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globalhonda-my.sharepoint.com/personal/sb034153_sa_mds_honda_com/Documents/Documentos/Christyan/EquipeDigital/Arquitetura/"/>
    </mc:Choice>
  </mc:AlternateContent>
  <xr:revisionPtr revIDLastSave="4702" documentId="8_{705994B8-2FC4-4A67-BA0E-7B4D0202A096}" xr6:coauthVersionLast="47" xr6:coauthVersionMax="47" xr10:uidLastSave="{66BC933D-F7FC-496A-B881-FE316BCF995C}"/>
  <bookViews>
    <workbookView xWindow="-120" yWindow="-120" windowWidth="29040" windowHeight="15720" tabRatio="766" activeTab="7" xr2:uid="{D0822F8D-5CFE-46A9-88DF-352372E3CDDF}"/>
  </bookViews>
  <sheets>
    <sheet name="resumo" sheetId="12" r:id="rId1"/>
    <sheet name="BI" sheetId="10" r:id="rId2"/>
    <sheet name="PRB_102ki" sheetId="15" r:id="rId3"/>
    <sheet name="Projetos" sheetId="3" r:id="rId4"/>
    <sheet name="Sistemas" sheetId="5" r:id="rId5"/>
    <sheet name="Batchs" sheetId="9" r:id="rId6"/>
    <sheet name="MatrizCMDB_HSA_HSF" sheetId="8" r:id="rId7"/>
    <sheet name="Servidores" sheetId="7" r:id="rId8"/>
    <sheet name="ProblemasCriticos" sheetId="6" r:id="rId9"/>
    <sheet name="Backlog" sheetId="2" r:id="rId10"/>
    <sheet name="KPI's" sheetId="1" r:id="rId11"/>
    <sheet name="Ctrl_Obj_Notes" sheetId="13" r:id="rId12"/>
    <sheet name="Ctrl_Obj_Notes_pendRetorno" sheetId="14" r:id="rId13"/>
    <sheet name="ProcessosComiteImplantação" sheetId="18" r:id="rId14"/>
    <sheet name="ProcessosComiteImplantação old" sheetId="19" r:id="rId15"/>
    <sheet name="ORGANOGRAMA ADM" sheetId="16" r:id="rId16"/>
    <sheet name="ORGANOGRAMA DESENVOLVIMENTO" sheetId="17" r:id="rId17"/>
    <sheet name="ARQUITETURA" sheetId="20" r:id="rId18"/>
  </sheets>
  <externalReferences>
    <externalReference r:id="rId19"/>
  </externalReferences>
  <definedNames>
    <definedName name="_xlnm._FilterDatabase" localSheetId="5" hidden="1">Batchs!$C$3:$BS$55</definedName>
    <definedName name="_xlnm._FilterDatabase" localSheetId="11" hidden="1">Ctrl_Obj_Notes!$A$1:$I$1502</definedName>
    <definedName name="_xlnm._FilterDatabase" localSheetId="12" hidden="1">Ctrl_Obj_Notes_pendRetorno!$B$2:$O$73</definedName>
    <definedName name="_xlnm._FilterDatabase" localSheetId="4" hidden="1">Sistemas!$B$3:$R$14</definedName>
    <definedName name="_xlnm.Print_Area" localSheetId="15">'ORGANOGRAMA ADM'!$A$1:$AP$69</definedName>
    <definedName name="_xlnm.Print_Area" localSheetId="16">'ORGANOGRAMA DESENVOLVIMENTO'!$A$1:$Y$79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0" l="1"/>
  <c r="F12" i="20" s="1"/>
  <c r="G12" i="20" s="1"/>
  <c r="D33" i="20"/>
  <c r="D35" i="20" s="1"/>
  <c r="H4" i="20"/>
  <c r="I4" i="20" s="1"/>
  <c r="G13" i="20" l="1"/>
  <c r="G15" i="20"/>
  <c r="F8" i="20"/>
  <c r="F9" i="20"/>
  <c r="G9" i="20" s="1"/>
  <c r="G16" i="20"/>
  <c r="F14" i="20"/>
  <c r="G14" i="20" s="1"/>
  <c r="G17" i="20"/>
  <c r="G18" i="20"/>
  <c r="F10" i="20"/>
  <c r="G10" i="20" s="1"/>
  <c r="G19" i="20"/>
  <c r="F11" i="20"/>
  <c r="G11" i="20" s="1"/>
  <c r="G20" i="20"/>
  <c r="F21" i="20" l="1"/>
  <c r="G8" i="20"/>
  <c r="G21" i="20" s="1"/>
  <c r="F17" i="15" l="1"/>
  <c r="AG31" i="15"/>
  <c r="AG28" i="15"/>
  <c r="N83" i="15"/>
  <c r="O74" i="15"/>
  <c r="O73" i="15"/>
  <c r="O72" i="15"/>
  <c r="R75" i="15"/>
  <c r="N75" i="15"/>
  <c r="O75" i="15" l="1"/>
  <c r="P76" i="15" s="1"/>
  <c r="F79" i="15"/>
  <c r="F78" i="15"/>
  <c r="N18" i="15"/>
  <c r="Q23" i="15"/>
  <c r="P25" i="15" s="1"/>
  <c r="P23" i="15"/>
  <c r="P24" i="15" s="1"/>
  <c r="M25" i="15"/>
  <c r="N25" i="15" s="1"/>
  <c r="M24" i="15"/>
  <c r="X29" i="15"/>
  <c r="X32" i="15" s="1"/>
  <c r="S19" i="15"/>
  <c r="T26" i="15"/>
  <c r="V26" i="15" s="1"/>
  <c r="Q25" i="15" l="1"/>
  <c r="F81" i="15"/>
  <c r="F82" i="15" s="1"/>
  <c r="G50" i="15"/>
  <c r="R76" i="15" s="1"/>
  <c r="S76" i="15" s="1"/>
  <c r="S77" i="15" s="1"/>
  <c r="G66" i="15"/>
  <c r="G65" i="15"/>
  <c r="H65" i="15" s="1"/>
  <c r="G64" i="15"/>
  <c r="G63" i="15"/>
  <c r="H63" i="15" s="1"/>
  <c r="G60" i="15"/>
  <c r="I32" i="15"/>
  <c r="V62" i="15"/>
  <c r="E26" i="15"/>
  <c r="J28" i="15"/>
  <c r="J29" i="15" s="1"/>
  <c r="Q17" i="15"/>
  <c r="Q19" i="15" s="1"/>
  <c r="T12" i="15"/>
  <c r="T13" i="15" s="1"/>
  <c r="G14" i="15"/>
  <c r="G15" i="15" s="1"/>
  <c r="F6" i="15"/>
  <c r="G6" i="15" s="1"/>
  <c r="F7" i="15"/>
  <c r="R7" i="15" s="1"/>
  <c r="W7" i="15"/>
  <c r="W8" i="15" s="1"/>
  <c r="F8" i="15"/>
  <c r="P8" i="15" s="1"/>
  <c r="E3" i="15"/>
  <c r="C61" i="10"/>
  <c r="C62" i="10" s="1"/>
  <c r="C63" i="10" s="1"/>
  <c r="B61" i="10"/>
  <c r="B62" i="10" s="1"/>
  <c r="B63" i="10" s="1"/>
  <c r="B64" i="10" s="1"/>
  <c r="F75" i="10"/>
  <c r="E75" i="10"/>
  <c r="F57" i="10"/>
  <c r="F55" i="10"/>
  <c r="F53" i="10"/>
  <c r="F59" i="10" s="1"/>
  <c r="H61" i="10"/>
  <c r="K74" i="10"/>
  <c r="L50" i="15" l="1"/>
  <c r="H50" i="15"/>
  <c r="I50" i="15" s="1"/>
  <c r="H60" i="15"/>
  <c r="I60" i="15" s="1"/>
  <c r="N60" i="15"/>
  <c r="M60" i="15"/>
  <c r="L60" i="15"/>
  <c r="G49" i="15"/>
  <c r="H49" i="15" s="1"/>
  <c r="L49" i="15" s="1"/>
  <c r="I63" i="15"/>
  <c r="I65" i="15"/>
  <c r="J67" i="15"/>
  <c r="T65" i="15"/>
  <c r="S65" i="15"/>
  <c r="O63" i="15"/>
  <c r="P63" i="15"/>
  <c r="Q63" i="15"/>
  <c r="R63" i="15"/>
  <c r="M63" i="15"/>
  <c r="N63" i="15"/>
  <c r="S63" i="15"/>
  <c r="T63" i="15"/>
  <c r="U63" i="15"/>
  <c r="H66" i="15"/>
  <c r="I66" i="15" s="1"/>
  <c r="L63" i="15"/>
  <c r="K63" i="15"/>
  <c r="K65" i="15"/>
  <c r="M65" i="15"/>
  <c r="N65" i="15"/>
  <c r="O65" i="15"/>
  <c r="U65" i="15"/>
  <c r="L65" i="15"/>
  <c r="P65" i="15"/>
  <c r="Q65" i="15"/>
  <c r="R65" i="15"/>
  <c r="H64" i="15"/>
  <c r="R32" i="15"/>
  <c r="K50" i="15"/>
  <c r="L8" i="15"/>
  <c r="J8" i="15"/>
  <c r="M8" i="15"/>
  <c r="L7" i="15"/>
  <c r="K7" i="15"/>
  <c r="O8" i="15"/>
  <c r="K8" i="15"/>
  <c r="G8" i="15"/>
  <c r="J7" i="15"/>
  <c r="G7" i="15"/>
  <c r="J6" i="15"/>
  <c r="I6" i="15"/>
  <c r="I9" i="15" s="1"/>
  <c r="Q7" i="15"/>
  <c r="P7" i="15"/>
  <c r="O7" i="15"/>
  <c r="N7" i="15"/>
  <c r="N8" i="15"/>
  <c r="M7" i="15"/>
  <c r="H6" i="15"/>
  <c r="R6" i="15"/>
  <c r="Q6" i="15"/>
  <c r="P6" i="15"/>
  <c r="O6" i="15"/>
  <c r="N6" i="15"/>
  <c r="F9" i="15"/>
  <c r="M6" i="15"/>
  <c r="L6" i="15"/>
  <c r="K6" i="15"/>
  <c r="S8" i="15"/>
  <c r="R8" i="15"/>
  <c r="Q8" i="15"/>
  <c r="S7" i="15"/>
  <c r="S6" i="15"/>
  <c r="Q70" i="10"/>
  <c r="O55" i="10"/>
  <c r="J61" i="10"/>
  <c r="I61" i="10"/>
  <c r="K57" i="10"/>
  <c r="K55" i="10"/>
  <c r="K53" i="10"/>
  <c r="K44" i="10"/>
  <c r="L44" i="10" s="1"/>
  <c r="K43" i="10"/>
  <c r="L43" i="10" s="1"/>
  <c r="K42" i="10"/>
  <c r="L42" i="10" s="1"/>
  <c r="J47" i="10"/>
  <c r="I47" i="10"/>
  <c r="U32" i="15" l="1"/>
  <c r="T32" i="15"/>
  <c r="O32" i="15"/>
  <c r="R49" i="15"/>
  <c r="O49" i="15"/>
  <c r="N32" i="15"/>
  <c r="S32" i="15"/>
  <c r="Q32" i="15"/>
  <c r="P32" i="15"/>
  <c r="K61" i="10"/>
  <c r="M32" i="15"/>
  <c r="I49" i="15"/>
  <c r="Q49" i="15"/>
  <c r="N49" i="15"/>
  <c r="J64" i="10"/>
  <c r="I64" i="10"/>
  <c r="H62" i="10"/>
  <c r="S49" i="15"/>
  <c r="V50" i="15"/>
  <c r="M49" i="15"/>
  <c r="P49" i="15"/>
  <c r="U49" i="15"/>
  <c r="T49" i="15"/>
  <c r="V60" i="15"/>
  <c r="K67" i="15"/>
  <c r="L67" i="15"/>
  <c r="S67" i="15"/>
  <c r="H67" i="15"/>
  <c r="V65" i="15"/>
  <c r="V66" i="15"/>
  <c r="Q67" i="15"/>
  <c r="T67" i="15"/>
  <c r="U67" i="15"/>
  <c r="N67" i="15"/>
  <c r="I64" i="15"/>
  <c r="I67" i="15" s="1"/>
  <c r="M67" i="15"/>
  <c r="O67" i="15"/>
  <c r="R67" i="15"/>
  <c r="P67" i="15"/>
  <c r="T8" i="15"/>
  <c r="L9" i="15"/>
  <c r="G9" i="15"/>
  <c r="K9" i="15"/>
  <c r="J9" i="15"/>
  <c r="M9" i="15"/>
  <c r="N9" i="15"/>
  <c r="O9" i="15"/>
  <c r="P9" i="15"/>
  <c r="S9" i="15"/>
  <c r="Q9" i="15"/>
  <c r="T7" i="15"/>
  <c r="R9" i="15"/>
  <c r="T6" i="15"/>
  <c r="H9" i="15"/>
  <c r="L61" i="10"/>
  <c r="F50" i="10"/>
  <c r="E50" i="10"/>
  <c r="E30" i="10"/>
  <c r="D30" i="10"/>
  <c r="L48" i="10"/>
  <c r="I31" i="10"/>
  <c r="R31" i="10" s="1"/>
  <c r="L41" i="10"/>
  <c r="L40" i="10"/>
  <c r="C50" i="10"/>
  <c r="Q39" i="10"/>
  <c r="Q40" i="10" s="1"/>
  <c r="P39" i="10"/>
  <c r="P40" i="10" s="1"/>
  <c r="C44" i="10"/>
  <c r="C43" i="10"/>
  <c r="G39" i="10"/>
  <c r="I39" i="10" s="1"/>
  <c r="Q34" i="10"/>
  <c r="P34" i="10"/>
  <c r="R33" i="10"/>
  <c r="R32" i="10"/>
  <c r="O29" i="10"/>
  <c r="O28" i="10"/>
  <c r="R26" i="10"/>
  <c r="R27" i="10"/>
  <c r="O25" i="10"/>
  <c r="M29" i="10"/>
  <c r="L29" i="10"/>
  <c r="K29" i="10"/>
  <c r="J29" i="10"/>
  <c r="I29" i="10"/>
  <c r="H29" i="10"/>
  <c r="G29" i="10"/>
  <c r="F29" i="10"/>
  <c r="E29" i="10"/>
  <c r="D29" i="10"/>
  <c r="N29" i="10"/>
  <c r="C34" i="10"/>
  <c r="M28" i="10"/>
  <c r="L28" i="10"/>
  <c r="K28" i="10"/>
  <c r="J28" i="10"/>
  <c r="I28" i="10"/>
  <c r="H28" i="10"/>
  <c r="G28" i="10"/>
  <c r="F28" i="10"/>
  <c r="E28" i="10"/>
  <c r="D28" i="10"/>
  <c r="N28" i="10"/>
  <c r="N25" i="10"/>
  <c r="M25" i="10"/>
  <c r="L25" i="10"/>
  <c r="K25" i="10"/>
  <c r="J25" i="10"/>
  <c r="I25" i="10"/>
  <c r="H25" i="10"/>
  <c r="G25" i="10"/>
  <c r="F25" i="10"/>
  <c r="E25" i="10"/>
  <c r="D25" i="10"/>
  <c r="V32" i="15" l="1"/>
  <c r="K64" i="10"/>
  <c r="O34" i="10"/>
  <c r="V49" i="15"/>
  <c r="V67" i="15"/>
  <c r="V64" i="15"/>
  <c r="V63" i="15"/>
  <c r="T9" i="15"/>
  <c r="D34" i="10"/>
  <c r="R39" i="10"/>
  <c r="R40" i="10" s="1"/>
  <c r="C51" i="10" s="1"/>
  <c r="H34" i="10"/>
  <c r="I34" i="10"/>
  <c r="L34" i="10"/>
  <c r="N34" i="10"/>
  <c r="E34" i="10"/>
  <c r="G34" i="10"/>
  <c r="F34" i="10"/>
  <c r="J34" i="10"/>
  <c r="M34" i="10"/>
  <c r="R34" i="10"/>
  <c r="K34" i="10"/>
  <c r="K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N9" i="10"/>
  <c r="N10" i="10"/>
  <c r="N11" i="10"/>
  <c r="N12" i="10"/>
  <c r="N13" i="10"/>
  <c r="N14" i="10"/>
  <c r="M15" i="10"/>
  <c r="K15" i="10"/>
  <c r="L15" i="10"/>
  <c r="L3" i="10"/>
  <c r="L2" i="10"/>
  <c r="E20" i="10"/>
  <c r="C20" i="10"/>
  <c r="C36" i="10" l="1"/>
  <c r="F36" i="10"/>
  <c r="N15" i="10"/>
  <c r="R36" i="10" l="1"/>
  <c r="G32" i="15"/>
  <c r="G45" i="15" l="1"/>
  <c r="H45" i="15" s="1"/>
  <c r="K45" i="15" l="1"/>
  <c r="G48" i="15"/>
  <c r="H48" i="15" s="1"/>
  <c r="U45" i="15"/>
  <c r="S45" i="15"/>
  <c r="T45" i="15"/>
  <c r="O45" i="15"/>
  <c r="P45" i="15"/>
  <c r="L45" i="15"/>
  <c r="M45" i="15"/>
  <c r="N45" i="15"/>
  <c r="Q45" i="15"/>
  <c r="R45" i="15"/>
  <c r="I45" i="15"/>
  <c r="G46" i="15"/>
  <c r="H46" i="15" s="1"/>
  <c r="G47" i="15"/>
  <c r="H47" i="15" s="1"/>
  <c r="G73" i="15" l="1"/>
  <c r="H73" i="15" s="1"/>
  <c r="L48" i="15"/>
  <c r="R48" i="15"/>
  <c r="P48" i="15"/>
  <c r="T48" i="15"/>
  <c r="U48" i="15"/>
  <c r="S48" i="15"/>
  <c r="K48" i="15"/>
  <c r="I48" i="15"/>
  <c r="M48" i="15"/>
  <c r="Q48" i="15"/>
  <c r="O48" i="15"/>
  <c r="N48" i="15"/>
  <c r="S47" i="15"/>
  <c r="O47" i="15"/>
  <c r="P47" i="15"/>
  <c r="R47" i="15"/>
  <c r="L47" i="15"/>
  <c r="N47" i="15"/>
  <c r="U47" i="15"/>
  <c r="I47" i="15"/>
  <c r="Q47" i="15"/>
  <c r="M47" i="15"/>
  <c r="T47" i="15"/>
  <c r="V45" i="15"/>
  <c r="O46" i="15"/>
  <c r="N46" i="15"/>
  <c r="S46" i="15"/>
  <c r="L46" i="15"/>
  <c r="H52" i="15"/>
  <c r="H71" i="15" s="1"/>
  <c r="I46" i="15"/>
  <c r="K46" i="15"/>
  <c r="R46" i="15"/>
  <c r="M46" i="15"/>
  <c r="P46" i="15"/>
  <c r="Q46" i="15"/>
  <c r="U46" i="15"/>
  <c r="T46" i="15"/>
  <c r="K52" i="15" l="1"/>
  <c r="M52" i="15"/>
  <c r="I52" i="15"/>
  <c r="I71" i="15" s="1"/>
  <c r="S52" i="15"/>
  <c r="N52" i="15"/>
  <c r="T52" i="15"/>
  <c r="U52" i="15"/>
  <c r="Q52" i="15"/>
  <c r="P52" i="15"/>
  <c r="R52" i="15"/>
  <c r="V48" i="15"/>
  <c r="O52" i="15"/>
  <c r="V47" i="15"/>
  <c r="L52" i="15"/>
  <c r="J52" i="15"/>
  <c r="V46" i="15"/>
  <c r="N84" i="15" l="1"/>
  <c r="O84" i="15" s="1"/>
  <c r="O85" i="15" s="1"/>
  <c r="V52" i="15"/>
  <c r="G71" i="15" s="1"/>
  <c r="K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tc={0056320A-5E3D-408B-B6FF-B2DA6BF3F4AE}</author>
  </authors>
  <commentList>
    <comment ref="N1" authorId="0" shapeId="0" xr:uid="{0056320A-5E3D-408B-B6FF-B2DA6BF3F4AE}">
      <text>
        <t>[Comentário encadeado]
Sua versão do Excel permite que você leia este comentário encadeado, no entanto, as edições serão removidas se o arquivo for aberto em uma versão mais recente do Excel. Saiba mais: https://go.microsoft.com/fwlink/?linkid=870924
Comentário:
    Data em que a matriz foi atualizada.</t>
      </text>
    </comment>
  </commentList>
</comments>
</file>

<file path=xl/sharedStrings.xml><?xml version="1.0" encoding="utf-8"?>
<sst xmlns="http://schemas.openxmlformats.org/spreadsheetml/2006/main" count="16916" uniqueCount="5777">
  <si>
    <t>- Qtd temas concluido (previsto vs concluido vs cancelado vs postergado);</t>
  </si>
  <si>
    <t>- Qtd temas em andamento (andamento -&gt; atraso + prazo + adiantado);</t>
  </si>
  <si>
    <t>- Qtd temas em atraso ;</t>
  </si>
  <si>
    <t>- Qtd Realizadas de Arquiteturas de Projetos de Meta vs Qtd Total;</t>
  </si>
  <si>
    <t>Projetos/Atividades em Backlog; (atual, ult mes, target, aumento ou diminuição);</t>
  </si>
  <si>
    <t>- Qtd de acerto de dados;</t>
  </si>
  <si>
    <t>- Devops KPI's:</t>
  </si>
  <si>
    <t>- Dash geral de qualidade de codigo:</t>
  </si>
  <si>
    <t>. Projetos no GitLab Vs Total de Projetos;</t>
  </si>
  <si>
    <t>. Total de Builds executados durante o mes</t>
  </si>
  <si>
    <t>. Indice de Builds realizadas com sucesso durante o mes;</t>
  </si>
  <si>
    <t>. Indice de Builds realizadas com falha durante o mes;</t>
  </si>
  <si>
    <t>. Projetos analisados pelo Sonar Qube;</t>
  </si>
  <si>
    <t>. Projetos com Bugs criticos;</t>
  </si>
  <si>
    <t>. Projetos com vulnerabilidades criticas ;</t>
  </si>
  <si>
    <t>. Numero de Vulnerabilidades abertas;</t>
  </si>
  <si>
    <t>. Code Smell por linha de codigo (abrir por sistema ou por pacote java);</t>
  </si>
  <si>
    <t>. Erros ou problemas por projeto</t>
  </si>
  <si>
    <t>. Erros ou problemas criados vs resolvidos por mes;</t>
  </si>
  <si>
    <t>- % atividades completadas vs planajedas;</t>
  </si>
  <si>
    <t>- Taxa de aceite / funcionamento das arquiteturas de projeto recomendadas vs qtd total;</t>
  </si>
  <si>
    <t>- Participação na distribuição dos projetos (estruturantes, meta da fabrica/bp, 100ki, 101ki, ou por sistemas (sgm, sisrelgen, painel da produção , etc))</t>
  </si>
  <si>
    <t>- Media de tempo de espera (0~30d~60d)</t>
  </si>
  <si>
    <t>- Projetos por estado de workflow (status como emfila, em definição, em espera, em implementação, em validação)</t>
  </si>
  <si>
    <t>x</t>
  </si>
  <si>
    <t>ID</t>
  </si>
  <si>
    <t>PROJETO</t>
  </si>
  <si>
    <t>DESCRICAO</t>
  </si>
  <si>
    <t>STATUS</t>
  </si>
  <si>
    <t>FASE HSDM</t>
  </si>
  <si>
    <t>- No projetos por fase do workflow hsdm(j0-j5)</t>
  </si>
  <si>
    <t>TIPO</t>
  </si>
  <si>
    <t>KI</t>
  </si>
  <si>
    <t>SISTEMAS ENVOLVIDOS</t>
  </si>
  <si>
    <t>SOLICITANTE</t>
  </si>
  <si>
    <t>Nº PITSTOP</t>
  </si>
  <si>
    <t>ACEITOU ARQ RECOMENDADA?</t>
  </si>
  <si>
    <t>- Atividades abertas vs fechadas por meses dos ki (planejado vs realizado);</t>
  </si>
  <si>
    <t>AREA</t>
  </si>
  <si>
    <t>META?</t>
  </si>
  <si>
    <t>SUPERVISAO</t>
  </si>
  <si>
    <t>MÊS</t>
  </si>
  <si>
    <t>DATA</t>
  </si>
  <si>
    <t>ESFORÇO</t>
  </si>
  <si>
    <t>- Participação em projetos de BP's/portfolio por areas;</t>
  </si>
  <si>
    <t>- Participação em projetos de BP's/portfolio/areas;</t>
  </si>
  <si>
    <t>AVALIAÇÃO</t>
  </si>
  <si>
    <t>PARECER ARQUITETURA</t>
  </si>
  <si>
    <t>ESTADO</t>
  </si>
  <si>
    <t>- Lista de projetos na fila;</t>
  </si>
  <si>
    <t>TEMPO EM FILA</t>
  </si>
  <si>
    <t>INICIO</t>
  </si>
  <si>
    <t>FIM</t>
  </si>
  <si>
    <t>TTL</t>
  </si>
  <si>
    <t>OCORRENCIA</t>
  </si>
  <si>
    <t>MÊS/ANO</t>
  </si>
  <si>
    <t>ATENDIMENTO</t>
  </si>
  <si>
    <t>TEMA BP?</t>
  </si>
  <si>
    <t>RESPONSAVEL</t>
  </si>
  <si>
    <t>OBSERVAÇÕES</t>
  </si>
  <si>
    <t>SISTEMA</t>
  </si>
  <si>
    <t>PLATAFORMA</t>
  </si>
  <si>
    <t>GITLAB?</t>
  </si>
  <si>
    <t>SONAR?</t>
  </si>
  <si>
    <t>BUILD AUTOMATICO?</t>
  </si>
  <si>
    <t>DESCRICAO SISTEMA</t>
  </si>
  <si>
    <t>TIPO PROBLEMA</t>
  </si>
  <si>
    <t>BUG</t>
  </si>
  <si>
    <t>Vulnerabilidade</t>
  </si>
  <si>
    <t>DESCRICAO PROBLEMA</t>
  </si>
  <si>
    <t>CAUSA RAIZ</t>
  </si>
  <si>
    <t>CONTRA MEDIDA</t>
  </si>
  <si>
    <t>RESPONSÁVEL</t>
  </si>
  <si>
    <t>PRAZO</t>
  </si>
  <si>
    <t>DATA IDENTIFICACAO</t>
  </si>
  <si>
    <t>API GW</t>
  </si>
  <si>
    <t xml:space="preserve">. Numero de Bugs abertos; </t>
  </si>
  <si>
    <t>CRIACAO</t>
  </si>
  <si>
    <t>RESOLUCAO</t>
  </si>
  <si>
    <t>PATH FONTE</t>
  </si>
  <si>
    <t>SERVIDOR APLICACAO</t>
  </si>
  <si>
    <t>101ki</t>
  </si>
  <si>
    <t>ABR</t>
  </si>
  <si>
    <t>-</t>
  </si>
  <si>
    <t>SISRELGEN</t>
  </si>
  <si>
    <t>CATEGORIA</t>
  </si>
  <si>
    <t>Painel da Produção</t>
  </si>
  <si>
    <t>Web</t>
  </si>
  <si>
    <t>Cliente Servidor</t>
  </si>
  <si>
    <t>SGBD2</t>
  </si>
  <si>
    <t>SGBD1</t>
  </si>
  <si>
    <t>AS400</t>
  </si>
  <si>
    <t>SQL SERVER</t>
  </si>
  <si>
    <t>ATIVO</t>
  </si>
  <si>
    <t>SGM TOUCH</t>
  </si>
  <si>
    <t>SERVIDOR BD2</t>
  </si>
  <si>
    <t>SERVIDOR BD1</t>
  </si>
  <si>
    <t>NOME BD 2</t>
  </si>
  <si>
    <t>NOME BD 1</t>
  </si>
  <si>
    <t>- Projetos/Atividades em Backlog; (atual, ult mes, target, aumento ou diminuição);</t>
  </si>
  <si>
    <t xml:space="preserve">       Obs: Code Smell (cheiro de código) é qualquer característica no código-fonte de um programa que possivelmente indica um problema mais profundo.</t>
  </si>
  <si>
    <t>Host name</t>
  </si>
  <si>
    <t>IP</t>
  </si>
  <si>
    <t>PROD/QAS</t>
  </si>
  <si>
    <t>Principal aplicação</t>
  </si>
  <si>
    <t>Responsável TI</t>
  </si>
  <si>
    <t>Janela de Manutenção</t>
  </si>
  <si>
    <t xml:space="preserve">Squad Responsável </t>
  </si>
  <si>
    <t>Supervisor da squad</t>
  </si>
  <si>
    <t>Áreas afetadas</t>
  </si>
  <si>
    <t>Dados de clientes</t>
  </si>
  <si>
    <t>Dados de Produtos</t>
  </si>
  <si>
    <t>Exposto para a internet</t>
  </si>
  <si>
    <t>Observações Importantes</t>
  </si>
  <si>
    <t>Atualizado em</t>
  </si>
  <si>
    <t>Atualizado por</t>
  </si>
  <si>
    <t>Virtual/Físico</t>
  </si>
  <si>
    <t>SO</t>
  </si>
  <si>
    <t>EOL SO</t>
  </si>
  <si>
    <t>Ultima versão de SO Suportada pela aplicação.</t>
  </si>
  <si>
    <t>DB</t>
  </si>
  <si>
    <t>EOL DB</t>
  </si>
  <si>
    <t>Ultima versão de DB Suportada pela aplicação.</t>
  </si>
  <si>
    <t>MIDD</t>
  </si>
  <si>
    <t>EOL MIDD</t>
  </si>
  <si>
    <t>Ultima versão de Middeware Suportada pela aplicação.</t>
  </si>
  <si>
    <t>Outros</t>
  </si>
  <si>
    <t>EOL Outros</t>
  </si>
  <si>
    <t>Ultima versão de "outros" Suportada pela aplicação.</t>
  </si>
  <si>
    <t>Ambiente já está em processo de upgrade?
Se 'Sim', informar prazo de conclusão.</t>
  </si>
  <si>
    <t>Dependência de outro ambiente (Servidor)? Se "Sim", informar.</t>
  </si>
  <si>
    <t>Informar consultorias necessárias para validação (Informar o contato/e-mail).</t>
  </si>
  <si>
    <t>Necessário abertura de projeto exclusivo devido a complexidade?</t>
  </si>
  <si>
    <t>sahsadvpgsn001</t>
  </si>
  <si>
    <t>10.148.201.29</t>
  </si>
  <si>
    <t>PRD</t>
  </si>
  <si>
    <t>Aplicação GSN</t>
  </si>
  <si>
    <t>Alysson</t>
  </si>
  <si>
    <t>- Desativação confirmada</t>
  </si>
  <si>
    <t>After Sales</t>
  </si>
  <si>
    <t>Marcelo Noronha</t>
  </si>
  <si>
    <t>Virtual</t>
  </si>
  <si>
    <t>MICROSOFT WINDOWS SERVER 2019 STANDARD 10.0.17763</t>
  </si>
  <si>
    <t>SAHSADVPPLAN01</t>
  </si>
  <si>
    <t>10.148.201.37</t>
  </si>
  <si>
    <t>BI PLANNING ANALYTICS</t>
  </si>
  <si>
    <t>Evandro/Andriel</t>
  </si>
  <si>
    <t>- fim de semana
- durante a semana a partir das 19h</t>
  </si>
  <si>
    <t>Corporate Finance</t>
  </si>
  <si>
    <t>Jean</t>
  </si>
  <si>
    <t>Controladoria HAB, HSA e MAO (Yosan e Pricelist)
Orçamento
Vendas - Carfinder (CGO)</t>
  </si>
  <si>
    <t>Não</t>
  </si>
  <si>
    <t>Sim</t>
  </si>
  <si>
    <t>- Alinhar com controladoria HSA com antecedência</t>
  </si>
  <si>
    <t>SAHSADVPPLAN02</t>
  </si>
  <si>
    <t>10.148.201.38</t>
  </si>
  <si>
    <t>SAHSADVPPLAN03</t>
  </si>
  <si>
    <t>SAHSADVQPLAN03</t>
  </si>
  <si>
    <t>10.148.201.39</t>
  </si>
  <si>
    <t>QAS</t>
  </si>
  <si>
    <t>SAHSADVSQL005</t>
  </si>
  <si>
    <t>10.140.8.59</t>
  </si>
  <si>
    <t>SQL Server PRD HSA</t>
  </si>
  <si>
    <t>Corporate Finance
Industrial</t>
  </si>
  <si>
    <t>Jean
Edgard</t>
  </si>
  <si>
    <t>MICROSOFT WINDOWS SERVER 2016 DATACENTER 10.0.14393</t>
  </si>
  <si>
    <t>sahsadvdplm001</t>
  </si>
  <si>
    <t>10.140.198.53</t>
  </si>
  <si>
    <t>DEV</t>
  </si>
  <si>
    <t>EDBASE</t>
  </si>
  <si>
    <t>Erica</t>
  </si>
  <si>
    <t>- Durante Semana
- Sem restrições</t>
  </si>
  <si>
    <t>HAB Industrial</t>
  </si>
  <si>
    <t>Edgard</t>
  </si>
  <si>
    <t>Compras Diretas
Spec
Qualidade
Novos Modelos
HRB</t>
  </si>
  <si>
    <t>Realizar alinhamento SQUAD responsável para avaliar conflitos de desensolvimentos em andamento
- Servidor de aplicação.</t>
  </si>
  <si>
    <t>APACHE TOMCAT 8.5</t>
  </si>
  <si>
    <t>SAHSADVDSPA001</t>
  </si>
  <si>
    <t>Realizar alinhamento SQUAD responsável para avaliar conflitos de desensolvimentos em andamento;
- Servidor de aplicação.</t>
  </si>
  <si>
    <t>MICROSOFT WINDOWS SERVER 2016 STANDARD 10.0.14393</t>
  </si>
  <si>
    <t>SAHSADVDSPA002</t>
  </si>
  <si>
    <t>10.140.155.60</t>
  </si>
  <si>
    <t>SAHSADVHDFS001</t>
  </si>
  <si>
    <t>10.140.155.58</t>
  </si>
  <si>
    <t>Realizar alinhamento SQUAD responsável para avaliar conflitos de desensolvimentos em andamento;
- Servidor de licenças:
10.140.155.26 - SAHSADVHSPA001; 10.140.155.55 - SAHSADVHSPA002; 10.140.198.53 - SAHSADVDPLM001.</t>
  </si>
  <si>
    <t>SAHSADVHSPA001</t>
  </si>
  <si>
    <t>10.140.155.26</t>
  </si>
  <si>
    <t>Realizar alinhamento SQUAD responsável para avaliar conflitos de desensolvimentos em andamento;
- Servidor aplicação.</t>
  </si>
  <si>
    <t>SAHSADVHSPA002</t>
  </si>
  <si>
    <t>10.140.155.55</t>
  </si>
  <si>
    <t>Realizar alinhamento SQUAD responsável para avaliar conflitos de desensolvimentos em andamento;
-  Servidor de aplicação.</t>
  </si>
  <si>
    <t>SAHSADVHSQL001</t>
  </si>
  <si>
    <t xml:space="preserve">Realizar alinhamento SQUAD responsável para avaliar conflitos de desensolvimentos em andamento;
- Banco de Dados:
10.140.155.26 - SAHSADVHSPA001; 10.140.155.55 - SAHSADVHSPA002; 10.140.198.53 - SAHSADVDPLM001; 10.140.155.56 - SAHSADVHSWY001.
</t>
  </si>
  <si>
    <t>SAHSADVHSWY001</t>
  </si>
  <si>
    <t>10.140.155.56</t>
  </si>
  <si>
    <t>SAHSADVPDFS001</t>
  </si>
  <si>
    <t>- A combinar com a área, se for manutenção curta, após horário comercial durante a semana
- Se for manutenção de longa duração, durante o fim de semana</t>
  </si>
  <si>
    <t xml:space="preserve"> - Alinhar com todas as áreas e enviar comunicado com duas semanas de antecedência;
- Sem serviços, servidor de licenças:
10.148.203.222 - SAHSADVPSWY001; 10.148.203.221 - SAHSADVPSPA002; 10.148.203.220 - SAHSADVPSPA001; 10.148.203.226 - SAHSADVPPLM001; 10.148.203.223 - SAHSADVPMCS001.</t>
  </si>
  <si>
    <t>SAHSADVPMCS001</t>
  </si>
  <si>
    <t xml:space="preserve"> - Alinhar com todas as áreas e enviar comunicado com duas semanas de antecedência;
- Módulos: 3DSpaceTomEENoCAS e 3DSpaceTomEE (Stopped);
- Servidores buscam licenças do Cluster que contém os seguintes servidores (CATIA): SAHSASPLIC001 (10.140.10.69), SAHSASPLIC002 (10.149.10.70) - Failover, SAHSASPLIC003 (10.149.16.94).</t>
  </si>
  <si>
    <t>SAHSADVPPLM001</t>
  </si>
  <si>
    <t xml:space="preserve"> - Alinhar com todas as áreas e enviar comunicado com duas semanas de antecedência;
- Módulo: Exalead_Cloud_View_cvdefault;
- Servidores buscam licenças do Cluster que contém os seguintes servidores (CATIA): SAHSASPLIC001 (10.140.10.69), SAHSASPLIC002 (10.149.10.70) - Failover, SAHSASPLIC003 (10.149.16.94).</t>
  </si>
  <si>
    <t>SAHSADVPSPA001</t>
  </si>
  <si>
    <t xml:space="preserve"> - Alinhar com todas as áreas e enviar comunicado com duas semanas de antecedência;
- Balanceador de Carga;
- Módulos: 3DSpace TomEE; 3D Passport; 3DDashboard; 3DComment e 3DSpaceTomEENoCAS (Stopped);
- Servidores buscam licenças do Cluster que contém os seguintes servidores (CATIA): SAHSASPLIC001 (10.140.10.69), SAHSASPLIC002 (10.149.10.70) - Failover, SAHSASPLIC003 (10.149.16.94).</t>
  </si>
  <si>
    <t>SAHSADVPSPA002</t>
  </si>
  <si>
    <t xml:space="preserve"> - Alinhar com todas as áreas e enviar comunicado com duas semanas de antecedência;
- Balanceador de Carga;
- Módulos: 3DSpace TomEE; 3D Passport; 3DDashboard; 3DNotificationNode e 3DSpaceTomEENoCAS;
- Servidores buscam licenças do Cluster que contém os seguintes servidores (CATIA): SAHSASPLIC001 (10.140.10.69), SAHSASPLIC002 (10.149.10.70) - Failover, SAHSASPLIC003 (10.149.16.94).</t>
  </si>
  <si>
    <t>SAHSADVPSQL006</t>
  </si>
  <si>
    <t xml:space="preserve"> - Alinhar com todas as áreas e enviar comunicado com duas semanas de antecedência;
- Cluster DB - SAHSADVPSQL008:
 10.148.203.220 - SAHSADVPSPA001; 10.148.203.221 - SAHSADVPSPA002; 10.148.203.226 - SAHSADVPPLM001; 10.148.203.222 - SAHSADVPSWY001; 10.148.203.223 - SAHSADVPMCS001.</t>
  </si>
  <si>
    <t>SAHSADVPSQL007</t>
  </si>
  <si>
    <t xml:space="preserve"> - Alinhar com todas as áreas e enviar comunicado com duas semanas de antecedência;
- Cluster DB - SAHSADVPSQL008:
10.148.203.220 - SAHSADVPSPA001; 10.148.203.221 - SAHSADVPSPA002; 10.148.203.226 - SAHSADVPPLM001; 10.148.203.222 - SAHSADVPSWY001; 10.148.203.223 - SAHSADVPMCS001.</t>
  </si>
  <si>
    <t>SAHSADVPSWY001</t>
  </si>
  <si>
    <t xml:space="preserve"> - Alinhar com todas as áreas e enviar comunicado com duas semanas de antecedência;
- Módulos: 3DSwym; 3DSpacelndex; 3DSwym External ConverterSvc; Exalead_Cloud_View_R2019_EDSwym;
- Servidores buscam licenças do Cluster que contém os seguintes servidores (CATIA): SAHSASPLIC001 (10.140.10.69), SAHSASPLIC002 (10.149.10.70) - Failover, SAHSASPLIC003 (10.149.16.94).</t>
  </si>
  <si>
    <t>SAHSADVDAPP001</t>
  </si>
  <si>
    <t>10.40.10.241</t>
  </si>
  <si>
    <t>GDOC</t>
  </si>
  <si>
    <t>Munhoz</t>
  </si>
  <si>
    <t>- Sem restrições</t>
  </si>
  <si>
    <t>Qualidade HAB
Overseas
ESG
Sales 2W</t>
  </si>
  <si>
    <t xml:space="preserve"> - Alinhar com todas as áreas e enviar comunicado com duas semanas de antecedência
- Não há janela crítica mas é necessário alinhar com projetos se estiverem em uso.
- Importante: A aplicação  está homologada para a versão 9  do TomCat. Previsão homologação Tomcat 10 em Dez/2025</t>
  </si>
  <si>
    <t>SAHSADVPAPP001</t>
  </si>
  <si>
    <t>10.140.8.211</t>
  </si>
  <si>
    <t>- Domingos: 00:00 ~ 13h</t>
  </si>
  <si>
    <t xml:space="preserve"> - Alinhar com todas as áreas e enviar comunicado com duas semanas de antecedência
- Importante: A aplicação  está homologada para a versão 9  do TomCat. Previsão homologação Tomcat 10 em Dez/2025</t>
  </si>
  <si>
    <t>APACHE TOMCAT 7.0</t>
  </si>
  <si>
    <t>SERVDTI040</t>
  </si>
  <si>
    <t>10.140.10.68</t>
  </si>
  <si>
    <t>HAB - ILMT</t>
  </si>
  <si>
    <t>- Solicitado para desativar</t>
  </si>
  <si>
    <t>SAHSADVPBDC001</t>
  </si>
  <si>
    <t>10.140.154.70</t>
  </si>
  <si>
    <t>PTRB Bradesco</t>
  </si>
  <si>
    <t>Financeiro HSA
Fiscal HSA
ADM Pessoal
Expatriados
HTB</t>
  </si>
  <si>
    <t>- Aplicação usada apenas como "Plano B" em caso de problema urgente no Smart Fiscal
- Não utilizado nos últimos 6 meses
- Produto do banco Bradesco, já descontinuado
- Não há janela crítica mas é necessário alinhar com financeiro HSA</t>
  </si>
  <si>
    <t>SAHSADVPBDC002</t>
  </si>
  <si>
    <t>10.140.198.18</t>
  </si>
  <si>
    <t>SAHSADVQBDC001</t>
  </si>
  <si>
    <t>10.140.155.70</t>
  </si>
  <si>
    <t>sahsadvprds004</t>
  </si>
  <si>
    <t>10.40.2.146</t>
  </si>
  <si>
    <t>RDS WEB</t>
  </si>
  <si>
    <t>- Yosan (durante a semana após as 19h00 : No fim de semana pode ser feito desde que haja alinhamento pois utilizam o sistema tambem na controladoria) 
 - Softway Peças (OSGT) : Preferencialmente aos domingos, caso sábado, alinhar com a área com antecedência. Sistema roda 24h devido interface com peças
Softway HAB (OSGT) :  Preferencialmente aos domingos, caso sábado, alinhar com a área com antecedência
- Mitra HSF: Durante a semana após as 18h00 e deve ser acompanhado por um analista responsável pelo sistema e pelo menos um key user
- Loaders &amp; Synchro: Qualquer dia fora do horário comercial</t>
  </si>
  <si>
    <t>Importação e exportação
ADM Pessoal
Fiscal HSA
Financeiro HSA</t>
  </si>
  <si>
    <r>
      <rPr>
        <b/>
        <sz val="11"/>
        <color rgb="FF000000"/>
        <rFont val="Calibri"/>
        <family val="2"/>
        <scheme val="minor"/>
      </rPr>
      <t xml:space="preserve">Todas aplicações acessam via SAHSASVPRDS003 (10.148.203.49):
</t>
    </r>
    <r>
      <rPr>
        <sz val="11"/>
        <color rgb="FF000000"/>
        <rFont val="Calibri"/>
        <family val="2"/>
        <scheme val="minor"/>
      </rPr>
      <t xml:space="preserve">
Material consolidado sobre informações RDS HONDA ​:
"Hondahttps://globalhonda.sharepoint.com/:p:/r/sites/sahsa-sum281/_layouts/15/doc.aspx?sourcedoc=%7B8931afc8-1014-49d5-8e82-f9e77013fb6e%7D&amp;action=edit&amp;previoussessionid=364f2509-a723-afa6-38f8-02169ef21932"
</t>
    </r>
    <r>
      <rPr>
        <b/>
        <sz val="11"/>
        <color rgb="FF000000"/>
        <rFont val="Calibri"/>
        <family val="2"/>
        <scheme val="minor"/>
      </rPr>
      <t xml:space="preserve">Ponto de atenção OSGT PEÇAS : </t>
    </r>
    <r>
      <rPr>
        <sz val="11"/>
        <color rgb="FF000000"/>
        <rFont val="Calibri"/>
        <family val="2"/>
        <scheme val="minor"/>
      </rPr>
      <t>Tem algumas interfaces que rodam do SAP Peças para o OSGT peças. Então, redobrar atenção ao aplicar algo que indisponibilize o OSGT temporariamente, pois não pode parar o OSGT enquanto essas interfaces estão rodando. Indicado sempre questionar a area e BP com antecedencia para verificar se interface estará operante durante o periodo planejado</t>
    </r>
  </si>
  <si>
    <t>MICROSOFT WINDOWS SERVER 2012 R2 DATACENTER 6.3.9600</t>
  </si>
  <si>
    <t>INTERNET INFORMATION SERVICES 8.5</t>
  </si>
  <si>
    <t>SAHSABI0001</t>
  </si>
  <si>
    <t>10.148.204.101</t>
  </si>
  <si>
    <t>BI COGNOS</t>
  </si>
  <si>
    <t>Fabio</t>
  </si>
  <si>
    <t>Sales 2W &amp; Data</t>
  </si>
  <si>
    <t>Cattani</t>
  </si>
  <si>
    <t>MICROSOFT WINDOWS SERVER 2012 R2 STANDARD 6.3.9600</t>
  </si>
  <si>
    <t>SAHSADVAPP005</t>
  </si>
  <si>
    <t>10.148.204.102</t>
  </si>
  <si>
    <t>SAHSADVAPP006</t>
  </si>
  <si>
    <t>10.148.204.103</t>
  </si>
  <si>
    <t>SAHSADVAPP007</t>
  </si>
  <si>
    <t>10.148.204.104</t>
  </si>
  <si>
    <t>SQL SERVER 2014</t>
  </si>
  <si>
    <t>SAHSADVSQL004</t>
  </si>
  <si>
    <t>10.148.204.105</t>
  </si>
  <si>
    <t>SAHSADVDBLP01</t>
  </si>
  <si>
    <t>10.148.204.10</t>
  </si>
  <si>
    <t>BLIP - ServiceDesk</t>
  </si>
  <si>
    <t>Nilton</t>
  </si>
  <si>
    <t>CRM and Connect</t>
  </si>
  <si>
    <t>Caio</t>
  </si>
  <si>
    <t>MICROSOFT WINDOWS SERVER 2022 DATACENTER 10.0.20348</t>
  </si>
  <si>
    <t>SAHSADVPBLP01</t>
  </si>
  <si>
    <t>10.148.204.100</t>
  </si>
  <si>
    <t>SAHSADVCRM001</t>
  </si>
  <si>
    <t>10.148.204.11</t>
  </si>
  <si>
    <t>DataCare</t>
  </si>
  <si>
    <t>Matheus Teles
Osmar</t>
  </si>
  <si>
    <t>RED HAT ENTERPRISE LINUX SERVER 7.9</t>
  </si>
  <si>
    <t>SAHSADVCRM002</t>
  </si>
  <si>
    <t>10.140.155.9</t>
  </si>
  <si>
    <t>SAMBA SERVER 4.10</t>
  </si>
  <si>
    <t>SAHSADVSQL001</t>
  </si>
  <si>
    <t>8.34.8.14</t>
  </si>
  <si>
    <t>SAHSASVPCRM001</t>
  </si>
  <si>
    <t>10.40.2.31</t>
  </si>
  <si>
    <t>dms.myhonda.com.br:8243/</t>
  </si>
  <si>
    <t>10.40.2.32</t>
  </si>
  <si>
    <t>HDA0210</t>
  </si>
  <si>
    <t>10.40.2.29</t>
  </si>
  <si>
    <t>IHS HSA</t>
  </si>
  <si>
    <t>Fábio</t>
  </si>
  <si>
    <t>Seg ~ Sex 19h ~ 21h
Sábado 14h ~ 23:59h
Domigo dia todo</t>
  </si>
  <si>
    <t>Sales 4W &amp; Innovation
After Sales</t>
  </si>
  <si>
    <t>Gabriel Callage
Marcelo Noronha</t>
  </si>
  <si>
    <t>IBM HTTP SERVER 6.0</t>
  </si>
  <si>
    <t>HDA0320</t>
  </si>
  <si>
    <t>10.140.155.12</t>
  </si>
  <si>
    <t>SQL SERVER 2012</t>
  </si>
  <si>
    <t>HDA0335</t>
  </si>
  <si>
    <t>10.140.155.21</t>
  </si>
  <si>
    <t>MICROSOFT WINDOWS SERVER 2008 R2 DATACENTER 6.1.7601</t>
  </si>
  <si>
    <t>INTERNET INFORMATION SERVICES 7.5</t>
  </si>
  <si>
    <t>HDA0358</t>
  </si>
  <si>
    <t>10.148.202.245</t>
  </si>
  <si>
    <t>QA</t>
  </si>
  <si>
    <t>HDABSV0001</t>
  </si>
  <si>
    <t>10.40.2.59</t>
  </si>
  <si>
    <t>SUSE LINUX ENTERPRISE SERVER 11</t>
  </si>
  <si>
    <t>SAMBA SERVER 3.6</t>
  </si>
  <si>
    <t>HDABSV0046</t>
  </si>
  <si>
    <t>10.148.200.116</t>
  </si>
  <si>
    <t>WEBSPHERE APPLICATION SERVER 6.0</t>
  </si>
  <si>
    <t>HDABSV0047</t>
  </si>
  <si>
    <t>10.148.200.117</t>
  </si>
  <si>
    <t>HDABSV0048</t>
  </si>
  <si>
    <t>10.148.200.73</t>
  </si>
  <si>
    <t>IBM HTTP SERVER 7.0</t>
  </si>
  <si>
    <t>HDABSV0049</t>
  </si>
  <si>
    <t>10.148.200.74</t>
  </si>
  <si>
    <t>HDABSV0050</t>
  </si>
  <si>
    <t>10.148.200.124</t>
  </si>
  <si>
    <t>WEBSPHERE APPLICATION SERVER 6.1</t>
  </si>
  <si>
    <t>www3.hondaihs.com.br</t>
  </si>
  <si>
    <t>10.40.2.197</t>
  </si>
  <si>
    <t>www.hondaihs.com.br</t>
  </si>
  <si>
    <t>10.40.2.202</t>
  </si>
  <si>
    <t>SAHSADVPWEB001</t>
  </si>
  <si>
    <t>10.148.202.149</t>
  </si>
  <si>
    <t>IHS Modernization</t>
  </si>
  <si>
    <t>Sales 4W &amp; Innovation</t>
  </si>
  <si>
    <t>Gabriel Callage</t>
  </si>
  <si>
    <t>RED HAT ENTERPRISE LINUX 9.2</t>
  </si>
  <si>
    <t>SAHSADVPWEB002</t>
  </si>
  <si>
    <t>10.148.128.19</t>
  </si>
  <si>
    <t>SAHSADVPWEB003</t>
  </si>
  <si>
    <t>10.140.155.52</t>
  </si>
  <si>
    <t>SAHSADVPWEB004</t>
  </si>
  <si>
    <t>10.148.203.11</t>
  </si>
  <si>
    <t>SAHSADVPWEB005</t>
  </si>
  <si>
    <t>10.148.203.12</t>
  </si>
  <si>
    <t>SAHSADVPWEB006</t>
  </si>
  <si>
    <t>10.140.155.31</t>
  </si>
  <si>
    <t>HDABSV0012</t>
  </si>
  <si>
    <t>10.148.202.219</t>
  </si>
  <si>
    <t>Int.com</t>
  </si>
  <si>
    <t>Domingo  16h ~  19h30  e 21h00 ~ 23h59
Seg ~ Sex depois 21h ~~ 23:59</t>
  </si>
  <si>
    <t>SAHSADVPNSR001</t>
  </si>
  <si>
    <t>10.148.203.125</t>
  </si>
  <si>
    <t>New Sara</t>
  </si>
  <si>
    <t>Matheus de Marco
( Gilson )</t>
  </si>
  <si>
    <t>RED HAT ENTERPRISE LINUX 8.10</t>
  </si>
  <si>
    <t>HDABSV0010</t>
  </si>
  <si>
    <t>10.148.202.233</t>
  </si>
  <si>
    <t>QlikView</t>
  </si>
  <si>
    <t>Guilherme Bornia
Dionys
( Gilson )</t>
  </si>
  <si>
    <t>HDABSV0102</t>
  </si>
  <si>
    <t>10.148.203.126</t>
  </si>
  <si>
    <t>SAHSADVDQLK001</t>
  </si>
  <si>
    <t>10.148.203.193</t>
  </si>
  <si>
    <t>MICROSOFT WINDOWS SERVER 2022 STANDARD 10.0.20348</t>
  </si>
  <si>
    <t>SAHSADVPNPRT001</t>
  </si>
  <si>
    <t>10.148.203.194</t>
  </si>
  <si>
    <t>SAHSADVPQLK001</t>
  </si>
  <si>
    <t>10.148.203.195</t>
  </si>
  <si>
    <t>SAHSADVPQLK002</t>
  </si>
  <si>
    <t>10.148.203.85</t>
  </si>
  <si>
    <t>SAHSADVQQLK001</t>
  </si>
  <si>
    <t>10.148.202.207</t>
  </si>
  <si>
    <t>SAHSFDVQLIK001</t>
  </si>
  <si>
    <t>10.148.51.23</t>
  </si>
  <si>
    <t>SAHSFDVQLIK003</t>
  </si>
  <si>
    <t>10.148.199.5</t>
  </si>
  <si>
    <t>HDA0310</t>
  </si>
  <si>
    <t>10.148.199.6</t>
  </si>
  <si>
    <t>Renavam</t>
  </si>
  <si>
    <t>SAHSASVPRPA006</t>
  </si>
  <si>
    <t>10.148.199.7</t>
  </si>
  <si>
    <t>RPA MQC</t>
  </si>
  <si>
    <t>SAHSASVPRPA008</t>
  </si>
  <si>
    <t>10.148.199.8</t>
  </si>
  <si>
    <t>ECCAPP01SP</t>
  </si>
  <si>
    <t>10.148.199.9</t>
  </si>
  <si>
    <t>SAP Peças</t>
  </si>
  <si>
    <t>Caique</t>
  </si>
  <si>
    <t>IBM AIX 7.1</t>
  </si>
  <si>
    <t>SIM</t>
  </si>
  <si>
    <t>ECCAPP02SP</t>
  </si>
  <si>
    <t>10.148.199.10</t>
  </si>
  <si>
    <t>ECCAPP03SP</t>
  </si>
  <si>
    <t>10.148.203.187</t>
  </si>
  <si>
    <t>ECCAPP04SP</t>
  </si>
  <si>
    <t>10.148.203.188</t>
  </si>
  <si>
    <t>ECCAPP05SP</t>
  </si>
  <si>
    <t>10.148.203.189</t>
  </si>
  <si>
    <t>ECCDEV02</t>
  </si>
  <si>
    <t>IBM AIX 7.3</t>
  </si>
  <si>
    <t>ECCPRD02</t>
  </si>
  <si>
    <t>10.148.202.218</t>
  </si>
  <si>
    <t>DB2 ENTERPRISE SERVER EDITION 11.1</t>
  </si>
  <si>
    <t>ECCQAS02</t>
  </si>
  <si>
    <t>10.148.203.14</t>
  </si>
  <si>
    <t>SAPCTMPRD</t>
  </si>
  <si>
    <t>10.149.16.70</t>
  </si>
  <si>
    <t>SAP SCM</t>
  </si>
  <si>
    <t>SAPCTMQAS</t>
  </si>
  <si>
    <t>10.149.16.71</t>
  </si>
  <si>
    <t>SAPLVCDEV</t>
  </si>
  <si>
    <t>10.140.10.131</t>
  </si>
  <si>
    <t>SAP</t>
  </si>
  <si>
    <t>SAPLVCPRD</t>
  </si>
  <si>
    <t>10.140.198.61</t>
  </si>
  <si>
    <t>SAPLVCQAS</t>
  </si>
  <si>
    <t>10.140.198.60</t>
  </si>
  <si>
    <t>SAPSCMDEV</t>
  </si>
  <si>
    <t>10.140.10.226</t>
  </si>
  <si>
    <t>DB2 ENTERPRISE SERVER EDITION 9.7</t>
  </si>
  <si>
    <t>SAPSCMPRD</t>
  </si>
  <si>
    <t>10.140.10.227</t>
  </si>
  <si>
    <t>SAPSCMQAS</t>
  </si>
  <si>
    <t>10.148.203.20</t>
  </si>
  <si>
    <t>SAHSADVPIHS001</t>
  </si>
  <si>
    <t>Aparecido</t>
  </si>
  <si>
    <t>SAHSADVPIHS002</t>
  </si>
  <si>
    <t>10.148.200.194</t>
  </si>
  <si>
    <t>SAHSADVPIHS003</t>
  </si>
  <si>
    <t>10.148.204.180</t>
  </si>
  <si>
    <t>SAHSADVQIHS001</t>
  </si>
  <si>
    <t>10.148.204.28</t>
  </si>
  <si>
    <t>SAHSADVQIHS002</t>
  </si>
  <si>
    <t>10.148.204.18</t>
  </si>
  <si>
    <t>SAHSADVQIHS003</t>
  </si>
  <si>
    <t>10.148.204.139</t>
  </si>
  <si>
    <t>sahsadvpweb001</t>
  </si>
  <si>
    <t>sahsadvpweb002</t>
  </si>
  <si>
    <t>sahsadvpweb003</t>
  </si>
  <si>
    <t>sahsadvpweb004</t>
  </si>
  <si>
    <t>sahsadvpweb005</t>
  </si>
  <si>
    <t>sahsadvpweb006</t>
  </si>
  <si>
    <t>SAHSAIVPWEB007</t>
  </si>
  <si>
    <t>10.148.204.19</t>
  </si>
  <si>
    <t>RED HAT ENTERPRISE LINUX 9.3</t>
  </si>
  <si>
    <t>SAHSAIVPWEB008</t>
  </si>
  <si>
    <t>10.148.204.16</t>
  </si>
  <si>
    <t>SAHSASVPWEB009</t>
  </si>
  <si>
    <t>10.148.204.130</t>
  </si>
  <si>
    <t>SAHSASVPWEB010</t>
  </si>
  <si>
    <t>10.148.204.17</t>
  </si>
  <si>
    <t>SAHABIVLBAL001</t>
  </si>
  <si>
    <t>10.149.16.101</t>
  </si>
  <si>
    <t>WSO2 / Talend</t>
  </si>
  <si>
    <t>TBD</t>
  </si>
  <si>
    <t>RED HAT ENTERPRISE LINUX 9.4</t>
  </si>
  <si>
    <t>SAHABIVLBAL002</t>
  </si>
  <si>
    <t>10.149.16.102</t>
  </si>
  <si>
    <t>SAHSADVDKUB001</t>
  </si>
  <si>
    <t>10.140.198.62</t>
  </si>
  <si>
    <t>UBUNTU 20</t>
  </si>
  <si>
    <t>SAHSADVDKUB002</t>
  </si>
  <si>
    <t>10.140.198.63</t>
  </si>
  <si>
    <t>SAHSADVDKUB003</t>
  </si>
  <si>
    <t>10.140.198.64</t>
  </si>
  <si>
    <t>SAHSADVETL001</t>
  </si>
  <si>
    <t>10.148.203.76</t>
  </si>
  <si>
    <t>SAHSADVETL002</t>
  </si>
  <si>
    <t>10.140.155.53</t>
  </si>
  <si>
    <t>SAHSADVPKUB001</t>
  </si>
  <si>
    <t>10.148.203.177</t>
  </si>
  <si>
    <t>UBUNTU 22</t>
  </si>
  <si>
    <t>SAHSADVPKUB002</t>
  </si>
  <si>
    <t>10.148.203.178</t>
  </si>
  <si>
    <t>SAHSADVPKUB003</t>
  </si>
  <si>
    <t>10.148.203.179</t>
  </si>
  <si>
    <t>SAHSADVPKUB004</t>
  </si>
  <si>
    <t>SAHSADVPKUB005</t>
  </si>
  <si>
    <t>SAHSADVPKUB006</t>
  </si>
  <si>
    <t>sahsaivpwso001</t>
  </si>
  <si>
    <t>10.149.16.91</t>
  </si>
  <si>
    <t>SAHSAIVPWSO002</t>
  </si>
  <si>
    <t>10.149.16.92</t>
  </si>
  <si>
    <t>SAHSASVPWSO001</t>
  </si>
  <si>
    <t>10.140.10.155</t>
  </si>
  <si>
    <t>sahsasvpwso002</t>
  </si>
  <si>
    <t>10.140.10.156</t>
  </si>
  <si>
    <t>sahsfdvsql004</t>
  </si>
  <si>
    <t>HDA0415</t>
  </si>
  <si>
    <t>10.0.14393</t>
  </si>
  <si>
    <t>Intranet</t>
  </si>
  <si>
    <t>Fabricio</t>
  </si>
  <si>
    <t>Desativado devio projeto da Nova Intranet no Liferay</t>
  </si>
  <si>
    <t>Áreas interna Honda
MAO SAO SUM</t>
  </si>
  <si>
    <t>SAHSADVPNET001</t>
  </si>
  <si>
    <t>SAHSADVPNET002</t>
  </si>
  <si>
    <t>SAHSADVDEV001</t>
  </si>
  <si>
    <t>10.140.155.64</t>
  </si>
  <si>
    <t>ISS</t>
  </si>
  <si>
    <t>MQC Serviços
Dealers 2W e 4W</t>
  </si>
  <si>
    <t>SHAREPOINT 2013</t>
  </si>
  <si>
    <t>HDABSV0056</t>
  </si>
  <si>
    <t>10.40.2.107</t>
  </si>
  <si>
    <t>SAHSADVPSHP001</t>
  </si>
  <si>
    <t>10.148.203.95</t>
  </si>
  <si>
    <t>SAHSADVPSHP002</t>
  </si>
  <si>
    <t>10.148.203.96</t>
  </si>
  <si>
    <t>SAHSADVPSHP003</t>
  </si>
  <si>
    <t>10.148.203.97</t>
  </si>
  <si>
    <t>SAHSADPSQL009</t>
  </si>
  <si>
    <t>10.148.203.8</t>
  </si>
  <si>
    <t>Físico</t>
  </si>
  <si>
    <t>SAHSADVAPP001</t>
  </si>
  <si>
    <t>10.148.202.112</t>
  </si>
  <si>
    <t>SAHSADVAPP002</t>
  </si>
  <si>
    <t>SAHSADVAPP003</t>
  </si>
  <si>
    <t>SAHSADVAPP004</t>
  </si>
  <si>
    <t>SAHSADVPSQL001</t>
  </si>
  <si>
    <t>SAHSADVPTL002</t>
  </si>
  <si>
    <t>SAHSADVQAS001</t>
  </si>
  <si>
    <t>10.140.155.33</t>
  </si>
  <si>
    <t>SASSASCLUSTER02</t>
  </si>
  <si>
    <t>iss2.honda.com.br</t>
  </si>
  <si>
    <t>10.40.2.250</t>
  </si>
  <si>
    <t>SAHSADVHQLD001</t>
  </si>
  <si>
    <t>10.40.10.25</t>
  </si>
  <si>
    <t>Portal HSA - Overseas</t>
  </si>
  <si>
    <t>Gilson</t>
  </si>
  <si>
    <t>CS - Overseas</t>
  </si>
  <si>
    <t>https://www2.hondaposvenda.com.br</t>
  </si>
  <si>
    <t>Transparência 4w/2w</t>
  </si>
  <si>
    <t>Thayana
( Gilson )</t>
  </si>
  <si>
    <t>https://www.hondapecas.com.br</t>
  </si>
  <si>
    <t>Web Peças</t>
  </si>
  <si>
    <t>Larissa Freire
(Caique)</t>
  </si>
  <si>
    <t>https://myhonda--uat.sandbox.my.site.com</t>
  </si>
  <si>
    <t>2.20.139.83</t>
  </si>
  <si>
    <t>myHonda CRM</t>
  </si>
  <si>
    <t>Osmar
(Matheus)</t>
  </si>
  <si>
    <t>myhonda.my.salesforce.com</t>
  </si>
  <si>
    <t>52.88.190.80</t>
  </si>
  <si>
    <t>myhonda.my.site.com</t>
  </si>
  <si>
    <t>2.20.139.76</t>
  </si>
  <si>
    <t>www3.honda.com.br</t>
  </si>
  <si>
    <t>54.232.219.52</t>
  </si>
  <si>
    <t>SAHSADVDPLM001</t>
  </si>
  <si>
    <t>Realizar alinhamento SQUAD responsável para avaliar conflitos de desensolvimentos em andamento;
- Servidor de aplicação.
- Utilizado em DEV.</t>
  </si>
  <si>
    <t xml:space="preserve">Realizar alinhamento SQUAD responsável para avaliar conflitos de desensolvimentos em andamento;
- Banco de Dados:
10.140.155.69 - SAHSADVDSPA001;  10.140.155.58 - SAHSADVHDFS001.
</t>
  </si>
  <si>
    <t>Realizar alinhamento SQUAD responsável para avaliar conflitos de desensolvimentos em andamento;
- Servidor de licenças:
10.140.155.69 - SAHSADVDSPA001; 10.140.155.60 -  SAHSADVDSPA002.</t>
  </si>
  <si>
    <t>CFTV-HAB-01</t>
  </si>
  <si>
    <t>[ADM] - CFVT</t>
  </si>
  <si>
    <t xml:space="preserve">Administrative 1 Team </t>
  </si>
  <si>
    <t>Rogerio</t>
  </si>
  <si>
    <t>MICROSOFT WINDOWS SERVER 2008 R2 STANDARD 6.1.7601</t>
  </si>
  <si>
    <t>ECCAPP01AR</t>
  </si>
  <si>
    <t>[GENPOS] - SAP HAR</t>
  </si>
  <si>
    <t xml:space="preserve">IT HAR </t>
  </si>
  <si>
    <t>ECCAPP02HSA</t>
  </si>
  <si>
    <t>[ADM] - SAP HSA</t>
  </si>
  <si>
    <t>ECCAPP03HSA</t>
  </si>
  <si>
    <t>ECCDEV01AR</t>
  </si>
  <si>
    <t>ECCIDES</t>
  </si>
  <si>
    <t>ECCPRD01</t>
  </si>
  <si>
    <t>ECCQAS01AR</t>
  </si>
  <si>
    <t>HDA0263</t>
  </si>
  <si>
    <t>[ADM] - RVS</t>
  </si>
  <si>
    <t>Poli</t>
  </si>
  <si>
    <t>HDA0290</t>
  </si>
  <si>
    <t>[HAB] -  GI(Gerenciador de Interfaces)</t>
  </si>
  <si>
    <t xml:space="preserve">IT AFTER SALES </t>
  </si>
  <si>
    <t>HDA0291</t>
  </si>
  <si>
    <t>APACHE TOMCAT 5.0</t>
  </si>
  <si>
    <t>HDA0355</t>
  </si>
  <si>
    <t>[ADM] - SAP BW</t>
  </si>
  <si>
    <t>HDA0372</t>
  </si>
  <si>
    <t>[INFRA] - SAP Solman</t>
  </si>
  <si>
    <t xml:space="preserve">Infra Datacenter </t>
  </si>
  <si>
    <t>Camuri</t>
  </si>
  <si>
    <t>HDA0386</t>
  </si>
  <si>
    <t>HDA0421</t>
  </si>
  <si>
    <t>[ADM] - Synchro</t>
  </si>
  <si>
    <t>ORACLE DATABASE 19C</t>
  </si>
  <si>
    <t>HDA0433</t>
  </si>
  <si>
    <t>HDA0435</t>
  </si>
  <si>
    <t>HDA0449</t>
  </si>
  <si>
    <t>[INFRA] - TSM</t>
  </si>
  <si>
    <t>HDA0525</t>
  </si>
  <si>
    <t>HDABSV0015</t>
  </si>
  <si>
    <t>[INFRA] - PrintServer</t>
  </si>
  <si>
    <t>HDABSV0081</t>
  </si>
  <si>
    <t>[INFRA] - VMWARE</t>
  </si>
  <si>
    <t>HDABSV0133</t>
  </si>
  <si>
    <t>[HAB/HRB] - CATIA</t>
  </si>
  <si>
    <t xml:space="preserve">Network &amp; Support </t>
  </si>
  <si>
    <t>Tarnos</t>
  </si>
  <si>
    <t>HMC001</t>
  </si>
  <si>
    <t>[INFRA] - HMC</t>
  </si>
  <si>
    <t>IBM HARDWARE MANAGEMENT FOR CONSOLE (HMC) V7 R7.6.0</t>
  </si>
  <si>
    <t>HMC V7</t>
  </si>
  <si>
    <t>HO-A10-LB01</t>
  </si>
  <si>
    <t>[INFRA] - A10 NETWORKS THUNDER 940</t>
  </si>
  <si>
    <t>Debian/GNU Linux 10</t>
  </si>
  <si>
    <t>HO-A10-LB02</t>
  </si>
  <si>
    <t>HO-A10-LB03</t>
  </si>
  <si>
    <t>[INFRA] - A10 NETWORKS THUNDER 940 DR</t>
  </si>
  <si>
    <t>HOHMC003HON</t>
  </si>
  <si>
    <t>IBM HARDWARE MANAGEMENT FOR CONSOLE (HMC) V9 R1 M942</t>
  </si>
  <si>
    <t>HMC V9.1</t>
  </si>
  <si>
    <t>HORPIPMON016</t>
  </si>
  <si>
    <t>[INFRA] - DYNAMIC AUTOMATION</t>
  </si>
  <si>
    <t>HSFBSV0059</t>
  </si>
  <si>
    <t>[HSF] - CRIVO</t>
  </si>
  <si>
    <t xml:space="preserve">Sales </t>
  </si>
  <si>
    <t>Marcele</t>
  </si>
  <si>
    <t>HSFBSV0060</t>
  </si>
  <si>
    <t>HSFBSV0122</t>
  </si>
  <si>
    <t>[HSF] - DB SQL Shared</t>
  </si>
  <si>
    <t xml:space="preserve">Internal Products I / Internal Productis II </t>
  </si>
  <si>
    <t xml:space="preserve">Poli/Ederson </t>
  </si>
  <si>
    <t>HSFBSV0123</t>
  </si>
  <si>
    <t>[HSF] - AS400 HSF DEV</t>
  </si>
  <si>
    <t>HSFBSV0124</t>
  </si>
  <si>
    <t>[HSF] - Discador Crédito</t>
  </si>
  <si>
    <t>HSFBSV0125</t>
  </si>
  <si>
    <t>[HSF] - FileServer</t>
  </si>
  <si>
    <t>HSFBSV0126</t>
  </si>
  <si>
    <t>HSFBSV0127</t>
  </si>
  <si>
    <t>HSFBSV0128</t>
  </si>
  <si>
    <t>[HSF] - Floor Plan</t>
  </si>
  <si>
    <t>HSFBSV0129</t>
  </si>
  <si>
    <t>HSFBSV0130</t>
  </si>
  <si>
    <t>[HSF] - Genexus</t>
  </si>
  <si>
    <t>HSFBSV0131</t>
  </si>
  <si>
    <t>[HSF] - HSF</t>
  </si>
  <si>
    <t>SAHABDPORA001</t>
  </si>
  <si>
    <t>[HAB] - Recof / OSGT (Antigo Softway )</t>
  </si>
  <si>
    <t xml:space="preserve">Industrial Teams </t>
  </si>
  <si>
    <t>ORACLE DATABASE 11G</t>
  </si>
  <si>
    <t>SAHABDPORA002</t>
  </si>
  <si>
    <t>[HAB] - Softway</t>
  </si>
  <si>
    <t>SAHABDVNFE001</t>
  </si>
  <si>
    <t>[ADM] - Triangulus / Canal Azul</t>
  </si>
  <si>
    <t>INTERNET INFORMATION SERVICES 6.0</t>
  </si>
  <si>
    <t>SAHABIPHMC001</t>
  </si>
  <si>
    <t>SAHABIVAPP001</t>
  </si>
  <si>
    <t>[HAB ITI] - MES - Sequor</t>
  </si>
  <si>
    <t>SAHABIVAPP002</t>
  </si>
  <si>
    <t>SAHABIVAPP003</t>
  </si>
  <si>
    <t>SAHABIVDEKM001</t>
  </si>
  <si>
    <t>[HAB ITI] - EKM</t>
  </si>
  <si>
    <t>SAHABIVDEKM002</t>
  </si>
  <si>
    <t>SAHABIVDEKM003</t>
  </si>
  <si>
    <t>POSTGRESQL 11.16</t>
  </si>
  <si>
    <t>SAHABIVDEKM004</t>
  </si>
  <si>
    <t>SAHABIVDEKM005</t>
  </si>
  <si>
    <t>SAHABIVDEKM006</t>
  </si>
  <si>
    <t>SAHABIVDHCP01</t>
  </si>
  <si>
    <t>[INFRA] - DHCP</t>
  </si>
  <si>
    <t>SAHABIVDHCP02</t>
  </si>
  <si>
    <t>SAHABIVPDB2004</t>
  </si>
  <si>
    <t>[HAB ITI] - Webs app SUM e ITI</t>
  </si>
  <si>
    <t>SAHABIVPEKM001</t>
  </si>
  <si>
    <t>SAHABIVPEKM002</t>
  </si>
  <si>
    <t>SAHABIVPEKM003</t>
  </si>
  <si>
    <t>SAHABIVPEKM004</t>
  </si>
  <si>
    <t>SAHABIVPEKM005</t>
  </si>
  <si>
    <t>SAHABIVPEKM006</t>
  </si>
  <si>
    <t>SAHABIVPEKM007</t>
  </si>
  <si>
    <t>SAHABIVPSPP001</t>
  </si>
  <si>
    <t>[INFRA] - Server Spectrum Plus</t>
  </si>
  <si>
    <t>CENTOS 6.7</t>
  </si>
  <si>
    <t>SAHABIVPVAD001</t>
  </si>
  <si>
    <t>CENTOS 6.5</t>
  </si>
  <si>
    <t>SAHABIVPVAD002</t>
  </si>
  <si>
    <t>SAHABIVQDB2005</t>
  </si>
  <si>
    <t>[HSA] - DB2 SERVER ITIRAPINA QA</t>
  </si>
  <si>
    <t>RED HAT ENTERPRISE LINUX 8.9</t>
  </si>
  <si>
    <t>SAHABIVSQL003</t>
  </si>
  <si>
    <t>SAHABIVSVC001</t>
  </si>
  <si>
    <t>SAHABIVSVC002</t>
  </si>
  <si>
    <t>SAHABIVSVC003</t>
  </si>
  <si>
    <t>[ADM HAB] - Senior - Ronda Acesso</t>
  </si>
  <si>
    <t>SAHABIVWAS003</t>
  </si>
  <si>
    <t>SAHABSPPESX001</t>
  </si>
  <si>
    <t>VMWARE ESXi 6.5</t>
  </si>
  <si>
    <t>VMWARE ESXI 6.5</t>
  </si>
  <si>
    <t>SAHABSPPESX002</t>
  </si>
  <si>
    <t>SAHABSPPESX003</t>
  </si>
  <si>
    <t>SAHABSPPESX004</t>
  </si>
  <si>
    <t>SAHABSPPESX005</t>
  </si>
  <si>
    <t>SAHABSVAPP002</t>
  </si>
  <si>
    <t>[HAB] - MES - Sequor</t>
  </si>
  <si>
    <t>SAHABSVAPP003</t>
  </si>
  <si>
    <t>SAHABSVAPP004</t>
  </si>
  <si>
    <t>SAHABSVAPP005</t>
  </si>
  <si>
    <t>SAHABSVAPP006</t>
  </si>
  <si>
    <t>SAHABSVAPP008</t>
  </si>
  <si>
    <t>SAHABSVAPP009</t>
  </si>
  <si>
    <t>[HAB SUM] - Webs app SUM e ITI</t>
  </si>
  <si>
    <t>SAHABSVAPP010</t>
  </si>
  <si>
    <t>SAHABSVAPP011</t>
  </si>
  <si>
    <t>SAHABSVCATDC001</t>
  </si>
  <si>
    <t>SAHABSVCATDC002</t>
  </si>
  <si>
    <t>SAHABSVCATFS001</t>
  </si>
  <si>
    <t>SAHABSVCERT01</t>
  </si>
  <si>
    <t>[INFRA] - Wifi</t>
  </si>
  <si>
    <t>SAHABSVDAPP015</t>
  </si>
  <si>
    <t>SAHABSVDB2001</t>
  </si>
  <si>
    <t>SAHABSVDB2002</t>
  </si>
  <si>
    <t>SAHABSVDB2003</t>
  </si>
  <si>
    <t>SAHABSVDHCP001</t>
  </si>
  <si>
    <t>SAHABSVDHCP002</t>
  </si>
  <si>
    <t>SAHABSVDSQL007</t>
  </si>
  <si>
    <t>SAHABSVHSYN001</t>
  </si>
  <si>
    <t>SAHABSVHSYN002</t>
  </si>
  <si>
    <t>SAHABSVPAPP012</t>
  </si>
  <si>
    <t>SAHABSVPAPP013</t>
  </si>
  <si>
    <t>SAHABSVPIBM001</t>
  </si>
  <si>
    <t>[INFRA] - STORAGE</t>
  </si>
  <si>
    <t>SAHABSVPRVA001</t>
  </si>
  <si>
    <t>[INFRA] - CRO</t>
  </si>
  <si>
    <t>SAHABSVPSYN001</t>
  </si>
  <si>
    <t>SAHABSVPSYN002</t>
  </si>
  <si>
    <t>SAHABSVPVCS002</t>
  </si>
  <si>
    <t>[HAB] - VMWARE - VCENTER DR</t>
  </si>
  <si>
    <t>VCENTER SERVER APPLIANCE 6.7</t>
  </si>
  <si>
    <t>VCENTER SERVER 6.7</t>
  </si>
  <si>
    <t>SAHABSVSQL001</t>
  </si>
  <si>
    <t>SAHABSVSQL002</t>
  </si>
  <si>
    <t>SAHABSVSQL003</t>
  </si>
  <si>
    <t>SAHABSVSQL004</t>
  </si>
  <si>
    <t>SAHABSVSQL005</t>
  </si>
  <si>
    <t>[HAB] - LET</t>
  </si>
  <si>
    <t>SAHABSVSQL006</t>
  </si>
  <si>
    <t>SAHABSVSVC001</t>
  </si>
  <si>
    <t>SAHABSVSVC002</t>
  </si>
  <si>
    <t>SAHABSVSWT001</t>
  </si>
  <si>
    <t>SAHABSVWAS002</t>
  </si>
  <si>
    <t>SAHSABVDHCP02</t>
  </si>
  <si>
    <t>SAHSABVPMRS001</t>
  </si>
  <si>
    <t>[Parts / CS] - MARION</t>
  </si>
  <si>
    <t>SAHSABVPORA001</t>
  </si>
  <si>
    <t>[INFRA] - DLP</t>
  </si>
  <si>
    <t xml:space="preserve">IT Security </t>
  </si>
  <si>
    <t>Denis</t>
  </si>
  <si>
    <t>SAHSABVPSEP002</t>
  </si>
  <si>
    <t>[INFRA] - SEP</t>
  </si>
  <si>
    <t>SAHSABVPWNAV002</t>
  </si>
  <si>
    <t>[INFRA] - WINNAV</t>
  </si>
  <si>
    <t>SAHSABVPWSUS01</t>
  </si>
  <si>
    <t>[INFRA] - WSUS</t>
  </si>
  <si>
    <t>SAHSABVSQL01</t>
  </si>
  <si>
    <t>[INFRA] - SCCM</t>
  </si>
  <si>
    <t>SAHSADPORA003</t>
  </si>
  <si>
    <t>[ADM] - DB Oracle Shared</t>
  </si>
  <si>
    <t>SAHSADPPESX001</t>
  </si>
  <si>
    <t>SAHSADPPESX002</t>
  </si>
  <si>
    <t>SAHSADPPESX003</t>
  </si>
  <si>
    <t>SAHSADPPESX004</t>
  </si>
  <si>
    <t>SAHSADPPESX005</t>
  </si>
  <si>
    <t>SAHSADPPESX006</t>
  </si>
  <si>
    <t>SAHSADPPESX007</t>
  </si>
  <si>
    <t>SAHSADPPESX008</t>
  </si>
  <si>
    <t>SAHSADPPESX009</t>
  </si>
  <si>
    <t>SAHSADPPESX010</t>
  </si>
  <si>
    <t>SAHSADPPESX011</t>
  </si>
  <si>
    <t>SAHSADPPESX012</t>
  </si>
  <si>
    <t>SAHSADVAV001</t>
  </si>
  <si>
    <t>[INFRA] - SRM Collector</t>
  </si>
  <si>
    <t>SAHSADVESB001</t>
  </si>
  <si>
    <t>[INFRA] - TALEND RUNDECK</t>
  </si>
  <si>
    <t>SAHSADVESB002</t>
  </si>
  <si>
    <t>SAHSADVESB003</t>
  </si>
  <si>
    <t>SAHSADVESB004</t>
  </si>
  <si>
    <t xml:space="preserve">Archtecture IT </t>
  </si>
  <si>
    <t>Danilo</t>
  </si>
  <si>
    <t>RED HAT ENTERPRISE LINUX SERVER 6.10</t>
  </si>
  <si>
    <t>SAHSADVHSLNK001</t>
  </si>
  <si>
    <t>[INFRA] - SPLUNK</t>
  </si>
  <si>
    <t>SAHSADVIDM001</t>
  </si>
  <si>
    <t>[INFRA] - IDM</t>
  </si>
  <si>
    <t>SAHSADVIDM004</t>
  </si>
  <si>
    <t>SAHSADVPCBO002</t>
  </si>
  <si>
    <t>[INFRA] - CERBERON</t>
  </si>
  <si>
    <t>SAHSADVPCRO001</t>
  </si>
  <si>
    <t>SAHSADVPGNX002</t>
  </si>
  <si>
    <t>[INFRA] - JumpeServer IBM</t>
  </si>
  <si>
    <t>SAHSADVPHMC001</t>
  </si>
  <si>
    <t>IBM HARDWARE MANAGEMENT FOR CONSOLE (HMC) V9 R1 M920</t>
  </si>
  <si>
    <t>HMC</t>
  </si>
  <si>
    <t>SAHSADVPIBM001</t>
  </si>
  <si>
    <t>[INFRA] - Servidor de Monitoração</t>
  </si>
  <si>
    <t>SAHSADVPIBM002</t>
  </si>
  <si>
    <t>IBM WEBSPHERE APPLICATION SERVER LIBERTY 21.0.0</t>
  </si>
  <si>
    <t>SAHSADVPOWN01</t>
  </si>
  <si>
    <t>[INFRA] - FileServer</t>
  </si>
  <si>
    <t>SAHSADVPRDS005</t>
  </si>
  <si>
    <t>[HAB] - RecofSys / OSGT (Antigo Softway) Taciro</t>
  </si>
  <si>
    <t>SAHSADVPRDS006</t>
  </si>
  <si>
    <t>SAHSADVPRVA001</t>
  </si>
  <si>
    <t>SAHSADVPSFW001</t>
  </si>
  <si>
    <t>[HAB] - RecofSys (Softway/OSGT)</t>
  </si>
  <si>
    <t>SAHSADVPSFW002</t>
  </si>
  <si>
    <t>SAHSADVPSLNK001</t>
  </si>
  <si>
    <t>SAHSADVPVCS002</t>
  </si>
  <si>
    <t>[HSA] - VMWARE - VCENTER DEDICADO T10</t>
  </si>
  <si>
    <t>SAHSADVREI001</t>
  </si>
  <si>
    <t>[ADM] - Reinf</t>
  </si>
  <si>
    <t>SAHSADVREI002</t>
  </si>
  <si>
    <t>SAHSADVSAPCSL01</t>
  </si>
  <si>
    <t>[INFRA] - SAPPrint</t>
  </si>
  <si>
    <t>SAHSADVSTG001</t>
  </si>
  <si>
    <t>[INFRA] - WSO2</t>
  </si>
  <si>
    <t>SAHSADVTM1001</t>
  </si>
  <si>
    <t>[ADM] - Yosan</t>
  </si>
  <si>
    <t>SAHSADVTM1002</t>
  </si>
  <si>
    <t>SAHSADVTM1003</t>
  </si>
  <si>
    <t>SAHSADVTM1004</t>
  </si>
  <si>
    <t>SAHSASPCFTV02</t>
  </si>
  <si>
    <t>[Adm] - CFVT</t>
  </si>
  <si>
    <t>MICROSOFT WINDOWS SERVER 2008 R2 ENTERPRISE 6.1.7601</t>
  </si>
  <si>
    <t>SAHSASPPCFTV03</t>
  </si>
  <si>
    <t>SAHSASPTSM001</t>
  </si>
  <si>
    <t>SAHSASVHRDS001</t>
  </si>
  <si>
    <t>[HAB] - RDS / Taciro</t>
  </si>
  <si>
    <t>SAHSASVHSYN001</t>
  </si>
  <si>
    <t>SAHSASVHSYN002</t>
  </si>
  <si>
    <t>SAHSASVLDD001</t>
  </si>
  <si>
    <t>[INFRA] - PrintServer - Lexmark</t>
  </si>
  <si>
    <t>SAHSASVLDD002</t>
  </si>
  <si>
    <t>SAHSASVPRDS001</t>
  </si>
  <si>
    <t>[ADM] - Synchro Taciro</t>
  </si>
  <si>
    <t>SAHSASVPRDS002</t>
  </si>
  <si>
    <t>SAHSASVPRDS003</t>
  </si>
  <si>
    <t>SAHSASVPSYN001</t>
  </si>
  <si>
    <t>SAHSASVPSYN002</t>
  </si>
  <si>
    <t>SAHSASVPWSUS01</t>
  </si>
  <si>
    <t>SAHSFBVHCRV10</t>
  </si>
  <si>
    <t>SAHSFDPORA001</t>
  </si>
  <si>
    <t xml:space="preserve">Internal Products II </t>
  </si>
  <si>
    <t>Ederson</t>
  </si>
  <si>
    <t>SAHSFDPORA002</t>
  </si>
  <si>
    <t>[HSF] - IHS HSF</t>
  </si>
  <si>
    <t>SAHSFDPORA003</t>
  </si>
  <si>
    <t xml:space="preserve">Internal Products I </t>
  </si>
  <si>
    <t>SAHSFDVAPP001</t>
  </si>
  <si>
    <t xml:space="preserve">Arquitetura </t>
  </si>
  <si>
    <t>SAHSFDVAPP005</t>
  </si>
  <si>
    <t>SAHSFDVAPP006</t>
  </si>
  <si>
    <t>SAHSFDVDPI001</t>
  </si>
  <si>
    <t>SAMBA SERVER 3.5</t>
  </si>
  <si>
    <t>SAHSFDVHPI001</t>
  </si>
  <si>
    <t>SAHSFDVHSAP01</t>
  </si>
  <si>
    <t>SAHSFDVHSQL001</t>
  </si>
  <si>
    <t>MICROSOFT WINDOWS SERVER 2019 DATACENTER 10.0.17763</t>
  </si>
  <si>
    <t>SAHSFDVNSIC001</t>
  </si>
  <si>
    <t xml:space="preserve">Sales/After Sales </t>
  </si>
  <si>
    <t>SAHSFDVNSIC002</t>
  </si>
  <si>
    <t>SAHSFDVNSIC003</t>
  </si>
  <si>
    <t>SAHSFDVNSIC004</t>
  </si>
  <si>
    <t>SAHSFDVNSIC005</t>
  </si>
  <si>
    <t>[HSF] - Jenkins</t>
  </si>
  <si>
    <t>SAHSFDVNSIC006</t>
  </si>
  <si>
    <t>[HSF] - JumpServer</t>
  </si>
  <si>
    <t>SAHSFDVNSIC007</t>
  </si>
  <si>
    <t>[HSF] - Mesa Operadora</t>
  </si>
  <si>
    <t>SAHSFDVNSIC008</t>
  </si>
  <si>
    <t>SAHSFDVNSIC010</t>
  </si>
  <si>
    <t>[HSF] - Microsserviços Assinadores</t>
  </si>
  <si>
    <t>SAHSFDVNSIC011</t>
  </si>
  <si>
    <t>[HSF] - Mitra</t>
  </si>
  <si>
    <t>SAHSFDVNSIC012</t>
  </si>
  <si>
    <t>SAHSFDVPPI001</t>
  </si>
  <si>
    <t>[HSF] - Reinf</t>
  </si>
  <si>
    <t>SAHSFDVPSAP01</t>
  </si>
  <si>
    <t>[HSF] - Rserver</t>
  </si>
  <si>
    <t>SAHSFDVPSAP02</t>
  </si>
  <si>
    <t>[HSF] - SAP HSF</t>
  </si>
  <si>
    <t>SAHSFDVPTHM01</t>
  </si>
  <si>
    <t>[HSF] - SAP PI HSF</t>
  </si>
  <si>
    <t>SAHSFDVREGE001</t>
  </si>
  <si>
    <t>[HSF] - SCCM</t>
  </si>
  <si>
    <t>SHAREPOINT 2010</t>
  </si>
  <si>
    <t>SAHSFDVREI001</t>
  </si>
  <si>
    <t>[HSF] - ServiceDesk</t>
  </si>
  <si>
    <t>SAHSFDVREI002</t>
  </si>
  <si>
    <t>[HSF] - SONARQUBE</t>
  </si>
  <si>
    <t>SAHSFDVRVS001</t>
  </si>
  <si>
    <t>[HSF] - Synchro</t>
  </si>
  <si>
    <t>SAHSFDVSNQ001</t>
  </si>
  <si>
    <t xml:space="preserve">Seg Info </t>
  </si>
  <si>
    <t>Ronny</t>
  </si>
  <si>
    <t>SAHSFDVSQL002</t>
  </si>
  <si>
    <t>SAHSFDVTOKEN01</t>
  </si>
  <si>
    <t>[HSF] - Token</t>
  </si>
  <si>
    <t>SAHSFDVTOKEN02</t>
  </si>
  <si>
    <t>SAPBWPRD</t>
  </si>
  <si>
    <t>SAPECCDEVPE</t>
  </si>
  <si>
    <t>[GENPOS] - SAP HDP</t>
  </si>
  <si>
    <t xml:space="preserve">IT HDP </t>
  </si>
  <si>
    <t>SAPECCPRD</t>
  </si>
  <si>
    <t>SAPECCPRDPE</t>
  </si>
  <si>
    <t>SAPECCQASPE</t>
  </si>
  <si>
    <t>SAPEPPRD</t>
  </si>
  <si>
    <t>SAPPIPRD</t>
  </si>
  <si>
    <t>[Parts / CS] - SAP PI HSA</t>
  </si>
  <si>
    <t>SAPPIQAS</t>
  </si>
  <si>
    <t>SERVDTI042</t>
  </si>
  <si>
    <t>[HAB] - CCK</t>
  </si>
  <si>
    <t>SERVDTI065</t>
  </si>
  <si>
    <t>[INFRA] - Nagios</t>
  </si>
  <si>
    <t>SQL SERVER 2008</t>
  </si>
  <si>
    <t>SERVDTI075</t>
  </si>
  <si>
    <t>[INFRA] - PROXY</t>
  </si>
  <si>
    <t>SERVDTI076</t>
  </si>
  <si>
    <t>[INFRA] - NTP SERVER SUM</t>
  </si>
  <si>
    <t>SERVHTB002</t>
  </si>
  <si>
    <t>SAHDAMVPSTD001</t>
  </si>
  <si>
    <t>SAHDAMVQSTD001</t>
  </si>
  <si>
    <t>HML</t>
  </si>
  <si>
    <t>Jobs Integração Talend</t>
  </si>
  <si>
    <t>Talend</t>
  </si>
  <si>
    <t xml:space="preserve">Talend </t>
  </si>
  <si>
    <t>SAHDAMVPSQL002</t>
  </si>
  <si>
    <t>SAHDAMVPSQL006</t>
  </si>
  <si>
    <t>SAHDAMVPSQL007</t>
  </si>
  <si>
    <t>SAHDAMVPSQL008</t>
  </si>
  <si>
    <t>SAHDAMVPSQL010</t>
  </si>
  <si>
    <t>SAHDAMVPSQL011</t>
  </si>
  <si>
    <t>SAHDAMVPSQL012</t>
  </si>
  <si>
    <t>SAHDAMVPSQL013</t>
  </si>
  <si>
    <t>SAHDAMVQSQL001</t>
  </si>
  <si>
    <t>SAHDAMVQSQL009</t>
  </si>
  <si>
    <t>SAHDAMVSQL005</t>
  </si>
  <si>
    <t>DW SQL Server</t>
  </si>
  <si>
    <t>SERVIDOR</t>
  </si>
  <si>
    <t>AMBIENTE</t>
  </si>
  <si>
    <t>SQL Server</t>
  </si>
  <si>
    <t>FINALIDADE</t>
  </si>
  <si>
    <t>IT</t>
  </si>
  <si>
    <t>HSA0023</t>
  </si>
  <si>
    <t>AS400 MAO PRD</t>
  </si>
  <si>
    <t>HSA0011</t>
  </si>
  <si>
    <t xml:space="preserve">HSA0013 </t>
  </si>
  <si>
    <t>AS400 MAO DEV</t>
  </si>
  <si>
    <t>HDA003</t>
  </si>
  <si>
    <t>AS400 SUM PRD</t>
  </si>
  <si>
    <t>HDA001</t>
  </si>
  <si>
    <t>IBM DB2400</t>
  </si>
  <si>
    <t>HSF0012</t>
  </si>
  <si>
    <t>AS400 HSF DEV</t>
  </si>
  <si>
    <t>AS400 HSF PRD</t>
  </si>
  <si>
    <t>HSA0014</t>
  </si>
  <si>
    <t>AS400 MAO HML</t>
  </si>
  <si>
    <t>HSF0014</t>
  </si>
  <si>
    <t>AS400 HSF HOMO</t>
  </si>
  <si>
    <t>HSF0015</t>
  </si>
  <si>
    <t>HDA</t>
  </si>
  <si>
    <t>EMPRESA</t>
  </si>
  <si>
    <t>HDA0021</t>
  </si>
  <si>
    <t xml:space="preserve">HSA0022 </t>
  </si>
  <si>
    <t>AS400 SUM HML</t>
  </si>
  <si>
    <t>HSF</t>
  </si>
  <si>
    <t>SUM</t>
  </si>
  <si>
    <t>AS400 JANELA ZERO</t>
  </si>
  <si>
    <t>AS400 - ESTOURO DE PROPOSTA</t>
  </si>
  <si>
    <t>RESPONSAVEL TI</t>
  </si>
  <si>
    <t>AREAS AFETADAS</t>
  </si>
  <si>
    <t>TALEND</t>
  </si>
  <si>
    <t>Batch</t>
  </si>
  <si>
    <t>PATH FONTE HML</t>
  </si>
  <si>
    <t>PATH FONTE PRD</t>
  </si>
  <si>
    <t>FREQUENCIA EXECUÇÃO</t>
  </si>
  <si>
    <t>SUPERVISOR</t>
  </si>
  <si>
    <t>SGBD ORIGEM</t>
  </si>
  <si>
    <t>SGBD DESTINO</t>
  </si>
  <si>
    <t>SERVIDOR BD ORIGEM PRD</t>
  </si>
  <si>
    <t>SERVIDOR BD ORIGEM HML</t>
  </si>
  <si>
    <t>SERVIDOR BD DESTINO PRD</t>
  </si>
  <si>
    <t>SERVIDOR BD DESTINO HML</t>
  </si>
  <si>
    <t>PROJETO ASSOCIADO</t>
  </si>
  <si>
    <t>ONTIME STEP 2</t>
  </si>
  <si>
    <t>TIPO DE EXECUÇÃO</t>
  </si>
  <si>
    <t>Automática</t>
  </si>
  <si>
    <t>SCHEDULER</t>
  </si>
  <si>
    <t>Task Scheduler do Windows</t>
  </si>
  <si>
    <t>Logistica Abastecimento</t>
  </si>
  <si>
    <t xml:space="preserve">Job para carga de dados das Tabelas do SQL Server com Base nas Tabelas do AS400. </t>
  </si>
  <si>
    <t>Ingestão</t>
  </si>
  <si>
    <t>NOME BD ORIGEM PRD</t>
  </si>
  <si>
    <t>NOME BD ORIGEM HML</t>
  </si>
  <si>
    <t>NOME BD DESTINO PRD</t>
  </si>
  <si>
    <t>NOME BD DESTINO HML</t>
  </si>
  <si>
    <t>USUARIO BD ORIGEM PRD</t>
  </si>
  <si>
    <t>USUARIO BD ORIGEM HML</t>
  </si>
  <si>
    <t>USUARIO BD DESTINO PRD</t>
  </si>
  <si>
    <t>USUARIO BD DESTINO HML</t>
  </si>
  <si>
    <t>SERVIÇO DO S.O.?</t>
  </si>
  <si>
    <t>PRENCHIMENTO OK?</t>
  </si>
  <si>
    <t>RH NA PALMA DA MÃO</t>
  </si>
  <si>
    <t>MOB (2)</t>
  </si>
  <si>
    <t>CEP (1)</t>
  </si>
  <si>
    <t>RH NA PALMA DA MÃO (3)</t>
  </si>
  <si>
    <t>BI(20)-&gt; HML</t>
  </si>
  <si>
    <t>JOB TAXA MOEDA (1)</t>
  </si>
  <si>
    <t>ONTIME STEP 3 (1)</t>
  </si>
  <si>
    <t>cintia</t>
  </si>
  <si>
    <t>gab</t>
  </si>
  <si>
    <t>luan</t>
  </si>
  <si>
    <t>AS400 para SQL</t>
  </si>
  <si>
    <t>Controle de EPI</t>
  </si>
  <si>
    <t>Comex</t>
  </si>
  <si>
    <t>PRD_ETIQUETAS</t>
  </si>
  <si>
    <t>RH</t>
  </si>
  <si>
    <t>Manutenção</t>
  </si>
  <si>
    <t>Produção</t>
  </si>
  <si>
    <t>Extração</t>
  </si>
  <si>
    <t>SBS00027</t>
  </si>
  <si>
    <t>Controladoria</t>
  </si>
  <si>
    <t>SFWHMM</t>
  </si>
  <si>
    <t>MES(1)</t>
  </si>
  <si>
    <t>BI da Produção</t>
  </si>
  <si>
    <t>Etiqueta Antifurto</t>
  </si>
  <si>
    <t>SERVIDOR BD CONTROLE PRD</t>
  </si>
  <si>
    <t>SERVIDOR BD CONTROLE HML</t>
  </si>
  <si>
    <t>SGBD CONTROLE</t>
  </si>
  <si>
    <t>API do Sistema MOB</t>
  </si>
  <si>
    <t>Pasta na Rede</t>
  </si>
  <si>
    <t>(Ricardo B)</t>
  </si>
  <si>
    <t>Egberto G</t>
  </si>
  <si>
    <t>Alan K</t>
  </si>
  <si>
    <t>Francisco O Fonseca</t>
  </si>
  <si>
    <t>Cintia C Pimenta</t>
  </si>
  <si>
    <t>OnTime Logística</t>
  </si>
  <si>
    <t>Leonardo X Sena</t>
  </si>
  <si>
    <t>Luan A Silva</t>
  </si>
  <si>
    <t>Levi S. Bessa</t>
  </si>
  <si>
    <t>Andre V Silva</t>
  </si>
  <si>
    <t>Gabriella M Clara</t>
  </si>
  <si>
    <t>Atualização_não_ativados_RHNAPALMADAMAO</t>
  </si>
  <si>
    <t>DESATIVO</t>
  </si>
  <si>
    <t>Captura_email_RHNAPALMADAMAO</t>
  </si>
  <si>
    <t>DRH_PALMA_INTEGRACAO</t>
  </si>
  <si>
    <t>INICIO EXECUÇÃO</t>
  </si>
  <si>
    <t>ONTIME3_HML</t>
  </si>
  <si>
    <t>Às 6:00h da manhã, todos os sabados.</t>
  </si>
  <si>
    <t>A cada 15min, todos os dias.</t>
  </si>
  <si>
    <t>A cada 1min, todos os dias.</t>
  </si>
  <si>
    <t>A cada 30min, todos os dias.</t>
  </si>
  <si>
    <t>Às 07:30 da manhã, todos os dias.</t>
  </si>
  <si>
    <t>Integração_Colaboradores_MES</t>
  </si>
  <si>
    <t>MES</t>
  </si>
  <si>
    <t>Às 15:16h e às 16:16h, todos os dias.</t>
  </si>
  <si>
    <t>Obtem dados da API do sistema MOB gera um arquivo CSV e grava em uma pasta da rede local da HDA</t>
  </si>
  <si>
    <t>?</t>
  </si>
  <si>
    <t>USUÁRIO DE EXECUÇÃO</t>
  </si>
  <si>
    <t>SAU\sv_powerbiconexao</t>
  </si>
  <si>
    <t>Oracle</t>
  </si>
  <si>
    <t>ATUALIZADO EM</t>
  </si>
  <si>
    <t>Uso PRD a partir do ambiente HML?</t>
  </si>
  <si>
    <t>Ambiente de HML configurado?</t>
  </si>
  <si>
    <t>OBSERVAÇÕES IMPORTANTES</t>
  </si>
  <si>
    <t>ATUALIZADO POR</t>
  </si>
  <si>
    <t>Christyan Mendonça</t>
  </si>
  <si>
    <t>CONSULTORIAS NECESSÁRIAS PARA VALIDAÇÃO</t>
  </si>
  <si>
    <t>EXECUÇÃO</t>
  </si>
  <si>
    <t>BD ORIGEM</t>
  </si>
  <si>
    <t>BD DESTINO</t>
  </si>
  <si>
    <t>USUARIO BD CONTROLE PRD</t>
  </si>
  <si>
    <t>USUARIO BD CONTROLE HML</t>
  </si>
  <si>
    <t>NOME BD CONTROLE PRD</t>
  </si>
  <si>
    <t>NOME BD CONTROLE HML</t>
  </si>
  <si>
    <t>BD CONTROLE</t>
  </si>
  <si>
    <t>SAHDAMPPORA003</t>
  </si>
  <si>
    <t>COMEX_PROD</t>
  </si>
  <si>
    <t>dbo</t>
  </si>
  <si>
    <t>Maquina Desenvolvedor</t>
  </si>
  <si>
    <t>Indefinido</t>
  </si>
  <si>
    <t>LIB / SCHEMA BD ORIGEM PRD</t>
  </si>
  <si>
    <t>LIB / SCHEMA BD ORIGEM HML</t>
  </si>
  <si>
    <t>LIB / SCHEMA BD DESTINO PRD</t>
  </si>
  <si>
    <t>LIB / SCHEMA BD DESTINO HML</t>
  </si>
  <si>
    <t>LIB / SCHEMA BD CONTROLE PRD</t>
  </si>
  <si>
    <t>LIB / SCHEMA BD CONTROLE HML</t>
  </si>
  <si>
    <t>JOB_DIM_MODELO</t>
  </si>
  <si>
    <t>A cada 1h, todos os dias.</t>
  </si>
  <si>
    <t>JOB_FAT_PROD_ANUAL</t>
  </si>
  <si>
    <t>Servidor da Aplicação</t>
  </si>
  <si>
    <t>NPI</t>
  </si>
  <si>
    <t xml:space="preserve">NOME DO PROGRAMA (JOB) </t>
  </si>
  <si>
    <t>NOME DO SCHEDULE / SERVIÇO</t>
  </si>
  <si>
    <t>Às 6:23h da manhã, todos os dias.</t>
  </si>
  <si>
    <t>A cada 1h, todos os dias, das 6:05h da manhã até às 20:00h.</t>
  </si>
  <si>
    <t>ULTIMA EXECUÇÃO</t>
  </si>
  <si>
    <t>Desenvolvimento Interno (Gabriella)</t>
  </si>
  <si>
    <t>Desenvolvimento Interno (Cintia)</t>
  </si>
  <si>
    <t>Desenvolvimento Interno (Luan)</t>
  </si>
  <si>
    <t>Não Implantado</t>
  </si>
  <si>
    <t>JOB_FAT_PROD_DIARIO</t>
  </si>
  <si>
    <t>JOB_FAT_PROD_DIARIO_6_23</t>
  </si>
  <si>
    <t>JOB_FAT_PROD_MENSAL</t>
  </si>
  <si>
    <t>Às 06:23h da manhã, todos os dias.</t>
  </si>
  <si>
    <t>JOB_DEF_CHASSI</t>
  </si>
  <si>
    <t>JOB_EXPEDICAO_PLANO_DIARIO_GRAFANA</t>
  </si>
  <si>
    <t>JOB_FAT_DEF_NAO_EMBALADAS</t>
  </si>
  <si>
    <t>JOB_FAT_MC_DISPONIVEIS</t>
  </si>
  <si>
    <t>JOB_FAT_NEW_MOTOSNOPATIO</t>
  </si>
  <si>
    <t>ETL_JOB_TALEND_GRAFANA</t>
  </si>
  <si>
    <t>FAT_ASTEC_IN</t>
  </si>
  <si>
    <t>FAT_CARREGAMENTO_REAL</t>
  </si>
  <si>
    <t>FAT_CARREGAMENTO-FATURAMENTO-PLAN</t>
  </si>
  <si>
    <t>FAT_CARTEIRA_PLAN</t>
  </si>
  <si>
    <t>FAT_CARTEIRA_REAL</t>
  </si>
  <si>
    <t>FAT_FATURAMENTO_FCCPED</t>
  </si>
  <si>
    <t>FAT_FATURAMENTO_REAL</t>
  </si>
  <si>
    <t>go_integro_new_users</t>
  </si>
  <si>
    <t>Às 07h da manhã, todos os dias.</t>
  </si>
  <si>
    <t>envio_convite_desativacao</t>
  </si>
  <si>
    <t>A cada 5min, todos os dias.</t>
  </si>
  <si>
    <t>Será excluído</t>
  </si>
  <si>
    <t>HML_ETIQUETA</t>
  </si>
  <si>
    <t>GRAFANA_HML</t>
  </si>
  <si>
    <t>A cada 3h, todos os dias.</t>
  </si>
  <si>
    <t>AREA AFETADA</t>
  </si>
  <si>
    <t>MOVE_CEP_CSV</t>
  </si>
  <si>
    <t>JOB_INTEGRACAO_CEP</t>
  </si>
  <si>
    <t>Rosane F Santos</t>
  </si>
  <si>
    <t>JOB_INTEGRACAO_NEXO_MOB_OUT</t>
  </si>
  <si>
    <t>Às 06:00 e às 07:00 da manhã, todos os dias.</t>
  </si>
  <si>
    <t>JOB_INTEGRA_NEXO_MOB_IN</t>
  </si>
  <si>
    <t>Às 06:00 da manhã e às 06:00 da tarde, de 20/06/2024.</t>
  </si>
  <si>
    <t>Inspeção Final</t>
  </si>
  <si>
    <t>BI da Expedição</t>
  </si>
  <si>
    <t>PD</t>
  </si>
  <si>
    <t>JOB_GRAFANA_TALEND</t>
  </si>
  <si>
    <t>FoCOMEX</t>
  </si>
  <si>
    <t>COMEX</t>
  </si>
  <si>
    <t>RANKINKG_QD</t>
  </si>
  <si>
    <t>A cada 2min, todos os dias.</t>
  </si>
  <si>
    <t>SE_PEÇAS</t>
  </si>
  <si>
    <t>A cada 8h, todos os dias.</t>
  </si>
  <si>
    <t>QA/PD</t>
  </si>
  <si>
    <t>AppIMConsoleNexoHML</t>
  </si>
  <si>
    <t>AppIMConsoleNexoPRD</t>
  </si>
  <si>
    <t>Nexo</t>
  </si>
  <si>
    <t>Nivaldo A Junior</t>
  </si>
  <si>
    <t>Às 17h, de segunda a sabado.</t>
  </si>
  <si>
    <t>Às 22h, de segunda a sabado.</t>
  </si>
  <si>
    <t>HDA0120</t>
  </si>
  <si>
    <t>Uso fora do servidor de Batchs?</t>
  </si>
  <si>
    <t>FATURAMENTO HAB</t>
  </si>
  <si>
    <t>SGM</t>
  </si>
  <si>
    <t>SPINCAST</t>
  </si>
  <si>
    <t xml:space="preserve">CKD / HAB </t>
  </si>
  <si>
    <t>DELPHI</t>
  </si>
  <si>
    <t>Wesley Galvão</t>
  </si>
  <si>
    <t>GPWORK</t>
  </si>
  <si>
    <t>Desenvolvimento Interno (Marcio)</t>
  </si>
  <si>
    <t>Serviço do Windows</t>
  </si>
  <si>
    <t>Folder</t>
  </si>
  <si>
    <t>QDLS</t>
  </si>
  <si>
    <t>HABENT</t>
  </si>
  <si>
    <t>DB2 400</t>
  </si>
  <si>
    <t>GMPEDI</t>
  </si>
  <si>
    <t>HD4GMDHH</t>
  </si>
  <si>
    <t>GMLITP</t>
  </si>
  <si>
    <t>Sincronization Scheduling SoftExpert</t>
  </si>
  <si>
    <t>Softexpert</t>
  </si>
  <si>
    <t>Às 05h AM e às 12h AM, todos os dias.</t>
  </si>
  <si>
    <t>RebootProgramado</t>
  </si>
  <si>
    <t>SalvandoCredencial</t>
  </si>
  <si>
    <t>task_clean</t>
  </si>
  <si>
    <t>Às 04h AM, toda segunda-feria</t>
  </si>
  <si>
    <t>Logon de qualquer usuário</t>
  </si>
  <si>
    <t>Às 07h PM, todos os dias</t>
  </si>
  <si>
    <t>SAHDAMVPAP006</t>
  </si>
  <si>
    <t xml:space="preserve">Serviço Windows para Conteiner de Aplicações Delphi / ? </t>
  </si>
  <si>
    <t>Conteiner de aplicação web delphi: Dashboard do faturamento</t>
  </si>
  <si>
    <t>Delphi</t>
  </si>
  <si>
    <t>Elionaldo P</t>
  </si>
  <si>
    <t>Marcio Castro</t>
  </si>
  <si>
    <t>AP06</t>
  </si>
  <si>
    <t>Não configurado</t>
  </si>
  <si>
    <t>DADOS GERAIS</t>
  </si>
  <si>
    <t xml:space="preserve">SERVIDOR APLICACAO </t>
  </si>
  <si>
    <t>FLAGS AVALIAÇÃO ARQUITETURA</t>
  </si>
  <si>
    <t>DADOS DE PRODUTO HONDA?</t>
  </si>
  <si>
    <t>DADOS DE PESSOAS (cliente, usuario, etc)?</t>
  </si>
  <si>
    <t>Possui Irregularidade?</t>
  </si>
  <si>
    <t>POSSUI DEPENDENCIA? (outro Job, ambiente, bd. Server,  etc)</t>
  </si>
  <si>
    <t>TABELA</t>
  </si>
  <si>
    <t>QTD REGISTROS</t>
  </si>
  <si>
    <t>DWDIDTPE</t>
  </si>
  <si>
    <t>[DWDIDTPE]</t>
  </si>
  <si>
    <t>DWDIFARA</t>
  </si>
  <si>
    <t>[DWDIFARA]</t>
  </si>
  <si>
    <t>DWDILOCT</t>
  </si>
  <si>
    <t>[DWDILOCT]</t>
  </si>
  <si>
    <t>DWDINMDE</t>
  </si>
  <si>
    <t>[DWDINMDE]</t>
  </si>
  <si>
    <t>DWDINMFO</t>
  </si>
  <si>
    <t>[DWDINMFO]</t>
  </si>
  <si>
    <t>DWDISTDE</t>
  </si>
  <si>
    <t>[DWDISTDE]</t>
  </si>
  <si>
    <t>DWDISTFO</t>
  </si>
  <si>
    <t>[DWDISTFO]</t>
  </si>
  <si>
    <t>DWDISTSE</t>
  </si>
  <si>
    <t>[DWDISTSE]</t>
  </si>
  <si>
    <t>DWDITPPE</t>
  </si>
  <si>
    <t>[DWDITPPE]</t>
  </si>
  <si>
    <t>DWFAEVDE</t>
  </si>
  <si>
    <t>[DWFAEVDE]</t>
  </si>
  <si>
    <t>DWFAEVPE</t>
  </si>
  <si>
    <t>[DWFAEVPE]</t>
  </si>
  <si>
    <t>DWFAHIME</t>
  </si>
  <si>
    <t>[DWFAHIME]</t>
  </si>
  <si>
    <t>DWFAHIPE</t>
  </si>
  <si>
    <t>[DWFAHIPE]</t>
  </si>
  <si>
    <t>DWJOBETL</t>
  </si>
  <si>
    <t>[DWJOBETL]</t>
  </si>
  <si>
    <t>TOTAL</t>
  </si>
  <si>
    <t>Tabelas</t>
  </si>
  <si>
    <t>PwBI</t>
  </si>
  <si>
    <t>dash1</t>
  </si>
  <si>
    <t>dash2</t>
  </si>
  <si>
    <t>dash3</t>
  </si>
  <si>
    <t>dash 4</t>
  </si>
  <si>
    <t>dash 5</t>
  </si>
  <si>
    <t>dash 6</t>
  </si>
  <si>
    <t>tooltip</t>
  </si>
  <si>
    <t>mobile</t>
  </si>
  <si>
    <t>desktop</t>
  </si>
  <si>
    <t>Ultimo será refeito tbm</t>
  </si>
  <si>
    <t>ASTEC será refeito por isso não será preciso migrar</t>
  </si>
  <si>
    <t>Observação</t>
  </si>
  <si>
    <t>Objetivo:</t>
  </si>
  <si>
    <t>criar inventario detalhado das aplicações, incluindo versões, dependencias e requisitos de hw e sw. (Gestão do ciclo de vida das aplicações / servidores / infra / componentes, etc)</t>
  </si>
  <si>
    <t>Ex: Se atualmente, temos um servidor que é garantido vulnerabilidades 5 anos, quando bater 4 anos, ja tem que ter um movimento para atualizar isso para evitar as vulnerabilidades; Isso é o freio contra o retrocesso, o que nos vamos mudar na nossa forma de trabalhar para que os projetos ja iniciem com vulnerabilidades.</t>
  </si>
  <si>
    <t xml:space="preserve">. Mapeamento de Processos e tecnologias (bds, soluções, etc) para regularizar gaps </t>
  </si>
  <si>
    <t>DevSecOps</t>
  </si>
  <si>
    <t>Criação de Framework para Metodologia Agil;</t>
  </si>
  <si>
    <t>Target 102 ki:</t>
  </si>
  <si>
    <t>WSO2</t>
  </si>
  <si>
    <t>API Gw Sensidea</t>
  </si>
  <si>
    <t>. Estabelecer padrões de desenvolvimento (javadoc, swagger, usar sempre hibernate com controle de transação em sistemas OLTP da fabrica);</t>
  </si>
  <si>
    <t>- Inventários de ativos de TI (bancos de dados, ativos de software, etc.) que são armazenados no sistema de informação.</t>
  </si>
  <si>
    <t>. Solução de inventário de maquinas do DTI;</t>
  </si>
  <si>
    <t>. Baixo acoplamento + StateLess + Modernização dos Frontends (Sair do JSF);</t>
  </si>
  <si>
    <t xml:space="preserve">. Ja no sistema SIC, como ele usa JSF ja tem uma ligação direta com o controller, servlet, etc, é um EAR que fica deployado num WebSphere; </t>
  </si>
  <si>
    <t xml:space="preserve">. . Dentro do Modulo Portal tem diversos WebServices pra o vueJs conseguir mostrar os Menus, mas quem efetivamente monta os menus é o backend feito em Java; </t>
  </si>
  <si>
    <t>. Montar os Menus de Acessos (base o modulo de controle de acesso);</t>
  </si>
  <si>
    <t>. Controlar o Login;</t>
  </si>
  <si>
    <t>Front end Stateless - feito em VueJs, desenvolvido com Node.js, é um pacote separado, desacoplado, deployado direto num http server);</t>
  </si>
  <si>
    <t xml:space="preserve">Portal ou sistema corporativo para controle de autenticação nos demais sistemas; </t>
  </si>
  <si>
    <t>Avaliar solução para otimizar o acesso a sistemas da fabrica (melhoria navegação p/ substituir a pasta Sistemas Honda - Solicitação Ricardo);</t>
  </si>
  <si>
    <t>Link MPLS;</t>
  </si>
  <si>
    <t>Git, Sonarcube, Jira, DMZ de MAO, CMDB, Swagers, Custyomizações do Grafana, talend, ApiGw, CDC, camada ETL, ecm, chat bot, , etc;</t>
  </si>
  <si>
    <t>DMZ da HDA;</t>
  </si>
  <si>
    <t>Serviço de mensageria: Aplicação de envio de mensagens ou notificações por WhatsApp e por E-mail);</t>
  </si>
  <si>
    <t xml:space="preserve">Temas Estruturantes / importantes para o TI: </t>
  </si>
  <si>
    <t>PRIORIDADE: Equilíbrio entre Velocidade e Segurança: Há uma pressão constante para entregar software rapidamente, o que pode levar a comprometer a segurança em favor da velocidade1. Impacto na Qualidade: Se a segurança não for priorizada, a qualidade do software pode ser comprometida, resultando em vulnerabilidades que podem ser exploradas2.</t>
  </si>
  <si>
    <t>Identificar as qualidades a serem entregues para quem for seu cliente. Depois faça a entrega; Marketing para lançar o produto (resultado esperado pelo cliente):</t>
  </si>
  <si>
    <t>Fazer a medição dos resultados;</t>
  </si>
  <si>
    <t>o que é oferecido ao cliente de arquitetura?</t>
  </si>
  <si>
    <t>Obs: Code Smell (cheiro de código) é qualquer característica no código-fonte de um programa que possivelmente indica um problema mais profundo.</t>
  </si>
  <si>
    <t>. Top 5 ofensores: (nome do sistema ou do servico / qtd de solicitações)</t>
  </si>
  <si>
    <t>. Qtd solicitações realizadas por mes de um Ki (base o API manager)</t>
  </si>
  <si>
    <t>. % Servico error (indice de error por solicitação de servico): Target vs resultado, avaliação iam, rasão e plano de ação;</t>
  </si>
  <si>
    <t>. % disponibilidade do serviço:</t>
  </si>
  <si>
    <t>- Gerenciamento do API Gw:</t>
  </si>
  <si>
    <t>Governança do TI (Qtd de Apps, )</t>
  </si>
  <si>
    <t>Segurança (Vulnerabilidades alta e criticas, )</t>
  </si>
  <si>
    <t xml:space="preserve">Arquitetura de Solução (TTL de Projetos, TTL de backlog, </t>
  </si>
  <si>
    <t>Devops (Gitlab Projects, Total de Builds, Sucessful Builds, Failed Builds, Sonar Qube Projects, Critical Bugs, Critical vulnerabilidade, Maior Bug, Maior Vulnerabilidade, Code Smell por linha de codigo, Issues por projeto, Issues Criados e Analizados por mes, bugs e vulnerabilidades por tipo, )</t>
  </si>
  <si>
    <t>Custos de AWS (ttl, ttl por projeto, ttl por ambiente, ttl por conta, ttl por servico, top variações de custo vs contramedidas, custos com principais projetos,  )</t>
  </si>
  <si>
    <t>TTL Backlog de atividades</t>
  </si>
  <si>
    <t>SLA de atendimento (Projetos em fila, média de dias de espera por alocação, )</t>
  </si>
  <si>
    <t>Participação em projetos (Numero de projetos atendidos vs Projetos TI)</t>
  </si>
  <si>
    <t>Numero de chamados (abertos, atendidos) por tipo</t>
  </si>
  <si>
    <t>Conclusão e andamento de projetos e atividades de arquitetura por ki</t>
  </si>
  <si>
    <t>KPI's (Destacar o target e o resultado):</t>
  </si>
  <si>
    <t>Organização das Aplicações: componente de Utilitários Comuns no Framework Desenvolvimento Honda, projeto (componente) onde só se declara as entidades, Formas de comunicação entre o legado e o novo sistema, rest apis, Instalação Básica por Stack, etc</t>
  </si>
  <si>
    <t>Definir padrões de codificação. Ex: (javadoc, swagger, usar sempre hibernate com controle de transação em sistemas OLTP da fabrica);</t>
  </si>
  <si>
    <t>Gestão do Ciclo de vida das ferramentas -&gt; Mapear ferramentas do TI (desenvolvimento, monitoramento e qualidade, gerenciamento)</t>
  </si>
  <si>
    <t>Mapeamento de API's por projeto e plataforma (disponibilidade e erros vs ofensores)</t>
  </si>
  <si>
    <t>Criar monitoramento de jobs batch e de uso da base dw</t>
  </si>
  <si>
    <t>Criar estrategia de DEVOPS (implantação de GIT, jenkings, etc)</t>
  </si>
  <si>
    <t>Criar apresentação com proposta de politica de arquitetura</t>
  </si>
  <si>
    <t>Apresentar matriz raci HSDM ajustada para HDA</t>
  </si>
  <si>
    <t>Desenhar arquitetura de servidores/serviços da HDA (APIs, WTS, etc)</t>
  </si>
  <si>
    <t>Criar solicitação de servico no pitstop</t>
  </si>
  <si>
    <t xml:space="preserve">- Criar Pagina de Arquitetura no Sharepoint para amramzenamento de documentações: EA Corporativo, Geral, Projeto Core, Projetos; </t>
  </si>
  <si>
    <t>Criar sharepoint de processos e artefatos de arquitetura</t>
  </si>
  <si>
    <t>Backlog</t>
  </si>
  <si>
    <t>Maior controle sobre os ativos, melhor visibilidade, conformidade regulatória e redução de riscos</t>
  </si>
  <si>
    <t>Beneficios</t>
  </si>
  <si>
    <t>Identificar, mapear e gerenciar ativos de TI</t>
  </si>
  <si>
    <t>Foco</t>
  </si>
  <si>
    <t>Modificação de API</t>
  </si>
  <si>
    <t>Criação de API</t>
  </si>
  <si>
    <t>Criação de Monitoramento Grafana</t>
  </si>
  <si>
    <t>APROVADO / REJEITADO / EM REVISAO / PENDENTE DE INFO/ NÃO INICIADO / CANCELADO / ANDAMENTO</t>
  </si>
  <si>
    <t>documentação, desenho de arquitetura, etc</t>
  </si>
  <si>
    <t>a) Avalaiação de Arquitetura J0; b) Parecer/Validação de arquitetura; c) Desenho de Arquitetura; d) xxx;</t>
  </si>
  <si>
    <t>P0</t>
  </si>
  <si>
    <t>J5</t>
  </si>
  <si>
    <t>J4</t>
  </si>
  <si>
    <t>J3</t>
  </si>
  <si>
    <t>J2</t>
  </si>
  <si>
    <t>J1</t>
  </si>
  <si>
    <t>J0</t>
  </si>
  <si>
    <t>U1</t>
  </si>
  <si>
    <t>U0</t>
  </si>
  <si>
    <t>FASE ATUAL</t>
  </si>
  <si>
    <t>CRONOGRAMA</t>
  </si>
  <si>
    <t>OBSERVACOES</t>
  </si>
  <si>
    <t>DATA AVALIACAO</t>
  </si>
  <si>
    <t>DATA CRIACAO</t>
  </si>
  <si>
    <t>SITUACAO</t>
  </si>
  <si>
    <t>ANEXO</t>
  </si>
  <si>
    <t>DESCRICAO SOLICITACAO</t>
  </si>
  <si>
    <t>SOLICITACAO</t>
  </si>
  <si>
    <t>X:\PROJETOS\DELPHI\GPPROD\VISUALQUERY</t>
  </si>
  <si>
    <t>X:\Projetos\Delphi\Gpwork\VisualQuery\VisualQuery60130903</t>
  </si>
  <si>
    <t>Pendente de Retorno</t>
  </si>
  <si>
    <t>CRIAÇÃO DE SISTEMA</t>
  </si>
  <si>
    <t>FELIPE RICARDO DE A SOBREIRA DE LAVOR</t>
  </si>
  <si>
    <t>VISUALQUERY</t>
  </si>
  <si>
    <t>X:\PROJETOS\GENEXUS\GPPROD\VE\VE80190726\</t>
  </si>
  <si>
    <t>X:\PROJETOS\GENEXUS\GPWORK\VE\VE8020180810\</t>
  </si>
  <si>
    <t>X:\PROJETOS\GENEXUS\GPPROD\VE\</t>
  </si>
  <si>
    <t>Finalizado</t>
  </si>
  <si>
    <t>IMPLANTAÇÃO DO PROJETO FLOOR PLAN 2W</t>
  </si>
  <si>
    <t>FRANCISCO JOSE OLIMPIO FONSECA</t>
  </si>
  <si>
    <t>VE</t>
  </si>
  <si>
    <t>X:\PROJETOS\GENEXUS\GPPROD\TT90JDE\TT90201020\</t>
  </si>
  <si>
    <t>X:\PROJETOS\GENEXUS\GPWORK\TT90\DE\TT75190722</t>
  </si>
  <si>
    <t>X:\PROJETOS\GENEXUS\GPPROD\TT\TT75181218\</t>
  </si>
  <si>
    <t xml:space="preserve">ADEQUAÇÕES AO JDE VERSÃO 9.2 </t>
  </si>
  <si>
    <t>DANIEL DUTRA DE MORAES</t>
  </si>
  <si>
    <t>TT90JDE</t>
  </si>
  <si>
    <t>X:\PROJETOS\GENEXUS\GPPROD\TT90\</t>
  </si>
  <si>
    <t>X:\PROJETOS\GENEXUS\GPWORK\TT90\DE\TT90210215\</t>
  </si>
  <si>
    <t>Pendente de Conferência</t>
  </si>
  <si>
    <t>CONSULTA</t>
  </si>
  <si>
    <t>X:\PROJETOS\GENEXUS\GPPROD\TT90\TT90201110\</t>
  </si>
  <si>
    <t>X:\PROJETOS\GENEXUS\GPWORK\TT90\TT90190718</t>
  </si>
  <si>
    <t>SANEAMENTO</t>
  </si>
  <si>
    <t>TT90</t>
  </si>
  <si>
    <t>X:\GPPROD\TT\TT75091016</t>
  </si>
  <si>
    <t>X:\GPWORK\TT\TT75091610</t>
  </si>
  <si>
    <t>MANUTENÇÃO CORRETIVA</t>
  </si>
  <si>
    <t>TT</t>
  </si>
  <si>
    <t>X:\GPPROD\TT\TT75100212</t>
  </si>
  <si>
    <t>X:\GPWORK\TT\TT75091016</t>
  </si>
  <si>
    <t>RECUPERAÇÃO DE PROGRAMAS PARA UTILIZAR EM OUTRA APLICAÇÃO</t>
  </si>
  <si>
    <t>X:\GPPROD\TT\</t>
  </si>
  <si>
    <t>X:\GPTEMP\TT\TT75100113</t>
  </si>
  <si>
    <t>ANÁLISE DOS PROCEDIMENTOS QUE GERAM O RELATÓRIO DE MOVIMENTAÇÃO DE ESTOQUE</t>
  </si>
  <si>
    <t>IZABEL CRISTINA DE OLIVEIRA</t>
  </si>
  <si>
    <t>X:\GPPROD\TT\TT75100226</t>
  </si>
  <si>
    <t>X:\GPWORK\TT\TT75100219</t>
  </si>
  <si>
    <t>MELHORIA DE SISTEMA</t>
  </si>
  <si>
    <t>X:\GPPROD\TT\TT75100430</t>
  </si>
  <si>
    <t>X:\GPWORK\TT\TT75100415</t>
  </si>
  <si>
    <t>X:\GPPROD\TT\TT75100622</t>
  </si>
  <si>
    <t>X:\GPWORK\TT\TT75100506</t>
  </si>
  <si>
    <t>COMPILAR PROGRAMAS QUE USAM AS TABELAS F5676 E F5683</t>
  </si>
  <si>
    <t>X:\GPTEMP\TT\TT75100624</t>
  </si>
  <si>
    <t>VERIFICAR PROBLEMA NO PROVESSAMENTO NOTURNO</t>
  </si>
  <si>
    <t>X:\GPPROD\TT\TT75100831</t>
  </si>
  <si>
    <t>X:\GPWORK\TT\TT75100624</t>
  </si>
  <si>
    <t>SUPORTE AO NEGÓCIO</t>
  </si>
  <si>
    <t>X:\GPTEMP\TT\TT75101012</t>
  </si>
  <si>
    <t>COPIA DE PROGRAMAS</t>
  </si>
  <si>
    <t>X:\PROJETOS\GENEXUS\GPPROD\TT\TT75110804</t>
  </si>
  <si>
    <t>X:\PROJETOS\GENEXUS\GPWORK\TT\TT75110114</t>
  </si>
  <si>
    <t>X:\PROJETOS\GENEXUS\GPPROD\TT\TT75120117</t>
  </si>
  <si>
    <t>X:\PROJETOS\GENEXUS\GPWORK\TT\TT75110804</t>
  </si>
  <si>
    <t>X:\PROJETOS\GENEXUS\GPPROD\TT\TT75120314</t>
  </si>
  <si>
    <t>X:\PROJETOS\GENEXUS\GPWORK\TT\TT75120118</t>
  </si>
  <si>
    <t>ALTERAÇÕES PARÂMETROS REL. DE MOVIMENTAÇÕES ENTRE FILIAIS</t>
  </si>
  <si>
    <t>WESLEY GALVAO DE LIMA</t>
  </si>
  <si>
    <t>X:\PROJETOS\GENEXUS\GPPROD\TT\TT75130417</t>
  </si>
  <si>
    <t>X:\PROJETOS\GENEXUS\GPWORK\TT\TT75120329</t>
  </si>
  <si>
    <t>ALTERQAÇÃO LOGOTIPO HONDA</t>
  </si>
  <si>
    <t>X:\PROJETOS\GENEXUS\GPPROD\TT\</t>
  </si>
  <si>
    <t>X:\PROJETOS\GENEXUS\GPTEMP\TT\TT75130417</t>
  </si>
  <si>
    <t>REFERÊNCIA PARA CONSULTA</t>
  </si>
  <si>
    <t>X:\PROJETOS\GENEXUS\GPPROD\TT\TT75131206</t>
  </si>
  <si>
    <t>X:\PROJETOS\GENEXUS\GPWORK\TT\TT75130925</t>
  </si>
  <si>
    <t>MELHORIAS NOS SISTEMAS DA ÁREA DE CUSTOS</t>
  </si>
  <si>
    <t>X:\PROJETOS\GENEXUS\GPPROD\TT\TT75140407</t>
  </si>
  <si>
    <t>X:\PROJETOS\GENEXUS\GPWORK\TT\TT75131212</t>
  </si>
  <si>
    <t>ATUALIZAÇÃO DO CUSTO ATRAVÉS DA CARGA DE PLANILHA</t>
  </si>
  <si>
    <t>X:\PROJETOS\GENEXUS\GPPROD\TT\TT75140512</t>
  </si>
  <si>
    <t>X:\PROJETOS\GENEXUS\GPWORK\TT\TT75140425</t>
  </si>
  <si>
    <t>WINDOWS 7</t>
  </si>
  <si>
    <t>X:\PROJETOS\GENEXUS\GPTEMP\TT\TT75140526</t>
  </si>
  <si>
    <t>CONSULTAR A FONTES DE DADOS</t>
  </si>
  <si>
    <t>X:\PROJETOS\GENEXUS\GPPROD\TT\TT75140610</t>
  </si>
  <si>
    <t>X:\PROJETOS\GENEXUS\GPWORK\TT\TT75140610</t>
  </si>
  <si>
    <t>ERRO NO RELATÓRIO</t>
  </si>
  <si>
    <t>X:\PROJETOS\GENEXUS\GPTEMP\TT\TT75141114</t>
  </si>
  <si>
    <t>CONSULTA DE PROGRAMAS</t>
  </si>
  <si>
    <t>X:\PROJETOS\GENEXUS\GPTEMP\TT\TT75150306</t>
  </si>
  <si>
    <t>X:\PROJETOS\GENEXUS\GPTEMP\TT\TT75150518</t>
  </si>
  <si>
    <t>X:\PROJETOS\GENEXUS\GPPROD\TT\TT75170509</t>
  </si>
  <si>
    <t>X:\PROJETOS\GENEXUS\GPWORK\TT\TT75160204</t>
  </si>
  <si>
    <t>CORREÇÃO</t>
  </si>
  <si>
    <t>X:\PROJETOS\GENEXUS\GPTEMP\TT\TT75170509\</t>
  </si>
  <si>
    <t>X:\PROJETOS\GENEXUS\GPWORK\TT\TT75170901\</t>
  </si>
  <si>
    <t>CORREÇÃO DA CONTABILIZAÇÃO DA HDM20 PARA HDM01</t>
  </si>
  <si>
    <t>X:\PROJETOS\GENEXUS\GPPROD\TT\TT75201020\</t>
  </si>
  <si>
    <t>X:\PROJETOS\GENEXUS\GPWORK\TT\TT75190722\</t>
  </si>
  <si>
    <t>CONVERSÃO PARA 9.0</t>
  </si>
  <si>
    <t>X:\GPPROD\GENEXUS\PT90</t>
  </si>
  <si>
    <t xml:space="preserve"> - </t>
  </si>
  <si>
    <t>UPGRADE JDE 9.2</t>
  </si>
  <si>
    <t>ROSANE F SANTOS</t>
  </si>
  <si>
    <t>TP90JDE</t>
  </si>
  <si>
    <t>CONVERSÃO DAS APLICAÇÕES 7.5 -&gt; 9.0</t>
  </si>
  <si>
    <t>ROSANE FATIMA DOS SANTOS</t>
  </si>
  <si>
    <t>TP90</t>
  </si>
  <si>
    <t>X:\PROJETOS\GENEXUS\GPPROD\TP\</t>
  </si>
  <si>
    <t>X:\PROJETOS\GENEXUS\GPTEMP\TP\TP75111129</t>
  </si>
  <si>
    <t>X:\PROJETOS\GENEXUS\GPPROD\TP\TP75110609</t>
  </si>
  <si>
    <t>ANÁLISE TABELAS SISTEMAS DE T&amp;P</t>
  </si>
  <si>
    <t>TP</t>
  </si>
  <si>
    <t>X:\PROJETOS\GENEXUS\GPTEMP\TP\TP75120529</t>
  </si>
  <si>
    <t>ANALISAR CÁLCULO DO TEMPO PADRÃO</t>
  </si>
  <si>
    <t>X:\PROJETOS\GENEXUS\GPTEMP\TP\TP75121031</t>
  </si>
  <si>
    <t>VALIDAÇÃO ROTINAS DE CÁLCULO DE TEMPO PADRÃO DO SISTEMA DE CUSTO LEGAL</t>
  </si>
  <si>
    <t>X:\PROJETOS\GENEXUS\GPPROD\TP\TP75180808</t>
  </si>
  <si>
    <t>X:\PROJETOS\GENEXUS\GPWORK\TP\TP75140407</t>
  </si>
  <si>
    <t>AJUSTES EM SISTEMA SGTP SOLICITADOS PELA ENGENHARIA DE PROCESSOS</t>
  </si>
  <si>
    <t>X:\PROJETOS\GENEXUS\GPPROD\TP\TP75190117</t>
  </si>
  <si>
    <t>X:\PROJETOS\GENEXUS\GPWORK\TP\TP75181211</t>
  </si>
  <si>
    <t>PROJETO SANEAMENTO DE CÓDIGOS - MELHORIA DE UPLOAD DE PLANILHA SGTP</t>
  </si>
  <si>
    <t>X:\PROJETOS\GENEXUS\GPTEMP\TP\TP75190313</t>
  </si>
  <si>
    <t>CONVERSÃO GX90</t>
  </si>
  <si>
    <t>RODINEY BORGES DA ROSA</t>
  </si>
  <si>
    <t>X:\PROJETOS\GENEXUS\GPPROD\TO90\TO90170103</t>
  </si>
  <si>
    <t>X:\PROJETOS\GENEXUS\GPWORK\TO90\TO90161205</t>
  </si>
  <si>
    <t>SUPORTE \ ATENDIMENTO 1QFQST'15</t>
  </si>
  <si>
    <t>WESLEY GALVAO LIMA</t>
  </si>
  <si>
    <t>TO90</t>
  </si>
  <si>
    <t>X:\PROJETOS\GENEXUS\GPPROD\TO90\</t>
  </si>
  <si>
    <t>X:\PROJETOS\GENEXUS\GPTEMP\TO90\TO90170103</t>
  </si>
  <si>
    <t>AVALIAR PROGRAMA DE INTEGRAÇÃO DA SA</t>
  </si>
  <si>
    <t>MARIELE EUGENIA PAIDOSZ LISBOA</t>
  </si>
  <si>
    <t>X:\PROJETOS\GENEXUS\GPPROD\TO90\TO90180122\</t>
  </si>
  <si>
    <t>X:\PROJETOS\GENEXUS\GPWORK\TO90\TO90171101</t>
  </si>
  <si>
    <t>ALTERAÇÃO PARA CONTEMPLAR NOVA VERSÃO DO OFFICE</t>
  </si>
  <si>
    <t>X:\PROJETOS\GENEXUS\GPWORK\TO90\TO90180405</t>
  </si>
  <si>
    <t>CORRIGIR CARACTERES INVÁLIDOS NAS SA'S</t>
  </si>
  <si>
    <t>X:\GPPROD\TO\TO75060206</t>
  </si>
  <si>
    <t>X:\GPWORK\TO\TO75051226</t>
  </si>
  <si>
    <t>X:\GPPROD\TO\</t>
  </si>
  <si>
    <t>CUSTOMIZAÇÃO DA PLANILHA DE CONTROLE ORÇAMENTÁRIO</t>
  </si>
  <si>
    <t>TO</t>
  </si>
  <si>
    <t>X:\GPPROD\TO\TO75060214</t>
  </si>
  <si>
    <t>X:\GPWORK\TO75060206</t>
  </si>
  <si>
    <t>X:\GPPROD\TO\TO75060517</t>
  </si>
  <si>
    <t>X:\GPWORK\TO\TO75060419</t>
  </si>
  <si>
    <t>ALTERAÇÃO NA DATA DE REALIZAÇÃO DA OW.</t>
  </si>
  <si>
    <t>X:\GPPROD\TO\TO75060825</t>
  </si>
  <si>
    <t>X:\GPWORK\TO\TO75060726</t>
  </si>
  <si>
    <t>ALTERAÇÃO NA PLANILHA DE CONTROLE ORÇAMENTÁRIO PARA ATENDER A REVISÃO DO ORÇAMENTO</t>
  </si>
  <si>
    <t>X:\GPPROD\TO\TO75060912</t>
  </si>
  <si>
    <t>X:\GPWORK\TO\TO75060905</t>
  </si>
  <si>
    <t>CORREÇÃO DO VALOR DO DOCUMENTO DW NA PLANILHA DE CONTROLE ORÇAMENTÁRIO</t>
  </si>
  <si>
    <t>X:\GPPROD\TO\TO75060925</t>
  </si>
  <si>
    <t>X:\GPWORK\TO\TO75060918</t>
  </si>
  <si>
    <t>ANALISAR PROGRAMA PARA IDENTIFICAR PORQUE NÃO ESTÁ APARECENDO UM PEDIDO NA PLANILHA.</t>
  </si>
  <si>
    <t>X:\GPPROD\TO\TO75061123</t>
  </si>
  <si>
    <t>X:\GPWORK\TO\TO75061117</t>
  </si>
  <si>
    <t>ALTERAÇÃO PARA QUE A NF DE ITENS IMPORTADOS SEJA SOMADA NO VALOR REAL MÊS A MÊS</t>
  </si>
  <si>
    <t>X:\GPTEMP\TO\TO75061130</t>
  </si>
  <si>
    <t>RASTREAR PROGRAMA PARA IDENTIFICAR OR QUE ESTÁ APARECENDO NA IMPRESSÃO DA PLANILHA INDEVIDAMENTE</t>
  </si>
  <si>
    <t>X:\GPPROD\TO\TO75061212</t>
  </si>
  <si>
    <t>X:\GPWORK\TO\TO75061205</t>
  </si>
  <si>
    <t>ALTERAR LÓGICA PARA NÃO IMPRIMIR A REQUISIÇÃO NA PLANILHA DE CONTROLE ORÇAMENTÁRIO QUANDO TIVER PEDIDOS CANCELADOS E VÁLIDOS PARA UMA MESMA REQUISIÇÃO/ LINHA</t>
  </si>
  <si>
    <t>X:\GPPROD\TO\TO75070330</t>
  </si>
  <si>
    <t>X:\GPWORK\TO\TO75070207</t>
  </si>
  <si>
    <t>ALTERAÇÃO DA PLANILHA DE CONTROLE ORÇAMENTÁRIO PARA ATENDER RECEBIMENTO IMPORTADO PARCIAL.</t>
  </si>
  <si>
    <t>X:\GPPROD\TO\TO75070803</t>
  </si>
  <si>
    <t>X:\GPWORK\TO\TO75070730</t>
  </si>
  <si>
    <t>VERIFICAR PROBLEMA NA GERAÇÃO DA PLANILHA DE DESPESAS A PARTIR DA REVISÃO DO ORÇAMENTO DE 2007</t>
  </si>
  <si>
    <t>X:\GPPROD\TO\TO75080220</t>
  </si>
  <si>
    <t>X:\GPWORK\TO\TO75080103</t>
  </si>
  <si>
    <t>CORREÇÃO PROCESSO DE CARRY OVER</t>
  </si>
  <si>
    <t>X:\GPPROD\TO\TO75080418</t>
  </si>
  <si>
    <t>X:\GPWORK\TO\TO75080222</t>
  </si>
  <si>
    <t>ALTERAÇÃO DA CHAVE PRIMÁRIA DA TABELA F56KD</t>
  </si>
  <si>
    <t>X:\GPTEMP\TO\TO75080425</t>
  </si>
  <si>
    <t>SIMULADOR ORÇAMENTÁRIO</t>
  </si>
  <si>
    <t>X:\GPPROD\TO\TO75090330</t>
  </si>
  <si>
    <t>X:\GPWORK\TO\TO75080425</t>
  </si>
  <si>
    <t>X:\GPPROD\TO\TO75100119</t>
  </si>
  <si>
    <t>X:\GPWORK\TO\TO75090331</t>
  </si>
  <si>
    <t>X:\GPTEMP\TO\TO75100119</t>
  </si>
  <si>
    <t>CHECAR REGRA DO RELATÓRIO DE DADOS DE ENTRADA</t>
  </si>
  <si>
    <t>X:\GPPROD\TO\TO75100426</t>
  </si>
  <si>
    <t>X:\GPWORK\TO\TO75100121</t>
  </si>
  <si>
    <t>OTIMIZAÇÃO DO PROCESSO DA CARGA DE HISTÓRICO DE MISCELÂNEO.</t>
  </si>
  <si>
    <t>X:\GPPROD\TO\TO75100831</t>
  </si>
  <si>
    <t>X:\GPWORK\TO\TO75100426</t>
  </si>
  <si>
    <t>ACOMPANHAMENTO ORÇADO X REAL</t>
  </si>
  <si>
    <t>X:\PROJETOS\GENEXUS\GPPROD\TO\TO75110609</t>
  </si>
  <si>
    <t>X:\GPWORK\TO\TO75100831</t>
  </si>
  <si>
    <t>MELHORIAS PARA PRB E ORÇAMENTO BÁSICO</t>
  </si>
  <si>
    <t>X:\PROJETOS\GENEXUS\GPPROD\TO\TO75130517</t>
  </si>
  <si>
    <t>X:\PROJETOS\GENEXUS\GPWORK\TO\TO75110610</t>
  </si>
  <si>
    <t>MÓDULO DE INVESTIMENTOS - SISTEMA ORÇAMENTÁRIO</t>
  </si>
  <si>
    <t>X:\PROJETOS\GENEXUS\GPPROD\TO\TO75131120</t>
  </si>
  <si>
    <t>X:\PROJETOS\GENEXUS\GPWORK\TO\TO75130517</t>
  </si>
  <si>
    <t>UNIFICAÇÃO DOS CONCEITOS ENTRE OS MÓDULOS DE SIMULAÇÃO E FÁBRICA PARA O SISTEMA ORÇAMENTÁRIO</t>
  </si>
  <si>
    <t>X:\PROJETOS\GENEXUS\GPPROD\TO\TO75140407</t>
  </si>
  <si>
    <t>X:\PROJETOS\GENEXUS\GPWORK\TO\TO75131120</t>
  </si>
  <si>
    <t>MELHORIAS \ CORREÇÕES SIMORC PRB1'14</t>
  </si>
  <si>
    <t>X:\PROJETOS\GENEXUS\GPPROD\TO\TO75140901</t>
  </si>
  <si>
    <t>X:\PROJETOS\GENEXUS\GPWORK\TO\TO75140408</t>
  </si>
  <si>
    <t>MELHORIAS REV. ORC'14</t>
  </si>
  <si>
    <t>X:\PROJETOS\GENEXUS\GPPROD\TO\TO75150126</t>
  </si>
  <si>
    <t>X:\PROJETOS\GENEXUS\GPWORK\TO\TO75140901</t>
  </si>
  <si>
    <t>MELHORIAS\ MANUTENÇÕES EVENTOS PRBII'14 E ORCBAS'15</t>
  </si>
  <si>
    <t>X:\PROJETOS\GENEXUS\GPPROD\TO\</t>
  </si>
  <si>
    <t>X:\PROJETOS\GENEXUS\GPTEMP\TO\TO75141203</t>
  </si>
  <si>
    <t>ANÁLISE RELATÓRIO DE FECHAMENTO DE DESPESAS ADMINISTRATIVAS DA CONTROLADORIA</t>
  </si>
  <si>
    <t>X:\PROJETOS\GENEXUS\GPPROD\TO\TO75150518</t>
  </si>
  <si>
    <t>X:\PROJETOS\GENEXUS\GPWORK\TO\TO75150127</t>
  </si>
  <si>
    <t>MELHORIAS\ MANUTENÇÕES EVENTO PRB1'15</t>
  </si>
  <si>
    <t>X:\PROJETOS\GENEXUS\GPPROD\TO\TO75160110</t>
  </si>
  <si>
    <t>X:\PROJETOS\GENEXUS\GPWORK\TO\TO75150519</t>
  </si>
  <si>
    <t>X:\PROJETOS\GENEXUS\GPPROD\TI\TI90\TI90201110</t>
  </si>
  <si>
    <t>X:\PROJETOS\GENEXUS\GPWORK\TI\TI90DE\TI90190718</t>
  </si>
  <si>
    <t>TI90JDE</t>
  </si>
  <si>
    <t>X:\PROJETOS\GENEXUS\GPPROD\TI\TI90JDE</t>
  </si>
  <si>
    <t>X:\PROJETOS\GENEXUS\GPWORK\TI\TI90JDE\TI90201116</t>
  </si>
  <si>
    <t>MELHORIA</t>
  </si>
  <si>
    <t>X:\PROJETOS\GENEXUS\GPWORK\TI\TI90TI90190718</t>
  </si>
  <si>
    <t>TI90</t>
  </si>
  <si>
    <t>X:\GPPROD\TI\TI030507</t>
  </si>
  <si>
    <t>X:\GPWORK\TI\TI030109</t>
  </si>
  <si>
    <t>X:\GPPROD\TI\</t>
  </si>
  <si>
    <t>PROGRAMAS PARA CARGA DE DADOS NECESSÁRIOS PARA A MANUTENÇÃO</t>
  </si>
  <si>
    <t>ROSANE FATIMA DOS S OLIVEIRA</t>
  </si>
  <si>
    <t>TI</t>
  </si>
  <si>
    <t>X:\GPPROD\TI\TI040806</t>
  </si>
  <si>
    <t>X:\GPWORK\TI\TI031216</t>
  </si>
  <si>
    <t>DESENVOLVIMENTO DOS PROGRAMAS DE CARGA - PTP</t>
  </si>
  <si>
    <t>CLAUDIO MARCIO DE SOUSA SPINDOLA</t>
  </si>
  <si>
    <t>X:\GPPROD\TI\TI040913</t>
  </si>
  <si>
    <t>X:\GPWORK\TI\TI040813</t>
  </si>
  <si>
    <t>ALTERAÇÃO NA INTERFACE DA ESTRUTURA PARA ITENS ASTEC COMUM BASE PLANO</t>
  </si>
  <si>
    <t>X:\GPPROD\TI\TI041119</t>
  </si>
  <si>
    <t>X:\GPWORK\TI\TI040914</t>
  </si>
  <si>
    <t>DESENVOLVIMENTO DE RELATÓRIO PARA O MÓDULO DE COMPRAS</t>
  </si>
  <si>
    <t>DANIEL LEAO LIMA COELHO</t>
  </si>
  <si>
    <t>X:\GPPROD\TI\TI050630</t>
  </si>
  <si>
    <t>X:\GPWORK\TI\TI041119</t>
  </si>
  <si>
    <t>CRIAR RELATORIO DE CONTROLE DE SA BASE REQUISIÇÃO PARA CONTROLADORIA</t>
  </si>
  <si>
    <t>X:\GPPROD\TI\TI051007</t>
  </si>
  <si>
    <t>X:\GPWORK\TI\TI050727</t>
  </si>
  <si>
    <t>DESENVOLVIMENTO DE PROCEDIMENTO PARA CARGA DA ESTRUTURA DE ROLAMENTOS.</t>
  </si>
  <si>
    <t>X:\GPPROD\TI\TI75051220</t>
  </si>
  <si>
    <t>X:\GPWORK\TI\TI051014</t>
  </si>
  <si>
    <t>INCLUIR FAMÍLIA N10 E N11 NA ANTECIPAÇÃO DA ESTRUTURA DO PRODUTO.</t>
  </si>
  <si>
    <t>X:\GPPROD\TI\TI75060303</t>
  </si>
  <si>
    <t>X:\GPWORK\TI\ti75051221</t>
  </si>
  <si>
    <t>ALTERACAO NA TABELA TIOTMP, PROGRAMAS DE INVENTARIO</t>
  </si>
  <si>
    <t>VALDENER BACELAR XAUD</t>
  </si>
  <si>
    <t>X:\GPPROD\TI\TI75060503</t>
  </si>
  <si>
    <t>X:\GPWORK\TI\TI75060304</t>
  </si>
  <si>
    <t>ALTERAR RELATÓRIOS DE SA/PEDIDO</t>
  </si>
  <si>
    <t>X:\GPPROD\TI\TI75060601</t>
  </si>
  <si>
    <t>X:\GPWORK\TI\TI75060503</t>
  </si>
  <si>
    <t>DESENVOLIMENTO DE MELHORIAS NO MÓDULO DE CONTROLE DE INTERNAMENTO DE NOTA FISCAIS</t>
  </si>
  <si>
    <t>X:\GPPROD\TI\TI75060614</t>
  </si>
  <si>
    <t>X:\GPWORK\TI\TI75060609</t>
  </si>
  <si>
    <t>CORREÇÃO RELATORIO DE SA</t>
  </si>
  <si>
    <t>X:\GPPROD\TI\TI75060730</t>
  </si>
  <si>
    <t>X:\GPWORK\TI\TI75060621</t>
  </si>
  <si>
    <t>INCLUSÃO FAMILIA N05 NA COMPRA BASE PLANO</t>
  </si>
  <si>
    <t>X:\GPPROD\TI\TI75060808</t>
  </si>
  <si>
    <t>X:\GPWORK\TI\TI75060731</t>
  </si>
  <si>
    <t>RELATÓRIO DE CUSTO MÉDIO TEÓRICO X CONTÁBIL</t>
  </si>
  <si>
    <t>X:\GPTEMP\TI\TI75060809</t>
  </si>
  <si>
    <t>PROJETO ALIMENTAÇÃO SINCRONIZADA</t>
  </si>
  <si>
    <t>ANDRE LEAO CORREA</t>
  </si>
  <si>
    <t>X:\GPPROD\TI\TI75060821</t>
  </si>
  <si>
    <t>X:\GPWORK\TI\TI75060809</t>
  </si>
  <si>
    <t>RELATÓRIO TEÓRICO X CONTÁBIL</t>
  </si>
  <si>
    <t>X:\GPPROD\TI\TI75060825</t>
  </si>
  <si>
    <t>X:\GPWORK\TI\TI75060822</t>
  </si>
  <si>
    <t>X:\GPPROD\TI\TI75060901</t>
  </si>
  <si>
    <t>X:\GPWORK\TI\TI75060826</t>
  </si>
  <si>
    <t>X:\GPPROD\TI\TI75061011</t>
  </si>
  <si>
    <t>X:\GPWORK\TI\TI75060901</t>
  </si>
  <si>
    <t>LOGÍSTICA LOCAL INTEGRADA</t>
  </si>
  <si>
    <t>X:\GPPROD\TI\TI75061026</t>
  </si>
  <si>
    <t>X:\GPWORK\TI\TI75061018</t>
  </si>
  <si>
    <t>ALIMENTAÇÃO SINCRONIZADA</t>
  </si>
  <si>
    <t>X:\GPPROD\TI\TI75061112</t>
  </si>
  <si>
    <t>X:\GPWORK\TI\TI75061031</t>
  </si>
  <si>
    <t>PROJ. ALIMENTAÇÃO SINCRONIZADA</t>
  </si>
  <si>
    <t>X:\GPPROD\TI\TI75061117</t>
  </si>
  <si>
    <t>X:\GPWORK\TI\TI75061114</t>
  </si>
  <si>
    <t>ALTERAR PROGRAMAS DE REPLICAÇÃO DE DADOS</t>
  </si>
  <si>
    <t>X:\GPPROD\TI\TI75061206</t>
  </si>
  <si>
    <t>X:\GPWORK\TI\TI75061117</t>
  </si>
  <si>
    <t>ATUALIZAÇÃO DE OBJETOS</t>
  </si>
  <si>
    <t>X:\GPPROD\TI\TI75061220</t>
  </si>
  <si>
    <t>X:\GPWORK\TI\TI75061211</t>
  </si>
  <si>
    <t>NOVOS RELATORIOS DE ACOMPANHAMENTO DA PROGRAMAÇÃO</t>
  </si>
  <si>
    <t>X:\GPPROD\TI\TI75070112</t>
  </si>
  <si>
    <t>X:\GPWORK\TI\TI75070108</t>
  </si>
  <si>
    <t>PROJETO LOGÍSTICA LOCAL INTEGRADA</t>
  </si>
  <si>
    <t>X:\GPPROD\TI\TI75070122</t>
  </si>
  <si>
    <t>X:\GPWORK\TI\TI75070119</t>
  </si>
  <si>
    <t>AJUSTE PROG LOCAL - CARGA DO PLANO</t>
  </si>
  <si>
    <t>X:\GPPROD\TI\TI75070227</t>
  </si>
  <si>
    <t>X:\GPWORK\TI\TI75070130</t>
  </si>
  <si>
    <t>AJUSTE CARGA DO PLANO - NÃO CONSIDERAR ATRASO</t>
  </si>
  <si>
    <t>X:\GPPROD\TI\TI75070307</t>
  </si>
  <si>
    <t>X:\GPWORK\TI\TI750306</t>
  </si>
  <si>
    <t>INCLUIR FAMILIAS BASE PLANO</t>
  </si>
  <si>
    <t>X:\GPPROD\TI\TI75070308</t>
  </si>
  <si>
    <t>X:\GPWORK\TI\TI75070307</t>
  </si>
  <si>
    <t>CORREÇÃO DO VALOR COMPROMETIDO E SALDO DE SA'S EM DECORRENCIA DO NÃO COMPROMETIMENTO PELOS PEDIDOS DE TRANSITO</t>
  </si>
  <si>
    <t>X:\GPPROD\TI\TI75070323</t>
  </si>
  <si>
    <t>X:\GPWORK\TI\TI75070313</t>
  </si>
  <si>
    <t>ALTERAÇÃO NA CARGA DA LISTA BÁSICA (LOCAL) PARA CONSIDERAR ITENS TIPO 3</t>
  </si>
  <si>
    <t>X:\GPTEMP\TI\TI75070326</t>
  </si>
  <si>
    <t>ANÁLISE DOS RELATÓRIOS DE CUSTO</t>
  </si>
  <si>
    <t>X:\GPPROD\TI\TI75070419</t>
  </si>
  <si>
    <t>X:\GPWORK\TI\TI75070328</t>
  </si>
  <si>
    <t>ALTERAÇÃO TEÓRICO X CONTÁBIL</t>
  </si>
  <si>
    <t>X:\GPPROD\TI\TI75070425</t>
  </si>
  <si>
    <t>X:\GPWORK\TI\TI75070423</t>
  </si>
  <si>
    <t>INCLUS]ÃO DAS EMPRESAS HI E HE NO FECHAMENTO DE CUSTOS</t>
  </si>
  <si>
    <t>X:\GPPROD\TI\TI75070426</t>
  </si>
  <si>
    <t>X:\GPWORK\TI\TI75070426</t>
  </si>
  <si>
    <t>ATENDER A SSI 023475</t>
  </si>
  <si>
    <t>X:\GPPROD\TI\TI75070427</t>
  </si>
  <si>
    <t>X:\GPWORK\TI\TI75070427</t>
  </si>
  <si>
    <t>ATENDER NOVA FAMILIA COMO CBP1</t>
  </si>
  <si>
    <t>X:\GPPROD\TI\TI75070526</t>
  </si>
  <si>
    <t>X:\GPWORK\TI\TI75070502</t>
  </si>
  <si>
    <t>MELHORIA LOGISTICA LOCAL - AJUSTAR HORÁRIO DE TRABALHO SINCRONISMO</t>
  </si>
  <si>
    <t>X:\GPPROD\TI\TI75070614</t>
  </si>
  <si>
    <t>X:\GPWORK\TI\TI75070528</t>
  </si>
  <si>
    <t>CRIAÇÃO DO RELATÓRIO SALDOS NEGATIVOS</t>
  </si>
  <si>
    <t>X:\GPPROD\TI\TI75070627</t>
  </si>
  <si>
    <t>X:\GPWORK\TI\TI75070615</t>
  </si>
  <si>
    <t>ALTERAR PROGRAMAS PARA CONSIDERAR FAMILIA N24 COMO CBP</t>
  </si>
  <si>
    <t>X:\GPPROD\TI\TI75070705</t>
  </si>
  <si>
    <t>X:\GPWORK\TI\TI75070629</t>
  </si>
  <si>
    <t>CRIAÇÃO DE RELATÓRIOS</t>
  </si>
  <si>
    <t>X:\GPPROD\TI\TI75070723</t>
  </si>
  <si>
    <t>X:\GPWORK\TI\TI75070706</t>
  </si>
  <si>
    <t>X:\GPPROD\TI\TI75070820</t>
  </si>
  <si>
    <t>X:\GPWORK\TI\TI75070723</t>
  </si>
  <si>
    <t>CONSTRUÇÃO DE RELATÓRIOS</t>
  </si>
  <si>
    <t>X:\GPPROD\TI\TI75070901</t>
  </si>
  <si>
    <t>X:\GPWORK\TI\TI75070821</t>
  </si>
  <si>
    <t>X:\GPPROD\TI\TI75070912</t>
  </si>
  <si>
    <t>X:\GPWORK\TI\TI75070903</t>
  </si>
  <si>
    <t>CRIAÇÃO DE RELATÓRIOS PARA A CONTROLADORIA</t>
  </si>
  <si>
    <t>X:\GPPROD\TI\TI75070921</t>
  </si>
  <si>
    <t>X:\GPWORK\TI\TI75070912</t>
  </si>
  <si>
    <t>DESENVOLVIMENTO DE RELATÓRIOS PARA A CONTROLADORIA</t>
  </si>
  <si>
    <t>X:\GPPROD\TI\TI75071008</t>
  </si>
  <si>
    <t>X:\GPWORK\TI\TI75070924</t>
  </si>
  <si>
    <t>X:\GPPROD\TI\TI75071012</t>
  </si>
  <si>
    <t>X:\GPWORK\TI\TI75071009</t>
  </si>
  <si>
    <t>X:\GPPROD\TI\TI75071017</t>
  </si>
  <si>
    <t>X:\GPWORK\TI\TI75071015</t>
  </si>
  <si>
    <t>X:\GPPROD\TI\TI75071031</t>
  </si>
  <si>
    <t>X:\GPWORK\TI\TI75071018</t>
  </si>
  <si>
    <t>ALTERAR FUNCIONALIDADE DE TRANSFERÊNCIA DE PLANEJAMENTO - MRP</t>
  </si>
  <si>
    <t>X:\GPPROD\TI\TI75071103</t>
  </si>
  <si>
    <t>X:\GPWORK\TI\TI75071101</t>
  </si>
  <si>
    <t>CORREÇÃO DE RELATÓRIOS</t>
  </si>
  <si>
    <t>X:\GPPROD\TI\TI75071108</t>
  </si>
  <si>
    <t>X:\GPWORK\TI\TI75071105</t>
  </si>
  <si>
    <t>X:\GPPROD\TI\TI75071114</t>
  </si>
  <si>
    <t>X:\GPWORK\TI\TI75071109</t>
  </si>
  <si>
    <t>CORREÇÃO DE RELATÓRIO</t>
  </si>
  <si>
    <t>X:\GPPROD\TI\TI75071220</t>
  </si>
  <si>
    <t>X:\GPWORK\TI\TI75071114</t>
  </si>
  <si>
    <t>AJUSTE EM RELATÓRIOS</t>
  </si>
  <si>
    <t>X:\GPPROD\TI\TI75080115</t>
  </si>
  <si>
    <t>X:\GPWORK\TI\TI75071221</t>
  </si>
  <si>
    <t>X:\GPPROD\TI\TI75080213</t>
  </si>
  <si>
    <t>X:\GPWORK\TI\TI75080209</t>
  </si>
  <si>
    <t>X:\GPPROD\TI\TI75080207</t>
  </si>
  <si>
    <t>CORREÇÃO DA ATUALIZAÇÃO DO CALENDÁRIO DO SETOR</t>
  </si>
  <si>
    <t>X:\GPTEMP\TI\TI75070914</t>
  </si>
  <si>
    <t>ATUALIZAÇÃO DA BASE NA GPTEMP</t>
  </si>
  <si>
    <t>X:\GPWORK\TI\TI75080116</t>
  </si>
  <si>
    <t>ATUALIZAÇÃO AUTOMÁTICA DO CALENDÁRIO BASE CARGA DO PLANO PCP</t>
  </si>
  <si>
    <t>X:\GPPROD\TI\TI75080415</t>
  </si>
  <si>
    <t>X:\GPWORK\TI\TI75080214</t>
  </si>
  <si>
    <t>VERIFICAÇÃO ROTINA DE CARGA DO PLANO DE PRODUÇÃO</t>
  </si>
  <si>
    <t>DERI ROZARIO DA SILVA</t>
  </si>
  <si>
    <t>X:\GPPROD\TI\TI75080505</t>
  </si>
  <si>
    <t>X:\GPWORK\TI\TI75080416</t>
  </si>
  <si>
    <t>AJUSTE DE PROGRAMA PARA GERAÇÃO DO ARQUIVO DE INVENTÁRIO DO SINTEGRA ( REGISTRO 75 )</t>
  </si>
  <si>
    <t>X:\GPPROD\TI\TI75080626</t>
  </si>
  <si>
    <t>X:\GPWORK\TI\TI75080507</t>
  </si>
  <si>
    <t>COMPLETAR AS MELHORIAS NO RELATÓRIO CUSTO POR MODELO</t>
  </si>
  <si>
    <t>X:\GPPROD\TI\TI75080627</t>
  </si>
  <si>
    <t>X:\GPWORK\TI\TI75080627</t>
  </si>
  <si>
    <t>AJUSTE NA TELA DE TRANSFERÊNCIA DE PEDIDOS.</t>
  </si>
  <si>
    <t>X:\GPPROD\TI\TI75080708</t>
  </si>
  <si>
    <t>X:\GPWORK\TI\TI75080628</t>
  </si>
  <si>
    <t>CARGA DA REVISÃO DO ORÇAMENTO</t>
  </si>
  <si>
    <t>X:\GPPROD\TI\TI75080807</t>
  </si>
  <si>
    <t>X:\GPWORK\TI\TI75080715</t>
  </si>
  <si>
    <t>AJUSTE NO RELATÓRIO MODELO 7 POR FILIAL</t>
  </si>
  <si>
    <t>X:\GPTEMP\TI\TI75080807</t>
  </si>
  <si>
    <t>ATUALIZAR A BASE DE CONSULTA</t>
  </si>
  <si>
    <t>X:\GPPROD\TI\TI75080923</t>
  </si>
  <si>
    <t>X:\GPWORK\TI\TI75080812</t>
  </si>
  <si>
    <t>PROJETO INVENTÁRIO</t>
  </si>
  <si>
    <t>X:\GPPROD\TI\TI75081030</t>
  </si>
  <si>
    <t>X:\GPWORK\TI\TI75080923</t>
  </si>
  <si>
    <t>MELHORIAS NO SISTEMA DE INVENTÁRIO</t>
  </si>
  <si>
    <t>X:\GPTEMP\TI\TI75081001</t>
  </si>
  <si>
    <t>AJUSTE NA BASE</t>
  </si>
  <si>
    <t>X:\GPPROD\TI\TI75090107</t>
  </si>
  <si>
    <t>X:\GPWORK\TI\TI75081030</t>
  </si>
  <si>
    <t>INVENTÁRIO DO COMAT</t>
  </si>
  <si>
    <t>X:\GPPROD\TI\TI75090522</t>
  </si>
  <si>
    <t>X:\GPWORK\TI\TI75090112</t>
  </si>
  <si>
    <t>CORREÇÃO DO RELATÓRIO MODELO 7 POR FILIAL</t>
  </si>
  <si>
    <t>X:\GPPROD\TI\TI75091016</t>
  </si>
  <si>
    <t>X:\GPWORK\TI\TI75090525</t>
  </si>
  <si>
    <t>RELATÓRIO MOVIMENTAÇÃO DO ESTOQUES</t>
  </si>
  <si>
    <t>X:\GPTEMP\TI\TI75090909</t>
  </si>
  <si>
    <t>TESTE</t>
  </si>
  <si>
    <t>X:\GPPROD\TI\TI75091112</t>
  </si>
  <si>
    <t>X:\GPWORK\TI\TI75091021</t>
  </si>
  <si>
    <t>X:\GPPROD\TI\TI75100218</t>
  </si>
  <si>
    <t>X:\GPWORK\TI\TI75091113</t>
  </si>
  <si>
    <t>INVENTÁRIO 2009</t>
  </si>
  <si>
    <t>X:\PROJETOS\GENEXUS\GPPROD\TI\TI75101124</t>
  </si>
  <si>
    <t>X:\GPWORK\TI\TI75100224</t>
  </si>
  <si>
    <t>MELHORIAS CARGA DO PLANO DE PRODUÇÃO</t>
  </si>
  <si>
    <t>X:PROJETOS\GENEXUS\GPPROD\TI\TI75101209</t>
  </si>
  <si>
    <t>X:PROJETOS\GENEXUS\GPWORK\TI\TI75101124</t>
  </si>
  <si>
    <t>X:PROJETOS\GENEXUS\GPPROD\TI\TI75110114</t>
  </si>
  <si>
    <t>X:PROJETOS\GENEXUS\GPWORK\TI\TI75101213</t>
  </si>
  <si>
    <t>X:PROJETOS\GENEXUS\GPPROD\TI\TI75110825</t>
  </si>
  <si>
    <t>X:PROJETOS\GENEXUS\GPWORK\TI\TI75110121</t>
  </si>
  <si>
    <t>X:PROJETOS\GENEXUS\GPWORK\TI\TI75060825</t>
  </si>
  <si>
    <t>ATENDIMENTO TEMA META SCRAP - MRP NACIONAL</t>
  </si>
  <si>
    <t>X:PROJETOS\GENEXUS\GPPROD\TI\TI75110912</t>
  </si>
  <si>
    <t>X:PROJETOS\GENEXUS\GPWORK\TI\TI75110825</t>
  </si>
  <si>
    <t>TEMA DE SEPARAÇÃO MOTO E ASTEC</t>
  </si>
  <si>
    <t>X:PROJETOS\GENEXUS\GPPROD\TI\TI75120419</t>
  </si>
  <si>
    <t>X:PROJETOS\GENEXUS\GPWORK\TI\TI75110921</t>
  </si>
  <si>
    <t>VERIFICAR CRITÉRIOS NO PROCESSO DE CARGA DO CADASTRO DE MATERIAL (PROJETO SAP-CADASTROS). SE NECESSÁRIO REVISAR CRITÉRIOS.</t>
  </si>
  <si>
    <t>X:PROJETOS\GENEXUS\GPPROD\TI\TI75</t>
  </si>
  <si>
    <t>X:PROJETOS\GENEXUS\GPTEMP\TI\TI75120416</t>
  </si>
  <si>
    <t>ANÁLISES DESENVOLVIMENTO PROJETO DE CUSTO LEGAL</t>
  </si>
  <si>
    <t>X:PROJETOS\GENEXUS\GPPROD\TI\TI75130417</t>
  </si>
  <si>
    <t>X:PROJETOS\GENEXUS\GPWORK\TI\TI75120420</t>
  </si>
  <si>
    <t>ALTERAÇÕS PROGRAMAS CÁLCULO MENSAL CUSTO MÉDIO - PROJETO CUSTO LEGAL</t>
  </si>
  <si>
    <t>X:PROJETOS\GENEXUS\GPPROD\TI\TI75130506</t>
  </si>
  <si>
    <t>X:PROJETOS\GENEXUS\GPWORK\TI\TI75130427</t>
  </si>
  <si>
    <t>ALTERAÇÃO DO OBJETO PTIL018 PARA CORREÇÃO NF'S DE VENDA DA HTA PARA ATENDER SAP</t>
  </si>
  <si>
    <t>X:PROJETOS\GENEXUS\GPPROD\TI\TI75130605</t>
  </si>
  <si>
    <t>X:PROJETOS\GENEXUS\GPWORK\TI\TI75130515</t>
  </si>
  <si>
    <t>VERIFICAR PROCEDIMENTO DE CORREÇÃO DE NOTAS DA HTA</t>
  </si>
  <si>
    <t>X:PROJETOS\GENEXUS\GPPROD\TI\TI75130624</t>
  </si>
  <si>
    <t>X:PROJETOS\GENEXUS\GPWORK\TI\TI75130618</t>
  </si>
  <si>
    <t>ATUALIZAR A LISTA DE USUÁRIOS DE SUPORTE E OPERAÇÃO NO INVENTÁRIO</t>
  </si>
  <si>
    <t>X:PROJETOS\GENEXUS\GPPROD\TI\TI75130716</t>
  </si>
  <si>
    <t>X:PROJETOS\GENEXUS\GPWORK\TI\TI75130702</t>
  </si>
  <si>
    <t>ELIMINAR O ACESSO DO ADTDTI82 ÀS TELAS DE MANUTENÇÃO DE DADOS</t>
  </si>
  <si>
    <t>X:PROJETOS\GENEXUS\GPPROD\TI\TI75140203</t>
  </si>
  <si>
    <t>X:PROJETOS\GENEXUS\GPWORK\TI\TI75130925</t>
  </si>
  <si>
    <t>X:PROJETOS\GENEXUS\GPPROD\TI\TI75150728</t>
  </si>
  <si>
    <t>X:\PROJETOS\GENEXUS\GPWORK\TI\TI7540213</t>
  </si>
  <si>
    <t>MELHORIAS NO INVENTÁRIO DO COMAT E FÁBRICA</t>
  </si>
  <si>
    <t>X:\PROJETOS\GENEXUS\GPPROD\TI\TI75</t>
  </si>
  <si>
    <t>X:\PROJETOS\GENEXUS\GPTEMP\TI\TI75150730</t>
  </si>
  <si>
    <t>AVALIAR FUNCIONALIDADES DE UMA APLICAÇÃO</t>
  </si>
  <si>
    <t>ELIONALDO PEREIRA LUCENA</t>
  </si>
  <si>
    <t>X:\PROJETOS\GENEXUS\GPPROD\TI\TI75180518\</t>
  </si>
  <si>
    <t>X:\PROJETOS\GENEXUS\GPWORK\TI\TI75150929</t>
  </si>
  <si>
    <t>IMPLANTAÇÃO MRP IMPORTADO - A BASE POSSUI AS ROTINAS DE CARGA DE PLANO E AS MESMA PRECISAM SER CONFIGURADAS</t>
  </si>
  <si>
    <t>DANIEL DUTRA MORAES</t>
  </si>
  <si>
    <t>X:\PROJETOS\GENEXUS\GPPROD\TI\TI75190717</t>
  </si>
  <si>
    <t>X:\PROJETOS\GENEXUS\GPWORK\TI\TI75180518</t>
  </si>
  <si>
    <t>MELHORIA NO INVENTÁRIO DO COMAT</t>
  </si>
  <si>
    <t>X:\PROJETOS\GENEXUS\GPPROD\TI\TI75\TI75201020\</t>
  </si>
  <si>
    <t>X:\PROJETOS\GENEXUS\GPWORK\TI\TI75190722\</t>
  </si>
  <si>
    <t>X:\PROJETOS\GENEXUS\GPPROD\SY\</t>
  </si>
  <si>
    <t>X:\PROJETOS\GENEXUS\GPWORK\SY\SY90\SY90JDE180521</t>
  </si>
  <si>
    <t>X:\PROJETOS\GENEXUS\GPPROD\SY\SY75180518</t>
  </si>
  <si>
    <t>TACIANA WANDERLEY MOURA</t>
  </si>
  <si>
    <t>SY90JDE</t>
  </si>
  <si>
    <t>X:\PROJETOS\GENEXUS\GPPROD\SY90\</t>
  </si>
  <si>
    <t>X:\PROJETOS\GENEXUS\GPWORK\SY\SY90SY90200121</t>
  </si>
  <si>
    <t>Pendente de Cópia de Retorno</t>
  </si>
  <si>
    <t>ADEQUAÇÃO DO JDE</t>
  </si>
  <si>
    <t>SY90</t>
  </si>
  <si>
    <t>X:\GPPROD\SY\SY75090811</t>
  </si>
  <si>
    <t>X:\GPWORK\SY\SY75090811</t>
  </si>
  <si>
    <t>MELHORIA NA PERFORMANCE DE INTERFACE DE SISTEMAS LEGADOS X SYNCHRO</t>
  </si>
  <si>
    <t>SY</t>
  </si>
  <si>
    <t>X:\GPPROD\SY\SY75091007</t>
  </si>
  <si>
    <t>X:\GPWORK\SY\SY75091006</t>
  </si>
  <si>
    <t>MELHORIA NO PROCESSO (CRIAÇÃO DE TELAS E RELATÓRIOS, ETC.)</t>
  </si>
  <si>
    <t>X:\PROJETOS\GENEXUS\GPPROD\SY\SY75101117</t>
  </si>
  <si>
    <t>X:\GPWORK\SY\SY75091008</t>
  </si>
  <si>
    <t>MELHORIAS NO PROCESSO DE INTERFACE</t>
  </si>
  <si>
    <t>X:\PROJETOS\GENEXUS\GPPROD\SY\SY75110117</t>
  </si>
  <si>
    <t>X:\PROJETOS\GENEXUS\GPWORK\SY\SY75101118</t>
  </si>
  <si>
    <t>AUTOMATIZAÇÃO DO PROCESSO DE INTERFACE DB2 X SYNCHRO PARA ATENDER SPED ICMS E PIS/COFINS - 83860</t>
  </si>
  <si>
    <t>X:\PROJETOS\GENEXUS\GPPROD\SY\SY75120112</t>
  </si>
  <si>
    <t>X:\PROJETOS\GENEXUS\GPWORK\SY\SY75110118</t>
  </si>
  <si>
    <t>AUTOMATIZAÇÃO DO PROCESSO DE INTERFACE DB2 X SYNCHRO PARA ATENDER SPED ICMS E PIS/COFINS - 83860 E CIAP</t>
  </si>
  <si>
    <t>X:\PROJETOS\GENEXUS\GPTEMP\SY\SY75120202</t>
  </si>
  <si>
    <t>CONSULTA PROGRAMA DE INTERFACES SYNCHRO</t>
  </si>
  <si>
    <t>RENATA DICKIE DE ALMEIDA</t>
  </si>
  <si>
    <t>X:\PROJETOS\GENEXUS\GPPROD\SY\SY75130610</t>
  </si>
  <si>
    <t>X:\PROJETOS\GENEXUS\GPWORK\SY\SY75120604</t>
  </si>
  <si>
    <t>ADEQUAR PROCESSO DE INTERFACE DE ENTRADA PARA TRATAR CTE E CHAVE DA NFE DE TERCEIROS.</t>
  </si>
  <si>
    <t>X:\PROJETOS\GENEXUS\GPPROD\SY\SY75130823</t>
  </si>
  <si>
    <t>X:\PROJETOS\GENEXUS\GPWORK\SY\SY75130611</t>
  </si>
  <si>
    <t>AJUSTES NO PROGRAMA DA DIA</t>
  </si>
  <si>
    <t>X:\PROJETOS\GENEXUS\GPPROD\SY\SY75131021</t>
  </si>
  <si>
    <t>X:\PROJETOS\GENEXUS\GPWORK\SY\SY75130823</t>
  </si>
  <si>
    <t>MELHORIAS NO PROGRAMA DA DIA</t>
  </si>
  <si>
    <t>X:\PROJETOS\GENEXUS\GPPROD\SY\SY75140319</t>
  </si>
  <si>
    <t>X:\PROJETOS\GENEXUS\GPWORK\SY\SY75131113</t>
  </si>
  <si>
    <t>X:\PROJETOS\GENEXUS\GPPROD\SY\SY75140827</t>
  </si>
  <si>
    <t>X:\PROJETOS\GENEXUS\GPWORK\SY\SY75140321</t>
  </si>
  <si>
    <t>CORREÇÕES NA INTERFACE DO SYNCHRO</t>
  </si>
  <si>
    <t>X:\PROJETOS\GENEXUS\GPPROD\SY\SY75150910</t>
  </si>
  <si>
    <t>X:\PROJETOS\GENEXUS\GPWORK\SY\SY75\SY75140923</t>
  </si>
  <si>
    <t>CORREÇÃO DO PROCESSO DE BUSCA PELA CHAVE DO RELATÓRIO DO DIFAL</t>
  </si>
  <si>
    <t>TACIANA B WANDERLEY</t>
  </si>
  <si>
    <t>X:\PROJETOS\GENEXUS\GPWORK\SY\SY75150910</t>
  </si>
  <si>
    <t>DESENVOLVER SOLUÇÃO PARA ATENDER BLOCO K</t>
  </si>
  <si>
    <t>X:\PROJETOS\GENEXUS\GPWORK\SY\SY75180521</t>
  </si>
  <si>
    <t>SPIN CAST - CONTINUAÇÃO</t>
  </si>
  <si>
    <t>X:\GPWORK\SSI\SSI101013</t>
  </si>
  <si>
    <t>X:\GPWORK\SSI\SSI100826</t>
  </si>
  <si>
    <t>DESENVOLVER O FORMULÁRIO DE PESQUISA DE SATISFAÇÃO NO GSI</t>
  </si>
  <si>
    <t>ALAN K PINTO</t>
  </si>
  <si>
    <t>SSI</t>
  </si>
  <si>
    <t>X:\GPPROD\SS\SS020924</t>
  </si>
  <si>
    <t>X:\GPWORK\SS\SS011005</t>
  </si>
  <si>
    <t>X:\GPPROD\SS\SS011005</t>
  </si>
  <si>
    <t>REGULARIZAÇÃO DAS VERSÕES NOS DIRETÓRIOS GPPROD / GPWORK.</t>
  </si>
  <si>
    <t>FERNANDO FELIX DA SILVA FILHO</t>
  </si>
  <si>
    <t>SS</t>
  </si>
  <si>
    <t>X:\GPPROD\BASES_HISTORICO\DSIROSANE\SOF_HISTORICO\041103</t>
  </si>
  <si>
    <t>X:\GPWORK/SOF/SOF041028</t>
  </si>
  <si>
    <t>X:\GPPROD\BASES_HISTORICO\DSIROSANE\SOF_HISTORICO\</t>
  </si>
  <si>
    <t>VERIFICAR ERRO DE VARIAVEL NO SISTEMA</t>
  </si>
  <si>
    <t>SOF</t>
  </si>
  <si>
    <t>X:\GPPROD\SISCO\SISCO030211</t>
  </si>
  <si>
    <t>X:\GPWORK\SISCO\SISCO021206</t>
  </si>
  <si>
    <t>X:\GPPROD\SISCO\SISCO020712</t>
  </si>
  <si>
    <t>ALTERAR A INTERFACE COM O FATURAMENTO PARA CONTEMPLAR O CFO DE 6 DÍGITOS E A INTERFACE COM O SISTEMA DE CONTABILIDADE PARA CONTEMPLAR A NOVA ESTRUTURA DE BUSINESS UNIT.</t>
  </si>
  <si>
    <t>SISCO</t>
  </si>
  <si>
    <t>X:\GPPROD\SISCO\SISCO031217</t>
  </si>
  <si>
    <t>X:\GPWORK\SISCO\SISCO031027</t>
  </si>
  <si>
    <t>ALTERAR OS PROGRAMAS E BASE DE DADOS PARA CONTEMPLAR O ORÇAMENTO DE 15 MESES, COM O OBJETIVO DE EQUIPARAR AO CALENDÁRIO JAPONÊS.</t>
  </si>
  <si>
    <t>X:\GPPROD\SISCO\SISCO040106</t>
  </si>
  <si>
    <t>X:\GPWORK\SISCO\SISCO031226</t>
  </si>
  <si>
    <t>ALZIRANDE DA CONCEICAO SOUZA</t>
  </si>
  <si>
    <t>X:\GPPROD\SISCO\SISCO041119</t>
  </si>
  <si>
    <t>X:\GPWORK\SISCO\SISCO041027</t>
  </si>
  <si>
    <t>ALTERAR OS PROGRAMAS PARA ATENDER AO NOVO LAYOUT DAS PLANILHAS DE INVESTIMENTOS E DESPESAS PARA O EXERCICIO DE 2005.</t>
  </si>
  <si>
    <t>X:\GPPROD\SISCO\SISCO050706</t>
  </si>
  <si>
    <t>X:\GPWORK\SISCO\SISCO050525</t>
  </si>
  <si>
    <t>REALIZAR ALTERAÇÕES NO SISTEMA PARA ATENDER AO NOVO LAYOUT DA PLANILHA ENVIADA PARA OS SETORES EM FUNÇÃO DA REVISÃO DO ORÇAMENTO DE 2005.</t>
  </si>
  <si>
    <t>X:\GPPROD\SISCO\SISCO060114</t>
  </si>
  <si>
    <t>X:\GPWORK\SISCO\SISCO050913</t>
  </si>
  <si>
    <t>ALTERACOES NO PROCESSO DE ORACAMENTO 2006</t>
  </si>
  <si>
    <t>X:\GPPROD\SISCO\SISCO060403</t>
  </si>
  <si>
    <t>X:\GPWORK\SISCO\SISCO060303</t>
  </si>
  <si>
    <t>ERRO NO PROCESSO DE IMPORTAÇÃO DO SISCO</t>
  </si>
  <si>
    <t>X:\GPPROD\SISCO\SISCO060817</t>
  </si>
  <si>
    <t>X:\GPWORK\SISCO\SISCO060510</t>
  </si>
  <si>
    <t>REVISÃO DAS PLANILHAS PARA REVISÃO DO ORÇAMENTO</t>
  </si>
  <si>
    <t>X:\GPPROD\SISCO\SISCO070215</t>
  </si>
  <si>
    <t>X:\GPWORK\SISCO\SISCO060824</t>
  </si>
  <si>
    <t>REVISAR PROGRAMAS PARA ORÇAMENTO BÁSICO PARA 2007, ALTERAR RELATORIOS PARA NÁDIA.PROJETO DO ORÇAMENTO.</t>
  </si>
  <si>
    <t>X:\GPPROD\SISCO\SISCO070802</t>
  </si>
  <si>
    <t>X:\GPWORK\SISCO\SISCO070511</t>
  </si>
  <si>
    <t>REVISÃO DO ORÇAMENTO</t>
  </si>
  <si>
    <t>X:\GPPROD\SISCO\</t>
  </si>
  <si>
    <t>X:\GPTEMP\SISCO\SISCO070813</t>
  </si>
  <si>
    <t>VISUALIZAR PROCEDIMENTOS DE GERAÇÃO DE PLANILHAS</t>
  </si>
  <si>
    <t>X:\GPPROD\SISCO\SISCO071024</t>
  </si>
  <si>
    <t>X:\GPWORK\SISCO\SISCO071018</t>
  </si>
  <si>
    <t>X:\GPPROD\SISCO\SISCO071221</t>
  </si>
  <si>
    <t>X:\GPWORK\SISCO\SISCO071211</t>
  </si>
  <si>
    <t>CARGA DO ORÇAMENTO BÁSICO 2008</t>
  </si>
  <si>
    <t>X:\GPPROD\SISCO\SISCO080122</t>
  </si>
  <si>
    <t>X:\GPWORK\SISCO\SISCO080115</t>
  </si>
  <si>
    <t>CARGA DO ORÇAMENTO DE INVESTIMENTOS</t>
  </si>
  <si>
    <t>X:\GPTEMP\SISCO\SISCO080617</t>
  </si>
  <si>
    <t>AVALIAR PROGRAMA DE CARGA DE DESPESAS</t>
  </si>
  <si>
    <t>X:\GPPROD\SISCO\SISCO080702</t>
  </si>
  <si>
    <t>X:\GPWORK\SISCO\SISCO080620</t>
  </si>
  <si>
    <t>CORREÇÃO DA NUMERAÇÃO DAS ATIVIDADES DE DESPESA NA REVISÃO DO ORÇAMENTO</t>
  </si>
  <si>
    <t>X:\GPTEMP\SISCO\SISCO080707</t>
  </si>
  <si>
    <t>VERIFICAR LOG DA CARGA DA REVISÃO DO ORÇAMENTO</t>
  </si>
  <si>
    <t>X:\GPTEMP\SISCO\SISCO080926</t>
  </si>
  <si>
    <t>X:\PROJETOS\GENEXUS\GPPROD\SISCO\</t>
  </si>
  <si>
    <t>X:\PROJETOS\DELPHI\GPTEMP\SISCO\SISCO120213</t>
  </si>
  <si>
    <t>X:\PROJETOS\DELPHI\GPPROD\SISCO\SISCO080702</t>
  </si>
  <si>
    <t>ANÁLISE DOS PROCESSO DO SISTEMA SISCO</t>
  </si>
  <si>
    <t>X:\PROJETOS\DELPHI\GPPROD\SGR\SGR20121001</t>
  </si>
  <si>
    <t>X:\PROJETOS\DELPHI\GPWORK\SGR\SGR20120912</t>
  </si>
  <si>
    <t>X:\PROJETOS\DELPHI\GPPROD\SGR</t>
  </si>
  <si>
    <t>INCLUIR O OBJETO PARA CONTROLE DE COPIA</t>
  </si>
  <si>
    <t>REGINA MARCIA COSTA DA SILVA</t>
  </si>
  <si>
    <t>SGR</t>
  </si>
  <si>
    <t>X:\PROJETOS\DELPHI\GPPROD\SGR\SGR20121123</t>
  </si>
  <si>
    <t>X:\PROJETOS\DELPHI\GPWORK\SGR\SGR20121107\</t>
  </si>
  <si>
    <t>CORREÇÃO DE ERRO NA APLICAÇÃO</t>
  </si>
  <si>
    <t>X:\PROJETOS\DELPHI\GPPROD\SGR\SGR20130124</t>
  </si>
  <si>
    <t>X:\PROJETOS\DELPHI\GPWORK\SGR\SGR20130116</t>
  </si>
  <si>
    <t>ERRO NO RELATORIO CONFORME SSI 147317</t>
  </si>
  <si>
    <t>X:\PROJETOS\DELPHI\GPPROD\SGR\SGR20130408</t>
  </si>
  <si>
    <t>X:\PROJETOS\DELPHI\GPWORK\SGR\SGR20130328\</t>
  </si>
  <si>
    <t>PARAMETRIZAÇÃO DA SAIDA PARA ENVIO DE EMAIL</t>
  </si>
  <si>
    <t>X:\PROJETOS\DELPHI\GPPROD\SGR\SGR20130411\</t>
  </si>
  <si>
    <t>X:\PROJETOS\DELPHI\GPWORK\SGR\SGR20130409\</t>
  </si>
  <si>
    <t>CORREÇÃO DA LOCALIZAÇÃO DA ROTA</t>
  </si>
  <si>
    <t>X:\PROJETOS\DELPHI\GPPROD\SGR\SGR20130619</t>
  </si>
  <si>
    <t>X:\PROJETOS\DELPHI\GPWORK\SGR\SGR20130617\</t>
  </si>
  <si>
    <t>CORREÇÃO NA APROVAÇÃO DA SST</t>
  </si>
  <si>
    <t>X:\PROJETOS\DELPHI\GPPROD\SGR\SGR20130809</t>
  </si>
  <si>
    <t>X:\PROJETOS\DELPHI\GPWORK\SGR\SGR20130731</t>
  </si>
  <si>
    <t>CORRIGIR A IMPRESSÃO DE ROTAS</t>
  </si>
  <si>
    <t>X:\PROJETOS\DELPHI\GPPROD\SGR\SGR20130822</t>
  </si>
  <si>
    <t>X:\PROJETOS\DELPHI\GPWORK\SGR\SGR201308020</t>
  </si>
  <si>
    <t>CORREÇÃO DO LAYOUT DE ROTAS</t>
  </si>
  <si>
    <t>X:\PROJETOS\DELPHI\GPPROD\SGR\SGR20140805</t>
  </si>
  <si>
    <t>X:\PROJETOS\DELPHI\GPWORK\SGR\SGR20140314</t>
  </si>
  <si>
    <t>INCLUSÃO DE MELHORIAS NO SISTEMA A PEDIDO DA ADSER</t>
  </si>
  <si>
    <t>X:\PROJETOS\DELPHI\GPPROD\SGR\SGR20150115</t>
  </si>
  <si>
    <t>X:\PROJETOS\DELPHI\GPWORK\SGR\SGR20150112</t>
  </si>
  <si>
    <t>CORREÇÃO DA NUMERAÇÃO DAS SST'S</t>
  </si>
  <si>
    <t>REGINA MARCIA SILVA</t>
  </si>
  <si>
    <t>X:\PROJETOS\DELPHI\GPWORK\SGR\SGR20160125</t>
  </si>
  <si>
    <t>CORREÇÃO DO CAMINHO PARA LEITURA DOS ARQUIVOS NECESSÁRIOS PARA USO ATRAVÉS DO SISTEMA SGR</t>
  </si>
  <si>
    <t>KATILCE DELGADO DA SILVA</t>
  </si>
  <si>
    <t>X:\PROJETOS\DELPHI\GPPROD\SGM_TOUCH_XE8\</t>
  </si>
  <si>
    <t>PROJETO BLOCO K - APONTAMENTO ITENS KANGO</t>
  </si>
  <si>
    <t>SGM_TOUCH_XE8</t>
  </si>
  <si>
    <t>X:\PROJETOS\DELPHI\GPPROD\SGM_JDE\</t>
  </si>
  <si>
    <t>ADEQUAÇÕES SGM DO UPGRADE JDE 9.2</t>
  </si>
  <si>
    <t>SGM_JDE</t>
  </si>
  <si>
    <t>X:\PROJETOS\DELPHI\GPPROD\SGMDIVPEC\</t>
  </si>
  <si>
    <t>PROJETO PEÇAS MAO</t>
  </si>
  <si>
    <t>SGMDIVPEC</t>
  </si>
  <si>
    <t>X:\PROJETOS\DELPHI\GPPROD\SGM\SGM191129\</t>
  </si>
  <si>
    <t>X:\PROJETOS\DELPHI\GPWORK\SGM\SGM06120130</t>
  </si>
  <si>
    <t>PROJETO SGM - SISTEMA DE GESTÃO DA MANUFATURA (DESENVOLVIMENTO)</t>
  </si>
  <si>
    <t>X:\PROJETOS\DELPHI\GPPROD\SGM\</t>
  </si>
  <si>
    <t>X:\PROJETOS\DELPHI\GPWORK\SGM\SGM191129\</t>
  </si>
  <si>
    <t>PROJETO BLOCO K - MELHORIAS SGM</t>
  </si>
  <si>
    <t>X:\Projetos\Delphi\Gpprod\SGI\SGI120117</t>
  </si>
  <si>
    <t>X:\PROJETOS\DELPHI\GPWORK\SGI\SGI111121</t>
  </si>
  <si>
    <t>INVENTÁRIO 2011</t>
  </si>
  <si>
    <t>SGI</t>
  </si>
  <si>
    <t>X:\PROJETOS\DELPHI\GPPROD\SGI\</t>
  </si>
  <si>
    <t>X:\PROJETOS\DELPHI\GPTEMP\SGI\SGI120604</t>
  </si>
  <si>
    <t>X:\PROJETOS\DELPHI\GPPROD\SGI\SGI120117</t>
  </si>
  <si>
    <t>ANÁLISE ROTINA DE GERAÇÃO DE ODBC AUTOMÁTICO</t>
  </si>
  <si>
    <t>X:\PROJETOS\DELPHI\GPPROD\SGI\SGI6020140512</t>
  </si>
  <si>
    <t>X:\PROJETOS\DELPHI\GPWORK\SGI\SGI6020140507</t>
  </si>
  <si>
    <t>CORREÇÃO WINDOWS 7</t>
  </si>
  <si>
    <t>X:\PROJETOS\DELPHI\GPTEMP\SGI\SGI6020150121</t>
  </si>
  <si>
    <t>ANALISAR ROTINA DE ADEQUAÇÃO DA RESOLUÇÃO DE TELÃO DE MONITORAMENTO DE CARRETAS E NF´S</t>
  </si>
  <si>
    <t>X:\PROJETOS\DELPHI\GPPROD\SGI\SGI6020180516\</t>
  </si>
  <si>
    <t>X:\PROJETOS\DELPHI\GPWORK\SGI\SGI6020151214</t>
  </si>
  <si>
    <t>CORREÇÃO DE ERRO</t>
  </si>
  <si>
    <t>X:\PROJETOS\JAVA\GPPROD\SGFER</t>
  </si>
  <si>
    <t>PROJETO NOVO SISTEMA DA FERRAMENTARIA  CTP - STEP I</t>
  </si>
  <si>
    <t>SGFER</t>
  </si>
  <si>
    <t>X:\PROJETOS\DELPHI\GPPROD\SGFC\</t>
  </si>
  <si>
    <t>X:\PROJETOS\DELPHI\GPWORK\SGFC\SGFC211125</t>
  </si>
  <si>
    <t>MELHORIAS NO SISTEMA DE FICHA DE CONSUMO</t>
  </si>
  <si>
    <t>SGFC</t>
  </si>
  <si>
    <t>X:\PROJETOS\DELPHI\GPPROD\SGDK</t>
  </si>
  <si>
    <t>X:\PROJETOS\DELPHI\GPWORK\SGDK\SGDK160908</t>
  </si>
  <si>
    <t>IMPLANTAÇÃO SISTEMA DE GERAÇÃO DE DADOS DO BLOCO K</t>
  </si>
  <si>
    <t>SGDK</t>
  </si>
  <si>
    <t>X:\PROJETOS\GENEXUS\GPPROD\SE90\</t>
  </si>
  <si>
    <t>CRIAÇÃODO AMBIENTE DE INTEGRAÇÃO</t>
  </si>
  <si>
    <t>ANDRE LUIZ VIANA DA SILVA</t>
  </si>
  <si>
    <t>SE90</t>
  </si>
  <si>
    <t>X:\PROJETOS\LOTUS_NOTES\GPPROD\SCQCONF\</t>
  </si>
  <si>
    <t>X:\PROJETOS\LOTUS_NOTES\GPTEMP\SCQCONF\V07_05012023\SCQCONF.nsf</t>
  </si>
  <si>
    <t>Em Elaboração</t>
  </si>
  <si>
    <t>AVALIAÇÃO DO AMBIENTE EM ATENDIMENTO A ATIVIDADES DA EQUIPE DE SUSTENTAÇÃO</t>
  </si>
  <si>
    <t>ALAN KENNEDY PINTO SOUZA</t>
  </si>
  <si>
    <t>SCQCONF</t>
  </si>
  <si>
    <t>X:\PROJETOS\DELPHI\GPPROD\SCPS\SCPS120911\</t>
  </si>
  <si>
    <t>X:\PROJETOS\DELPHI\GPWORK\SCPS\SCPS120517</t>
  </si>
  <si>
    <t>IMPLANTAÇÃO DE PROJETO</t>
  </si>
  <si>
    <t>GERALDO B FARIAS</t>
  </si>
  <si>
    <t>SCPS</t>
  </si>
  <si>
    <t>X:\PROJETOS\DELPHI\GPPROD\SCPS\</t>
  </si>
  <si>
    <t>X:\PROJETOS\DELPHI\GPWORK\SCPS\SCPS121010</t>
  </si>
  <si>
    <t>ELABORAR ALTERAÇÕES NO SISTEMA PARA ATENDER REQUISITOS DE SEGURANÇA NO TERMINAL E AJUSTAR PENDÊNCIAS SOLICITADAS PELA ÁREA RESPONSÁVEL</t>
  </si>
  <si>
    <t>VITOR DA ROCHA OLIVEIRA</t>
  </si>
  <si>
    <t>X:\PROJETOS\GENEXUS\GPPROD\SAP90\</t>
  </si>
  <si>
    <t>X:\PROJETOS\GENEXUS\GPWORK\SAP90\SAP90190719</t>
  </si>
  <si>
    <t>UPGRADE JDE</t>
  </si>
  <si>
    <t>MILTON VIEIRA MOREIRA</t>
  </si>
  <si>
    <t>SAP90</t>
  </si>
  <si>
    <t>X:\PROJETOS\GENEXUS\GPPROD\SAP\SAP75130614</t>
  </si>
  <si>
    <t>X:\PROJETOS\GENEXUS\GPWORK\SAP\SAP75120706</t>
  </si>
  <si>
    <t>X:\PROJETOS\GENEXUS\GPPROD\SAP\</t>
  </si>
  <si>
    <t>DESENVOLVIMENTO DAS INTERFACES COM O SAP</t>
  </si>
  <si>
    <t>X:\PROJETOS\GENEXUS\GPPROD\SAP\SAP75130820</t>
  </si>
  <si>
    <t>X:\PROJETOS\GENEXUS\GPWORK\SAP\SAP75130614</t>
  </si>
  <si>
    <t>SINALIZAR A CONTA TRANSITÓRIA QUANDO FOR CONTABILIZAÇÃO DE IMOBILIZADO E BENS DE CURTA DURAÇÃO</t>
  </si>
  <si>
    <t>X:\PROJETOS\GENEXUS\GPPROD\SAP\SAP75140123</t>
  </si>
  <si>
    <t>X:\PROJETOS\GENEXUS\GPWORK\SAP\SAP75130820</t>
  </si>
  <si>
    <t>DESENVOLVIMENTO DE ROTINA DE SCHEDULE</t>
  </si>
  <si>
    <t>X:\PROJETOS\GENEXUS\GPPROD\SAP\SAP75140127</t>
  </si>
  <si>
    <t>X:\PROJETOS\GENEXUS\GPWORK\SAP\SAP75140123</t>
  </si>
  <si>
    <t>CORREÇÃO DESCRIÇÃO CONTA CONTÁBIL NA TELA DE DE-PARA DO PLANO DE CONTAS JDE X SAP</t>
  </si>
  <si>
    <t>X:\PROJETOS\GENEXUS\GPPROD\SAP\SAP75140912</t>
  </si>
  <si>
    <t>X:\PROJETOS\GENEXUS\GPWORK\SAP\SAP75140127</t>
  </si>
  <si>
    <t>DESENVOLVIMENTO DA INTERFACE DE CÓDIGO PRINCIPAL DO LEGADO PARA O SAP SCM.</t>
  </si>
  <si>
    <t>X:\PROJETOS\GENEXUS\GPPROD\SAP\SAP75150219</t>
  </si>
  <si>
    <t>X:\PROJETOS\GENEXUS\GPWORK\SAP\SAP75140912</t>
  </si>
  <si>
    <t>DESENVOLVIMENTO DE INTERFACES PARA NOVO DEPÓSITO DE PEÇAS</t>
  </si>
  <si>
    <t>X:\PROJETOS\GENEXUS\GPPROD\SAP\SAP75150323</t>
  </si>
  <si>
    <t>X:\PROJETOS\GENEXUS\GPWORK\SAP\SAP75150219</t>
  </si>
  <si>
    <t>INCLUSÃO DE NOVAS REGRAS DE VALIDAÇÃO</t>
  </si>
  <si>
    <t>X:\PROJETOS\GENEXUS\GPPROD\SAP\SAP75150716</t>
  </si>
  <si>
    <t>X:\PROJETOS\GENEXUS\GPWORK\SAP\SAP75150408</t>
  </si>
  <si>
    <t>RETIRAR OS CARACTERES ESPECIAIS DA INSCRIÇÃO ESTADUAL DAS NOTAS DA HE</t>
  </si>
  <si>
    <t>X:\PROJETOS\GENEXUS\GPTEMP\SAP\SAP75150806</t>
  </si>
  <si>
    <t>VERIFICAR REGRA APLICADA AO IMPOSTO DE IPI</t>
  </si>
  <si>
    <t>X:\PROJETOS\GENEXUS\GPPROD\SAP\SAP75190717</t>
  </si>
  <si>
    <t>X:\PROJETOS\GENEXUS\GPWORK\SAP\SAP75150811</t>
  </si>
  <si>
    <t>BLOQUEAR DADOS INCORRETOS NAS INTERFACES DO SAP PEÇAS PARA O LEGADO (% IPI)</t>
  </si>
  <si>
    <t>X:\PROJETOS\GENEXUS\GPPROD\SAP\SAP75190719</t>
  </si>
  <si>
    <t>X:\PROJETOS\GENEXUS\GPWORK\SAP\SAP75190724\</t>
  </si>
  <si>
    <t>LIMPEZA DAS TABELAS DE INTERFACE DO SISTEMA DE FATURAMENTO X SAP (CONTÁBIL/FINANCEIRO)</t>
  </si>
  <si>
    <t>X:\PROJETOS\LOTUS_NOTES\GPPROD\SAELET\</t>
  </si>
  <si>
    <t>X:\PROJETOS\LOTUS_NOTES\GPWORK\SAELET\SAELET210714</t>
  </si>
  <si>
    <t>RITM0219873 - ATENDIMENTO DE NECESSIDADE DE NEGÓCIOS RITM0226868 - IMPLEMENTAR COMITÊ DE ALIENAÇÃO NA SA</t>
  </si>
  <si>
    <t>SAELET</t>
  </si>
  <si>
    <t>X:\PROJETOS\CSHARP\SAD\APROVADOC12150508</t>
  </si>
  <si>
    <t>X:\PROJETOS\CSHARP\GPWORK\SAD\AprovaDoc</t>
  </si>
  <si>
    <t>X:\PROJETOS\CSHARP\SAD</t>
  </si>
  <si>
    <t>DESEVOLVIMENTO SISTEMA DE APROVAÇAÕ DE DOCUMENTO</t>
  </si>
  <si>
    <t>SAD</t>
  </si>
  <si>
    <t>X:\PROJETOS\DELPHI\GPPROD\RIA\RIA06120201</t>
  </si>
  <si>
    <t>X:\PROJETOS\DELPHI\GPWORK\RIA\RIA06120130</t>
  </si>
  <si>
    <t>DESENVOLVIMENTO DO SISTEMA</t>
  </si>
  <si>
    <t>RIA</t>
  </si>
  <si>
    <t>X:\PROJETOS\DELPHI\GPPROD\RGA\RGA06120130</t>
  </si>
  <si>
    <t>X:\PROJETOS\DELPHI\GPWORK\RGA\RGA06100903</t>
  </si>
  <si>
    <t>CRIAÇÃO DA TELA GERENCIAL DE ACESSO</t>
  </si>
  <si>
    <t>RGA</t>
  </si>
  <si>
    <t>X:\PROJETOS\DELPHI\GPPROD\RGA\RGA06120206\</t>
  </si>
  <si>
    <t>X:\PROJETOS\DELPHI\GPWORK\RGA\RGA06120203</t>
  </si>
  <si>
    <t>CORREÇÃO DE ERRO DURANTE PREENCIMENTO DO COMBO EMPRESA DO MODULO DE TERCEIROS</t>
  </si>
  <si>
    <t>X:\PROJETOS\DELPHI\GPPROD\RGA\RGA06120316\</t>
  </si>
  <si>
    <t>X:\PROJETOS\DELPHI\GPWORK\RGA\RGA06120313</t>
  </si>
  <si>
    <t>CORREÇÃO DA VISUALIZAÇÃO POR ENCARREGADOS</t>
  </si>
  <si>
    <t>X:\PROJETOS\DELPHI\GPPROD\RGA\RGA06120328</t>
  </si>
  <si>
    <t>X:\PROJETOS\DELPHI\GPWORK\RGA\RGA06120321</t>
  </si>
  <si>
    <t>AJUSTE NA HIERARQUIA DOS CHEFES</t>
  </si>
  <si>
    <t>X:\PROJETOS\DELPHI\GPPROD\RGA\RGA06130111</t>
  </si>
  <si>
    <t>X:\PROJETOS\DELPHI\GPWORK\RGA\RGA06120816</t>
  </si>
  <si>
    <t>AJUSTE NA TELA DE CHEFES</t>
  </si>
  <si>
    <t>X:\PROJETOS\DELPHI\GPPROD\RGA\RGA06130506</t>
  </si>
  <si>
    <t>X:\PROJETOS\DELPHI\GPWORK\RGA\RGA06130111</t>
  </si>
  <si>
    <t>INCLUSÃO DE RELATORIO CONFORME SSI 140029</t>
  </si>
  <si>
    <t>X:\PROJETOS\DELPHI\GPPROD\RGA\RGA06130605</t>
  </si>
  <si>
    <t>X:\PROJETOS\DELPHI\GPWORK\RGA\RGA06130515</t>
  </si>
  <si>
    <t>INCLUSÃO DE CAMPOS NA CONSULTA</t>
  </si>
  <si>
    <t>X:\PROJETOS\DELPHI\GPPROD\RGA\RGA06130730</t>
  </si>
  <si>
    <t>X:\PROJETOS\DELPHI\GPWORK\RGA\RGA06130724</t>
  </si>
  <si>
    <t>CHECAR TEMPO DE CONEXÃO DA APLICAÇÃO COM BANCO DE DADOS</t>
  </si>
  <si>
    <t>X:\PROJETOS\DELPHI\GPPROD\RGA\RGA06130802</t>
  </si>
  <si>
    <t>X:\PROJETOS\DELPHI\GPWORK\RGA\RGA06130731</t>
  </si>
  <si>
    <t>PARAMETRIZAÇÃO DO COMPONENTE DE CONEXÃO</t>
  </si>
  <si>
    <t>X:\PROJETOS\DELPHI\GPPROD\RGA\RGA06130809</t>
  </si>
  <si>
    <t>X:\PROJETOS\DELPHI\GPWORK\RGA\RGA06130806</t>
  </si>
  <si>
    <t>OTIMIZAÇÃO DO COMPONENTE DE EXECUÇÃO DE STORED PROCEDURE</t>
  </si>
  <si>
    <t>X:\PROJETOS\DELPHI\GPPROD\RGA\RGA06140311</t>
  </si>
  <si>
    <t>X:\PROJETOS\DELPHI\GPWORK\RGA\RGA06130830</t>
  </si>
  <si>
    <t>RETIRADA DO TEMPO DE TOLERÂNCIA PARA CALCULO DE HE</t>
  </si>
  <si>
    <t>X:\PROJETOS\DELPHI\GPPROD\RGA\RGA06140317</t>
  </si>
  <si>
    <t>X:\PROJETOS\DELPHI\GPWORK\RGA\RGA06140313</t>
  </si>
  <si>
    <t>CORREÇÃO DO CAMPO TURNO</t>
  </si>
  <si>
    <t>X:\PROJETOS\DELPHI\GPPROD\RGA\RGA06140409</t>
  </si>
  <si>
    <t>X:\PROJETOS\DELPHI\GPWORK\RGA\RGA06140331</t>
  </si>
  <si>
    <t>CORREÇÃO DO MÓDULO MASTER</t>
  </si>
  <si>
    <t>X:\PROJETOS\DELPHI\GPPROD\RGA\RGA06140926</t>
  </si>
  <si>
    <t>X:\PROJETOS\DELPHI\GPWORK\RGA\RGA06140805</t>
  </si>
  <si>
    <t>MELHORIA NO SISTEMA RGA, INCLUINDO NOVO MODULO PARA QUADRO SINOTICO</t>
  </si>
  <si>
    <t>X:\PROJETOS\DELPHI\GPPROD\RGA\RGA06141124</t>
  </si>
  <si>
    <t>X:\PROJETOS\DELPHI\GPWORK\RGA\RGA06141104</t>
  </si>
  <si>
    <t>MELHORIAS PARA ATENDIMENTO HE SUPLEMENTAR</t>
  </si>
  <si>
    <t>X:\PROJETOS\DELPHI\GPPROD\RGA\RGA06141211</t>
  </si>
  <si>
    <t>X:\PROJETOS\DELPHI\GPWORK\RGA\RGA06141203</t>
  </si>
  <si>
    <t>CORREÇÃO DA EXECUÇÃO NO DIA DE DOMINGO</t>
  </si>
  <si>
    <t>X:\PROJETOS\DELPHI\GPPROD\RGA\</t>
  </si>
  <si>
    <t>X:\PROJETOS\DELPHI\GPTEMP\RGA\RGA06150108</t>
  </si>
  <si>
    <t>ANÁLISE DA FORMA DE ENVIO DO SMS E NOTES</t>
  </si>
  <si>
    <t>X:\PROJETOS\DELPHI\GPPROD\RGA\RGA06150219</t>
  </si>
  <si>
    <t>X:\PROJETOS\DELPHI\GPWORK\RGA\RGA06150120</t>
  </si>
  <si>
    <t>MEHORIAS NO RGA</t>
  </si>
  <si>
    <t>X:\PROJETOS\DELPHI\GPPROD\RGA\RGA06150508</t>
  </si>
  <si>
    <t>X:\PROJETOS\DELPHI\GPWORK\RGA\RGA06150331</t>
  </si>
  <si>
    <t>MELHORIA NO MODULO DE SMS E EMAIL</t>
  </si>
  <si>
    <t>X:\PROJETOS\DELPHI\GPPROD\RGA\RGA06150716</t>
  </si>
  <si>
    <t>X:\PROJETOS\DELPHI\GPWORK\RGA\RGA06150618</t>
  </si>
  <si>
    <t>CORREÇÃO DE CONTROLE DE ACESSO</t>
  </si>
  <si>
    <t>X:\PROJETOS\DELPHI\GPWORK\RGA\RGA06160505</t>
  </si>
  <si>
    <t>ALTERAÇÃO NO CADASTRO DE GESTOR</t>
  </si>
  <si>
    <t>X:\GPPROD\RELGERENCIAL</t>
  </si>
  <si>
    <t>X:\Delphi\Gpwork\AppRelGerencial\RELGERENCIAL60130729 _JDE</t>
  </si>
  <si>
    <t>X:\DELPHI\GPPROD\APPRELGERENCIAL\RELGERENCIAL60130725</t>
  </si>
  <si>
    <t>CHRISTYAN ANTONIO ARRUDA MENDONCA</t>
  </si>
  <si>
    <t>RELGERENCIALJDE</t>
  </si>
  <si>
    <t>X:\Delphi\Gpprod\AppRelGerencial\RELGERENCIAL60130725</t>
  </si>
  <si>
    <t>X:\Delphi\Gpwork\AppRelGerencialIAL60100419</t>
  </si>
  <si>
    <t>DESENVOLVIMENTO DO SISTEMA DE RELATÓRIO GERENCIAIS.</t>
  </si>
  <si>
    <t>FELIPE SOBREIRA LAVOR</t>
  </si>
  <si>
    <t>RELGERENCIAL</t>
  </si>
  <si>
    <t>X:\GPTEMP\RELGERENCIALial\RELGERENCIALlGerencial60130725</t>
  </si>
  <si>
    <t>AVALIAÇÃO DE CÓDIGO</t>
  </si>
  <si>
    <t>X:\Delphi\Gpwork\AppRelGerencial\RELGERENCIAL60130729</t>
  </si>
  <si>
    <t>CORREÇÃO DE PROBLEMA NO ESPELHO DE EMBARQUES</t>
  </si>
  <si>
    <t>X:\GPPROD\RACKONLINE\RACKONLINE130602</t>
  </si>
  <si>
    <t>X:\Delphi\Gpwork\RACKONLINELINE100817</t>
  </si>
  <si>
    <t>DESENVOLVIMENTO DO NOVO SISTEMA.</t>
  </si>
  <si>
    <t>RACKONLINE</t>
  </si>
  <si>
    <t>X:\GPPROD\QIC\QIC101001</t>
  </si>
  <si>
    <t>X:\GPWORK\QIC\QIC100902</t>
  </si>
  <si>
    <t>MELHORIAS NO QIC (IMPLANTAR O CONCEITO DE QIC BARRA E DESENVOLVER TELA DE CONSULTA WEB)</t>
  </si>
  <si>
    <t>QIC</t>
  </si>
  <si>
    <t>X:\PROJETOS\GENEXUS\GPPROD\PX90JDE\</t>
  </si>
  <si>
    <t>ADEQUAÇÕES AO JDE VERSÃO 9.2</t>
  </si>
  <si>
    <t>RODINEY BORGES</t>
  </si>
  <si>
    <t>PX90JDE</t>
  </si>
  <si>
    <t>X:\PROJETOS\GENEXUS\GPPROD\PX90\</t>
  </si>
  <si>
    <t>X:\PROJETOS\GENEXUS\GPWORK\PX90\PX90190726</t>
  </si>
  <si>
    <t>PX90</t>
  </si>
  <si>
    <t>X:\GPPROD\PX\PX021010</t>
  </si>
  <si>
    <t>X:\GPWORK\PX\PX020621</t>
  </si>
  <si>
    <t>X:\GPPROD\PX\PX020621</t>
  </si>
  <si>
    <t>ALTERAÇÕES DUPLA ORIGEM</t>
  </si>
  <si>
    <t>PX</t>
  </si>
  <si>
    <t>X:\GPPROD\PX\PX021213</t>
  </si>
  <si>
    <t>X:\GPWORK\PX\PX021101</t>
  </si>
  <si>
    <t>ALTERAÇÃO NO PROCESSO DE BUSCA DE SALDO PARA ITENS INTERCAMBIÁVEIS.</t>
  </si>
  <si>
    <t>MARCO ANTONIO COSTA BASTOS</t>
  </si>
  <si>
    <t>X:\GPPROD\PX\</t>
  </si>
  <si>
    <t>X:\GPTEMP\PX\PX021202</t>
  </si>
  <si>
    <t>CONSULTA DO PROGRAMA WPXA021 - CONCEITO DE DEMONSTRAÇÃO DE LOCAÇÕES</t>
  </si>
  <si>
    <t>X:\GPPROD\PX\PX021224</t>
  </si>
  <si>
    <t>X:\GPWORK\PX\PX021217</t>
  </si>
  <si>
    <t>ALTERAR PROGRAMAS DE ALIMENTAÇÃO DE ITENS INTERCAMBIÁVEIS.</t>
  </si>
  <si>
    <t>X:\GPPROD\PX\PX030312</t>
  </si>
  <si>
    <t>X:\GPWORK\PX\PX030127</t>
  </si>
  <si>
    <t>ALTERAÇÕES NO SISTEMA DE DUPLA ORIGEM</t>
  </si>
  <si>
    <t>X:\GPTEMP\PX\PX030128</t>
  </si>
  <si>
    <t>RECOMPILAÇÃO DE PROGRAMAS DEVIDO ALTERAÇÃOD O ARQUIVO WRKEXT</t>
  </si>
  <si>
    <t>X:\GPPROD\PX\PX030327</t>
  </si>
  <si>
    <t>X:\GPWORK\PX\PX030319</t>
  </si>
  <si>
    <t>CRIAÇÃO DE ÍNDICE PELO CÓDIGO DO ITEM DUPLA ORIGEM(ITNBRX) PARA COSNSITÊNCIA NA TELA DE MANUTENÇÃO DO CADASTRO DE ITENS(TRABALHO REALIZADO JUNTO COM O SR.ELIONALDO).</t>
  </si>
  <si>
    <t>X:\GPPROD\PX\PX030519</t>
  </si>
  <si>
    <t>X:\GPWORK\PX\PX030327</t>
  </si>
  <si>
    <t>ALTERAR PROCESSO DE ALIMENTAÇÃO DA RA PARA CONSISTIR SALDO REAL DA LOCAÇÃO DE ESTOQUE NO MOMENTO DA ALIMENTAÇÃO.</t>
  </si>
  <si>
    <t>X:\GPPROD\PX\PX030902</t>
  </si>
  <si>
    <t>X:\GPWORK\PX\PX030804</t>
  </si>
  <si>
    <t>DESENVOLVER TELA DE REGISTRO DE PRODUÇÃO PARA COLETORES DE DADOS.</t>
  </si>
  <si>
    <t>X:\GPTEMP\PX\PX030902</t>
  </si>
  <si>
    <t>LEVANTAMENTO DE DADOS PARA TRABALHO DE ALTERAÇÃO DE LEGADOS.</t>
  </si>
  <si>
    <t>X:\GPPROD\PX\PX040406</t>
  </si>
  <si>
    <t>X:\GPWORK\PX\PX030922</t>
  </si>
  <si>
    <t>ALTERAÇÃO INTEGRAÇÃO COM OW</t>
  </si>
  <si>
    <t>X:\GPPROD\PX\PX040910</t>
  </si>
  <si>
    <t>X:\GPWORK\PX\PX040407</t>
  </si>
  <si>
    <t>VERIFICAR PROBLEMAS EM CONSULTA E RELATÓRIOS DO CES (INUTILIZADOS / RECUPERADOS)</t>
  </si>
  <si>
    <t>X:\GPPROD\PX\PX040920</t>
  </si>
  <si>
    <t>X:\GPWORK\PX\PX040910</t>
  </si>
  <si>
    <t>DESENVOLVIMENTO DE RELATÓRIO DE PERDA DE PEÇAS NO PROCESSO - SUCATA</t>
  </si>
  <si>
    <t>X:\GPTEMP\PX\PX040921</t>
  </si>
  <si>
    <t>AVALIAR GERAÇÃO DE PROGRAMA E PRODUÇÃO</t>
  </si>
  <si>
    <t>X:\GPPROD\PX\PX041210</t>
  </si>
  <si>
    <t>X:\GPWORK\PX\PX040923</t>
  </si>
  <si>
    <t>ALTERAÇÃO DO PROGRAMA DE GERAÇÃO DE PROGRAMA DE PRODUÇÃO PXP039 PARA VALIDAR O RATEIO DA QUANTIDADE INFORMADA X DIAS DE PRODUÇÃO.</t>
  </si>
  <si>
    <t>X:\GPPROD\PX\PX041215</t>
  </si>
  <si>
    <t>X:\GPWORK\PX\PX041214</t>
  </si>
  <si>
    <t>VERIFICAR PROGRAMAS CHAMADORES DO PROGRAMA PIOW003 QUANTO AO STATUS DO SALDO.</t>
  </si>
  <si>
    <t>X:\GPPROD\PX\PX050510</t>
  </si>
  <si>
    <t>X:\GPWORK\PX\PX050120</t>
  </si>
  <si>
    <t>ALTERAÇÃO DO PROCESSO DE ESTORNO DE DE SUCATA PARA ATENDER A FILIAL FÁBRICA DE ESTOQUE (%M01)</t>
  </si>
  <si>
    <t>X:\GPTEMP\PX\PX050520</t>
  </si>
  <si>
    <t>VERIFICAR O RELATÓRIO DE PERDA NO PROCESSO QUANDO A DIFERENÇAS NAS QUANTIDADES EXIBIDAS</t>
  </si>
  <si>
    <t>X:\GPPROD\PX\PX050722</t>
  </si>
  <si>
    <t>X:\GPWORK\PX\PX050701</t>
  </si>
  <si>
    <t>ALTERAR A TELA DE SUCATA DO CQ. RECEBIMENTO PARA NÃO PERMITIR TRANSAÇÃO ESTOQUE SEM SALDO.</t>
  </si>
  <si>
    <t>X:\GPTEMP\PX\PX050727</t>
  </si>
  <si>
    <t>VERIFICAR A ROTINA DE GERAÇÃO DAS ORDENS DE PRODUÇÃO</t>
  </si>
  <si>
    <t>FABIO AKIRA HASHIGUCHI</t>
  </si>
  <si>
    <t>X:\GPPROD\PX\PX050913</t>
  </si>
  <si>
    <t>X:\GPWORK\PX\PX050808</t>
  </si>
  <si>
    <t>ALTERAR PROCEDIMENTO PXP018 E PXP215 (INTERFACE COM ONE WORLD</t>
  </si>
  <si>
    <t>X:\GPPROD\PX\PX051122</t>
  </si>
  <si>
    <t>X:\GPWORK\PX\PX050913</t>
  </si>
  <si>
    <t>ALTERAÇÃO NA TELA DE IMPORTAÇÃO DO ARQUIVO TEXTO</t>
  </si>
  <si>
    <t>X:\GPPROD\PX\PX75051221</t>
  </si>
  <si>
    <t>X:\GPWORK\PX\PX75051122</t>
  </si>
  <si>
    <t>CONVERSÃO PARA GENEXUS 7.5</t>
  </si>
  <si>
    <t>X:\GPPROD\PX\PX75051228</t>
  </si>
  <si>
    <t>X:\GPWORK\PX\PX75051223</t>
  </si>
  <si>
    <t>ALTERAÇÃO DE CONCEITO DE LOTE PARA CONJUNTOS</t>
  </si>
  <si>
    <t>X:\GPPROD\PX\PX75060203</t>
  </si>
  <si>
    <t>X:\GPWORK\PX\px75060110</t>
  </si>
  <si>
    <t>ANÁLISE / ALTERAÇÃO DA ROTINA DE REPORT DO COLETOR</t>
  </si>
  <si>
    <t>X:\GPTEMP\PX\PX21060117</t>
  </si>
  <si>
    <t>TESTAR EM AMBIENTE DE DESENVOLVIMENTO O COMMIT NA VERSÃO 2.1 DO GENEXUS.</t>
  </si>
  <si>
    <t>X:\GPTEMP\PX\PX75060210</t>
  </si>
  <si>
    <t>VERIFICAR A ROTINA DE REPORT DE PRODUÇÃO</t>
  </si>
  <si>
    <t>X:\GPPROD\PX\PX75060503</t>
  </si>
  <si>
    <t>X:\GPWORK\PX\PX75060315</t>
  </si>
  <si>
    <t>ALTERAR TELAS DO SISTEMA DE ALIMENTAÇÃO QUE DEMONSTRAM SALDOS DE LOCAÇÕES MÓVEIS PARA UNIFICAR OS CONCEITOS COM OS UTILIZADOS NAS TELAS DE CONSULTA DE SALDOS DO SISTEMA DE CONTROLE DE ESTOQUES.</t>
  </si>
  <si>
    <t>X:\GPPROD\PX\PX75060511</t>
  </si>
  <si>
    <t>X:\GPWORK\PX\PX75060508</t>
  </si>
  <si>
    <t>ANÁLISE DA ROTINA DE GERAÇÃO DO PROGRAMA DE PRODUÇÃO</t>
  </si>
  <si>
    <t>X:\GPTEMP\PX\PX75060524</t>
  </si>
  <si>
    <t>CONSULTA NA ROTINA DE PROGRAMA DE PRODUÇÃO DO TRILHA</t>
  </si>
  <si>
    <t>X:\GPPROD\PX\PX75061020</t>
  </si>
  <si>
    <t>X:\GPWORK\PX\PX75060628</t>
  </si>
  <si>
    <t>DESENVOLVIMENTO DO RELATÓRIO DE REPLANEJAMENTO</t>
  </si>
  <si>
    <t>X:\GPPROD\PX\PX75070303</t>
  </si>
  <si>
    <t>X:\GPWORK\PX\PX75061026</t>
  </si>
  <si>
    <t>ALTERAR TELAS DE SUCATA P/ CHAMAR OUTRO PROCEDIMENTO DE VALIDAÇÃO GENERICO</t>
  </si>
  <si>
    <t>X:\GPPROD\PX\PX75070630</t>
  </si>
  <si>
    <t>X:\GPWORK\PX\PX75070305</t>
  </si>
  <si>
    <t>DESENVOLVIMENTO DA INTEGRAÇÃO TRILHA ==&gt;CES==&gt;LLI</t>
  </si>
  <si>
    <t>X:\GPTEMP\PX\PX75070509</t>
  </si>
  <si>
    <t>ANÁLISE DE VIABILIDADE DE CONSTRUÇÃO DE RELATÓRIOS - DANIEL DUTRA</t>
  </si>
  <si>
    <t>X:\GPPROD\PX\PX75070706</t>
  </si>
  <si>
    <t>X:\GPWORK\PX\PX75070702</t>
  </si>
  <si>
    <t>MANUTENÇÃO CORRETIVA NO ATENDIMENTO DE RA ASTEC</t>
  </si>
  <si>
    <t>X:\GPPROD\PX\PX75070723</t>
  </si>
  <si>
    <t>X:\GPWORK\PX\PX75070719</t>
  </si>
  <si>
    <t>ALTERAR RELATORIO DE INUTILIZADO</t>
  </si>
  <si>
    <t>AIZE REGINA COELHO COGO</t>
  </si>
  <si>
    <t>X:\GPTEMP\PX\PX75070723</t>
  </si>
  <si>
    <t>VERIFICAR REGRA DE BLOQUEIO DE RA</t>
  </si>
  <si>
    <t>X:\GPPROD\PX\PX75070901</t>
  </si>
  <si>
    <t>X:\GPWORK\PX\PX75070727</t>
  </si>
  <si>
    <t>MANUTENÇÕES - PROJETO SM ELETRÔNICA</t>
  </si>
  <si>
    <t>X:\GPPROD\PX\PX75071126</t>
  </si>
  <si>
    <t>X:\GPWORK\PX\PX75070912</t>
  </si>
  <si>
    <t>MANUTENÇÃO PROJETO INUTILIZADO</t>
  </si>
  <si>
    <t>X:\GPPROD\PX\PX75080209</t>
  </si>
  <si>
    <t>X:\GPWORK\PX\PX75071127</t>
  </si>
  <si>
    <t>MANUNTENÇÃO RELATÓRIO RESUMO</t>
  </si>
  <si>
    <t>X:\GPTEMP\PX\PX75080211</t>
  </si>
  <si>
    <t>X:\GPPROD\PX\PX75080225</t>
  </si>
  <si>
    <t>X:\GPWORK\PX\PX75080213</t>
  </si>
  <si>
    <t>MANUNTEÇÃO RELATÓRIO</t>
  </si>
  <si>
    <t>X:\GPPROD\PX\PX75080922</t>
  </si>
  <si>
    <t>X:\GPWORK\PX\PX75080407</t>
  </si>
  <si>
    <t>ALTERAÇÕES NA ALIMENTAÇÃO PARA CONTEMPLAR O DEPÓSITO EXTERNO</t>
  </si>
  <si>
    <t>X:\GPPROD\PX\PX75100803</t>
  </si>
  <si>
    <t>X:\GPWORK\PX\PX75080925</t>
  </si>
  <si>
    <t>MELHORIA NA LIBERAÇÃO DO RA - ALTERAÇÃO DE RESPONSÁVEL</t>
  </si>
  <si>
    <t>X:\GPPROD\PX\PX75100809</t>
  </si>
  <si>
    <t>X:\GPWORK\PX\px75100804</t>
  </si>
  <si>
    <t>REVISÃO DE PROCESSO DIVISÃO DE PEÇAS</t>
  </si>
  <si>
    <t>X:\GPTEMP\PX\px75100810</t>
  </si>
  <si>
    <t>X:\GPPROD\PX\PX75100920</t>
  </si>
  <si>
    <t>X:\GPWORK\PX\PX75100826</t>
  </si>
  <si>
    <t>REVISÃO NAS TELAS DE APONTAMENTO DE PRODUÇÃO</t>
  </si>
  <si>
    <t>X:\PROJETOS\GENEXUS\GPPROD\PX\PX75151015</t>
  </si>
  <si>
    <t>X:\PROJETOS\GENEXUS\GPWORK\PX\PX75101202</t>
  </si>
  <si>
    <t>PROJETO SGM</t>
  </si>
  <si>
    <t>X:\PROJETOS\GENEXUS\GPPROD\PX\</t>
  </si>
  <si>
    <t>X:\PROJETOS\GENEXUS\GPTEMP\PX\PX75120615</t>
  </si>
  <si>
    <t>ANÁLISE ROTINAS DE VALIDAÇÃO DO CALENDÁRIO CONTROLADORIA</t>
  </si>
  <si>
    <t>X:\PROJETOS\GENEXUS\GPTEMP\PX\PX75151022</t>
  </si>
  <si>
    <t>AVALIAR OBJETOS PARA O PROJETO DE FABRICA DE TUBOS</t>
  </si>
  <si>
    <t>X:\PROJETOS\GENEXUS\GPPROD\PX\PX75190726\</t>
  </si>
  <si>
    <t>X:\PROJETOS\GENEXUS\GPWORK\PX\PX75160111</t>
  </si>
  <si>
    <t>ALTERAÇÃO NA BAIXA MATÉRIA-PRIMA IMPORTADA</t>
  </si>
  <si>
    <t>X:\PROJETOS\GENEXUS\GPTEMP\PX\PX75191017</t>
  </si>
  <si>
    <t>CONVERSÃO GX 90</t>
  </si>
  <si>
    <t>X:\PROJETOS\GENEXUS\GPPROD\PT90\PT90JDE210920</t>
  </si>
  <si>
    <t>X:\PROJETOS\GENEXUS\GPWORK\PT90\DE\PT90190315</t>
  </si>
  <si>
    <t>X:\PROJETOS\GENEXUS\GPPROD\PT90\</t>
  </si>
  <si>
    <t>PT90JDE</t>
  </si>
  <si>
    <t>X:\PROJETOS\GENEXUS\GPPROD\PT90\PT90210920</t>
  </si>
  <si>
    <t>X:\PROJETOS\GENEXUS\GPWORK\PT90\PT90190315\</t>
  </si>
  <si>
    <t>CONVERSÃO BASE VERSÃO GENEXUS 7.5 PARA GENEXUS 9.0</t>
  </si>
  <si>
    <t>PT90</t>
  </si>
  <si>
    <t>X:\GPPROD\PT\PT020930</t>
  </si>
  <si>
    <t>X:\GPWORK\PT\PT020802</t>
  </si>
  <si>
    <t>X:\GPPROD\PT\PT020802</t>
  </si>
  <si>
    <t>CONVERSÃO PARA GENEXUS 3.0</t>
  </si>
  <si>
    <t>PT</t>
  </si>
  <si>
    <t>X:\GPPROD\PT\PT021028</t>
  </si>
  <si>
    <t>X:\GPWORK\PT\PT021011</t>
  </si>
  <si>
    <t>ANALISAR RELATORIO DE COMPARATIVO ORÇADO X REALIZADO, PARA VERIFICAR PORQUE NÃO ESTA SAINDO O REALIZADO.</t>
  </si>
  <si>
    <t>X:\GPPROD\PT\PT030610</t>
  </si>
  <si>
    <t>X:\GPWORK\PT\PT021108</t>
  </si>
  <si>
    <t>RECRIAR TABELAS - LIMPEZA DE DADOS</t>
  </si>
  <si>
    <t>X:\GPPROD\PT\PT75040408</t>
  </si>
  <si>
    <t>X:\GPWORK\PT\PT030730</t>
  </si>
  <si>
    <t>INCLUIR FILTRO N.º OP NA GERAÇÃO DAS PLANILHAS DE OP´S.</t>
  </si>
  <si>
    <t>X:\GPPROD\PT\PT75041027</t>
  </si>
  <si>
    <t>X:\GPWORK\PT\PT75040921</t>
  </si>
  <si>
    <t>CORRIGIR PROGRAMA DE GERAÇÃO DE TAXAS</t>
  </si>
  <si>
    <t>X:\GPPROD\PT\</t>
  </si>
  <si>
    <t>X:\GPTEMP\PT\PT75041217</t>
  </si>
  <si>
    <t>VERIFICA PROGRAMAS CHAMADORES DO PROGRAMA PIOW003 QUANTO AO STATUS DO SALDO</t>
  </si>
  <si>
    <t>X:\GPPROD\PT\PT75050121</t>
  </si>
  <si>
    <t>X:\GPWORK\PT\PT75050114</t>
  </si>
  <si>
    <t>ALTERAÇÃO NO APLICATIVO CLIENTE/SERVIDOR DE ACOMPANHAMENTO DAS OP´S.</t>
  </si>
  <si>
    <t>X:\GPPROD\PT\PT75050218</t>
  </si>
  <si>
    <t>X:\GPWORK\PT\PT75050126</t>
  </si>
  <si>
    <t>CORREÇÃO DA ROTINA DE FECHAMENTO</t>
  </si>
  <si>
    <t>X:\GPTEMP\PT\PT75050224</t>
  </si>
  <si>
    <t>ANALISE DA ROTINA DE FECHAMENTO</t>
  </si>
  <si>
    <t>X:\GPPROD\PT\PT75050401</t>
  </si>
  <si>
    <t>X:\GPWORK\PT\PT75050319</t>
  </si>
  <si>
    <t>ALTERAÇÃO DA TELA DE CONSULTA PARA CONTEMPLAR OS NOVOS CENTROS DE CUSTO</t>
  </si>
  <si>
    <t>X:\GPPROD\PT\PT75050601</t>
  </si>
  <si>
    <t>X:\GPWORK\PT\PT75050425</t>
  </si>
  <si>
    <t>CONTEMPLAÇÃO DAS TELAS / ROTINAS PARA O LANÇAMENTO DO VALOR DE SERVIÇO TERCERIZADO DA FERRAMENTARIA</t>
  </si>
  <si>
    <t>X:\GPTEMP\PT\PT75050706</t>
  </si>
  <si>
    <t>ANÁLISE DO PROBLEMA DE ACOMPANHAMENTO DAS ORDENS DE PRODUÇÃO</t>
  </si>
  <si>
    <t>X:\GPPROD\PT\PT75051005</t>
  </si>
  <si>
    <t>X:\GPWORK\PT\PT75050924</t>
  </si>
  <si>
    <t>ALTERAR PROGRAMA DE ESTORNO</t>
  </si>
  <si>
    <t>X:\GPPROD\PT\PT75060508</t>
  </si>
  <si>
    <t>X:\GPWORK\PT\PT75051013</t>
  </si>
  <si>
    <t>ALTERAÇÃO NO SISTEMA PARA ATENDER A EXIGÊNCIA DA ISO 14001</t>
  </si>
  <si>
    <t>X:\GPPROD\PT\PT75060517</t>
  </si>
  <si>
    <t>X:\GPWORK\PT\PT75060509</t>
  </si>
  <si>
    <t>PROJETO TRILHA - FERRAMENTARIA</t>
  </si>
  <si>
    <t>X:\GPPROD\PT\PT75060522</t>
  </si>
  <si>
    <t>X:\GPWORK\PT\PT75060517</t>
  </si>
  <si>
    <t>X:\GPPROD\PT\PT75060525</t>
  </si>
  <si>
    <t>X:\GPWORK\PT\PT75060524</t>
  </si>
  <si>
    <t>X:\GPPROD\PT\PT75060620</t>
  </si>
  <si>
    <t>X:\GPWORK\PT\PT75060529</t>
  </si>
  <si>
    <t>X:\GPPROD\PT\PT75061003</t>
  </si>
  <si>
    <t>X:\GPWORK\PT\PT75060621</t>
  </si>
  <si>
    <t>PROJETO TRILHA FERRAMENTARIA</t>
  </si>
  <si>
    <t>X:\GPPROD\PT\PT75061117</t>
  </si>
  <si>
    <t>X:\GPWORK\PT\PT75061004</t>
  </si>
  <si>
    <t>X:\GPPROD\PT\PT75061226</t>
  </si>
  <si>
    <t>X:\GPWORK\PT\PT75061120</t>
  </si>
  <si>
    <t>X:\GPPROD\PT\PT75070210</t>
  </si>
  <si>
    <t>X:\GPWORK\PT\PT75061227</t>
  </si>
  <si>
    <t>INTEGRAÇÃO HTA X FATURAMENTO</t>
  </si>
  <si>
    <t>X:\GPTEMP\PT\PT75070131</t>
  </si>
  <si>
    <t>INTEGRAÇÃO HTA X FATURAMENTO NF´S DE SERVIÇO</t>
  </si>
  <si>
    <t>ANALISE RELATORIOS</t>
  </si>
  <si>
    <t>X:\GPTEMP\PT\PT75070207</t>
  </si>
  <si>
    <t>ANALISE DE RELATORIOS</t>
  </si>
  <si>
    <t>X:\GPPROD\PT\PT75070227</t>
  </si>
  <si>
    <t>X:\GPWORK\PT\PT75070212</t>
  </si>
  <si>
    <t>FASE II DO PROJETO</t>
  </si>
  <si>
    <t>X:\GPPROD\PT\PT75070302</t>
  </si>
  <si>
    <t>X:\GPWORK\PT\PT75070228</t>
  </si>
  <si>
    <t>CORREÇÃO NA FUNÇÃO INCONSISTÊNCIAS NA APLICAÇÃO DE CLIENTE SERVIDOR</t>
  </si>
  <si>
    <t>X:\GPPROD\PT\PT75070316</t>
  </si>
  <si>
    <t>X:\GPWORK\PT\PT75070302</t>
  </si>
  <si>
    <t>X:\GPTEMP\PT\PT75070322</t>
  </si>
  <si>
    <t>CONSULTAR ALTERAÇÕES DA ULTIMA IMPLANTAÇÃO</t>
  </si>
  <si>
    <t>X:\GPTEMP\PT\PT75070326</t>
  </si>
  <si>
    <t>ANALISA RELATORIO</t>
  </si>
  <si>
    <t>X:\GPPROD\PT\PT75070329</t>
  </si>
  <si>
    <t>X:\GPWORK\PT\PT75070327</t>
  </si>
  <si>
    <t>CORREÇÃO DE APLICATIVO</t>
  </si>
  <si>
    <t>X:\GPPROD\PT\PT75070613</t>
  </si>
  <si>
    <t>X:\GPWORK\PT\PT75070530</t>
  </si>
  <si>
    <t>ALTERAÇÃO P/ POSSIBILITAR CADATRO DAS OP'S DE FERRAMENTAIS QUE NÃO TENHAM DEFINIÇÃO DE S.A.</t>
  </si>
  <si>
    <t>X:\GPPROD\PT\PT75070628</t>
  </si>
  <si>
    <t>X:\GPWORK\PT\PT75070615</t>
  </si>
  <si>
    <t>ANALISAR PROBLEMA NA ROTINA DE CANCELAMENTO DE OP</t>
  </si>
  <si>
    <t>X:\GPPROD\PT\PT75070803</t>
  </si>
  <si>
    <t>X:\GPWORK\PT\PT75070720</t>
  </si>
  <si>
    <t>EFETUAR CARGA NA PTPORC QUE ESTÃO SEM INFORMAÇÃO DOS CAMPOS CLIENTE / UNID.NEGÓCIO / CÓD. EMPRESA</t>
  </si>
  <si>
    <t>X:\GPPROD\PT\PT75070822</t>
  </si>
  <si>
    <t>X:\GPWORK\PT\PT75070806</t>
  </si>
  <si>
    <t>VERIFICAR PROBLEMA NA ROTINA DE FECHAMENTO MENSAL</t>
  </si>
  <si>
    <t>X:\GPPROD\PT\PT75070827</t>
  </si>
  <si>
    <t>X:\GPWORK\PT\PT75070823</t>
  </si>
  <si>
    <t>CORREÇÃO TELAS DE CADASTRO DE POSTOS E GRUPOS DE MÁQUINA</t>
  </si>
  <si>
    <t>X:\GPPROD\PT\PT75071003</t>
  </si>
  <si>
    <t>X:\GPWORK\PT\PT75070829</t>
  </si>
  <si>
    <t>MANUNTENÇÃO RELATÓRIOS DE RETIRADA DE MATERIAL ANALÍTICO E SINTÉTICO</t>
  </si>
  <si>
    <t>X:\GPPROD\PT\PT75071121</t>
  </si>
  <si>
    <t>X:\GPWORK\PT\PT75071004</t>
  </si>
  <si>
    <t>MANUTENÇÃO RELATÓRIOS DE RETIRADA DE MATERIAL ANALÍTICO E SINTÉTICO</t>
  </si>
  <si>
    <t>X:\GPPROD\PT\PT75090415</t>
  </si>
  <si>
    <t>X:\GPWORK\PT\PT75071211</t>
  </si>
  <si>
    <t>CORREÇÃO ROTINA DE FECHAMENTO DE OP 1 E 2</t>
  </si>
  <si>
    <t>X:\GPPROD\PT\PT75090608</t>
  </si>
  <si>
    <t>X:\GPWORK\PT\PT75090421</t>
  </si>
  <si>
    <t>CORREÇÃO NO PROCESSO DE ALTERAÇÃO NO ROTEIRO DE ORÇAMENTO \ ALTERAÇÕES NOS PROCESSOS DE APONTAMENTOS E MOVIMENTAÇÕES AUTOMÁTICAS DE OP´S</t>
  </si>
  <si>
    <t>X:\GPPROD\PT\PT75090630</t>
  </si>
  <si>
    <t>X:\GPWORK\PT\PT75090609</t>
  </si>
  <si>
    <t>CORREÇÃO NO RELATÓRIO DE MATÉRIA PRIMA BAIXADA POR OP</t>
  </si>
  <si>
    <t>X:\GPPROD\PT\PT75100505</t>
  </si>
  <si>
    <t>X:\GPWORK\PT\PT75090914</t>
  </si>
  <si>
    <t>INCLUSÃO DE CAMPO NO SISTEMA DA FERRAMENTARIA - RELATÓRIO APLICAÇÃO CLIENTE SERVIDOR</t>
  </si>
  <si>
    <t>X:\GPPROD\PT\PT75100510</t>
  </si>
  <si>
    <t>X:\GPWORK\PT\PT75100506</t>
  </si>
  <si>
    <t>ALTERAÇÃO DE ACESSO DO USUÁRIO AFRFER40 PARA ALTERAÇÃO EM ORÇAMENTOS APÓS ASSOCIADO A OP</t>
  </si>
  <si>
    <t>X:\GPPROD\PT\PT75100512</t>
  </si>
  <si>
    <t>X:\GPWORK\PT\PT75100511</t>
  </si>
  <si>
    <t>CORREÇÃO NO PROGRAMA DE GERAÇÃO DO FECHAMENTO DA FERRAMENTARIA - HTA</t>
  </si>
  <si>
    <t>X:\GPTEMP\PT\PT75100513</t>
  </si>
  <si>
    <t>ANÁLISE CORREÇÃO NO PROGRAMA DE GERAÇÃO DO FECHAMENTO DA FERRAMENTARIA - HTA</t>
  </si>
  <si>
    <t>X:\GPPROD\PT\PT75100727</t>
  </si>
  <si>
    <t>X:\GPWORK\PT\PT75100602</t>
  </si>
  <si>
    <t>RELATÓRIO WPTP501 - AS400\ INCLUIR GRUPO DO PROCESSO AUTOMATICAMENTE\ERRO NO MÓDULO (7-PARADA MÁQUINA) DO AS-400 \ ADEQUAÇÃO PARA ABERTURA DE OP'S NO AS-400</t>
  </si>
  <si>
    <t>X:\GPPROD\PT\PT75100824</t>
  </si>
  <si>
    <t>X:\GPWORK\PT\PT75100803</t>
  </si>
  <si>
    <t>GARANTIR O VALOR ORÇADO CONFORME GRUPO DE MÁQUINAS</t>
  </si>
  <si>
    <t>X:\GPPROD\PT\PT75100920</t>
  </si>
  <si>
    <t>X:\GPWORK\PT\PT75100827</t>
  </si>
  <si>
    <t>DESENVOLVIMENTO DAS TELAS DE CADASTRO DE TAXAS FIXAS</t>
  </si>
  <si>
    <t>X:\GENEXUS\GPPROD\PT\PT75110124</t>
  </si>
  <si>
    <t>X:\PROJETOS\GENEXUS\GPWORK\PT\2</t>
  </si>
  <si>
    <t>ADIÇÃO DE UM NOVO ATRIBUTO NO PROMPT</t>
  </si>
  <si>
    <t>X:\PROJETOS\GENEXUS\GPPROD\PT\PT75110510</t>
  </si>
  <si>
    <t>X:\PROJETOS\GENEXUS\GPWORK\PT\PT75110201</t>
  </si>
  <si>
    <t>MANUTENÇÃO CORRETIVA NO SISTEMA DE FECHAMENTO DA FERRAMENTARIA - HTA (ALTERAÇÃO DAS TAXAS)</t>
  </si>
  <si>
    <t>X:\PROJETOS\GENEXUS\GPPROD\PT\PT75110728</t>
  </si>
  <si>
    <t>X:\PROJETOS\GENEXUS\GPWORK\PT\PT75110511</t>
  </si>
  <si>
    <t>INCLUSÃO AUTOMÁTICA DA DATA NO FECHAMENTO DAS OP'S</t>
  </si>
  <si>
    <t>X:\PROJETOS\GENEXUS\GPPROD\PT\PT75110823</t>
  </si>
  <si>
    <t>X:\PROJETOS\GENEXUS\GPWORK\PT\PT75110819</t>
  </si>
  <si>
    <t>X:\PROJETOS\GENEXUS\GPPROD\PT\</t>
  </si>
  <si>
    <t>X:\PROJETOS\GENEXUS\GPTEMP\PT\pt75110829</t>
  </si>
  <si>
    <t>X:\PROJETOS\GENEXUS\GPPROD\PT\PT75120127</t>
  </si>
  <si>
    <t>X:\PROJETOS\GENEXUS\GPWORK\PT\PT75111010</t>
  </si>
  <si>
    <t>REVISÃO NO SISTEMA PARA NOVO CONCEITO DE TAXAS</t>
  </si>
  <si>
    <t>X:\PROJETOS\GENEXUS\GPPROD\PT\PT75130506</t>
  </si>
  <si>
    <t>X:\PROJETOS\GENEXUS\GPWORK\PT\PT75120214</t>
  </si>
  <si>
    <t>CORREÇÃO TELA DE CONSULTA DE APONTAMENTO DE FUNCIONARIOS COM PROBLEMA</t>
  </si>
  <si>
    <t>X:\PROJETOS\GENEXUS\GPTEMP\PT\PT75130620</t>
  </si>
  <si>
    <t>ANALISAR PROBLEMA DE FECHAMENTO MENSAL</t>
  </si>
  <si>
    <t>X:\PROJETOS\GENEXUS\GPPROD\PT\PT75140130</t>
  </si>
  <si>
    <t>X:\PROJETOS\GENEXUS\GPWORK\PT\PT75131106</t>
  </si>
  <si>
    <t>PROJETO DE MELHORIAS NO GERENCIAMENTO DO SISTEMA DA FERRAMENTARIA HTA</t>
  </si>
  <si>
    <t>X:\PROJETOS\GENEXUS\GPTEMP\PT\PT75141125</t>
  </si>
  <si>
    <t>ANÁLISE PROBLEMA DE BAIXA DE ESTOQUE NA FILIAL HTM013</t>
  </si>
  <si>
    <t>X:\PROJETOS\GENEXUS\GPTEMP\PT\PT75150424</t>
  </si>
  <si>
    <t>ANÁLISE DE PROBLEMA DE FECHAMENTO HTA</t>
  </si>
  <si>
    <t>X:\PROJETOS\GENEXUS\GPPROD\PT\PT75160223</t>
  </si>
  <si>
    <t>X:\PROJETOS\GENEXUS\GPWORK\PT\PT75160219</t>
  </si>
  <si>
    <t>ADEQUAÇÃO CALENDÁRIO JPN NO PROCESSO DE FECHAMENTO EMNSAL DA CONTROLADORIA</t>
  </si>
  <si>
    <t>X:\PROJETOS\GENEXUS\GPPROD\PT\PT75190315\</t>
  </si>
  <si>
    <t>X:\PROJETOS\GENEXUS\GPWORK\PT\PT75160428</t>
  </si>
  <si>
    <t>ALTERAÇÃO PROCESSO DE FECHAMENTO HTA</t>
  </si>
  <si>
    <t>X:\PROJETOS\GENEXUS\GPPROD\PL90JDE\PL90210208\</t>
  </si>
  <si>
    <t>X:\PROJETOS\GENEXUS\GPWORK\PL90\DE\PL90190724</t>
  </si>
  <si>
    <t>X:\PROJETOS\GENEXUS\GPPROD\PL90\</t>
  </si>
  <si>
    <t>PL90JDE</t>
  </si>
  <si>
    <t>X:\PROJETOS\GENEXUS\GPPROD\PL90JDE\PL90JDE230530</t>
  </si>
  <si>
    <t>X:\PROJETOS\GENEXUS\GPWORK\PL90\0209</t>
  </si>
  <si>
    <t>GERENCIAMENTO DO PLANO DA NOVA FÁBRICA DE MOTOR</t>
  </si>
  <si>
    <t>X:\PROJETOS\GENEXUS\GPWORK\PL90\PL90JDE230531</t>
  </si>
  <si>
    <t>ALTERAÇÃO NO PROCESSO DE ETIQUETA DE EMBALAGEM PARA OS PRODUTO DE FORÇA (MOTOR ESTACIONÁRIO, MOTO BOMBA E ETC) - RITM506324</t>
  </si>
  <si>
    <t>X:\PROJETOS\GENEXUS\GPWORK\PL90\PL90190724\</t>
  </si>
  <si>
    <t>CONVERSÃO DO GENEXUS 7.5 PARA O GENEXUS 9.0</t>
  </si>
  <si>
    <t>PL90</t>
  </si>
  <si>
    <t>X:\GPPROD\PL\PL021008</t>
  </si>
  <si>
    <t>X:\GPWORK\PL\PL020605</t>
  </si>
  <si>
    <t>X:\GPPROD\PL\PL020530</t>
  </si>
  <si>
    <t>CHECAGEM DA ASSOCIAÇÃO DO CHASSI X MOTOR</t>
  </si>
  <si>
    <t>PL</t>
  </si>
  <si>
    <t>X:\GPPROD\PL\PL021017</t>
  </si>
  <si>
    <t>X:\GPWORK\PL\pl021015</t>
  </si>
  <si>
    <t>INCLUSÃO DA CHECAGEM DA ETIQUETA DO CHASSI X MOTOR NAS ÁREAS DE MECÂNICAS.</t>
  </si>
  <si>
    <t>X:\GPPROD\PL\PL030310</t>
  </si>
  <si>
    <t>X:\GPWORK\PL\PL021114</t>
  </si>
  <si>
    <t>DESENVOLVIMENTO E ALTERAÇÕES PARA ATENDER PROJETO NPD.</t>
  </si>
  <si>
    <t>X:\GPPROD\PL\</t>
  </si>
  <si>
    <t>X:\GPTEMP\PL\PL021206</t>
  </si>
  <si>
    <t>IMPLANTAÇÃO DO CFO</t>
  </si>
  <si>
    <t>X:\GPPROD\PL\PL030408</t>
  </si>
  <si>
    <t>X:\GPWORK\PL\PL030311</t>
  </si>
  <si>
    <t>GERAR BASE COM HISTÓRICO DE REIMPRESSÃO DO CERTIFICADO DE GARANTIA PELO SERVIÇO DE PÓS VENDA.</t>
  </si>
  <si>
    <t>X:\GPPROD\PL\PL030424</t>
  </si>
  <si>
    <t>X:\GPWORK\PL\PL030409</t>
  </si>
  <si>
    <t>ALTERAÇÃO NA EQTIQUETAS DO CHASSI E EMBALAGEM PARA ATENDER ÁS NECESSIDADES PARA EXPORTAÇÃO DO KRH PARA EUROPA.</t>
  </si>
  <si>
    <t>X:\GPPROD\PL\PL030718</t>
  </si>
  <si>
    <t>X:\GPWORK\PL\PL030425</t>
  </si>
  <si>
    <t>ATUALIZAR DATA/HORA DO CADASTRO DE DEFEITOS.</t>
  </si>
  <si>
    <t>X:\GPPROD\PL\PL030820</t>
  </si>
  <si>
    <t>X:\GPWORK\PL\PL030722</t>
  </si>
  <si>
    <t>CONTROLE DE CARREGAMENTO - LEI HANNAN</t>
  </si>
  <si>
    <t>X:\GPPROD\PL\PL030827</t>
  </si>
  <si>
    <t>X:\GPWORK\PL\PL030822</t>
  </si>
  <si>
    <t>VERIFICAR PROGRAMA DE CONSISTENCIA DO RACK PARA CARREGAMENTO (PLS058).</t>
  </si>
  <si>
    <t>X:\GPPROD\PL\PL040405</t>
  </si>
  <si>
    <t>X:\GPWORK\PL\PL030904</t>
  </si>
  <si>
    <t>UNIFICAR PRODUÇÃO NPD A PRODUÇÃO DA MOTOCICLETA.</t>
  </si>
  <si>
    <t>X:\GPTEMP\PL\PL040203</t>
  </si>
  <si>
    <t>DIRECIONAMENTO DAS IMPRESSORAS DO MOTOR ESTACIONÁRIO / QUADRICICLO NO PROGRAMA DE EMBALAGEM.</t>
  </si>
  <si>
    <t>X:\GPPROD\PL\PL040420</t>
  </si>
  <si>
    <t>X:\GPWORK\PL\PL040408</t>
  </si>
  <si>
    <t>EFETUAR ALTERAÇÃO NA TELA DE MANUTENÇÃO DO SERMCM (WPLS139), CHAMAR O PROGRAMA HJDE007. SOLICITAÇÃO DO ELIONALDO.</t>
  </si>
  <si>
    <t>X:\GPPROD\PL\PL040723</t>
  </si>
  <si>
    <t>X:\GPWORK\PL\PL040421</t>
  </si>
  <si>
    <t>CRIAR VERSÃO DAS TELAS PARA OS COLETORES INTERMEC.</t>
  </si>
  <si>
    <t>X:\GPPROD\PL\PL040910</t>
  </si>
  <si>
    <t>X:\GPWORK\PL\PL040723</t>
  </si>
  <si>
    <t>ALTERAÇÃO NA ETIQUETA PC EXPORTAÇÃO</t>
  </si>
  <si>
    <t>X:\GPPROD\PL\PL040921</t>
  </si>
  <si>
    <t>X:\GPWORK\PL\PL040916</t>
  </si>
  <si>
    <t>BLOQUEAR NO SISTEMA O CODIGO DA CAUSA NUMERO 376 - NORMAL NÃO TEM PROBLEMA P/ TODOS OS MECANICOS</t>
  </si>
  <si>
    <t>CARLOS H FURUKAWA MAIA</t>
  </si>
  <si>
    <t>X:\GPPROD\PL\PL050623</t>
  </si>
  <si>
    <t>X:\GPWORK\PL\PL040922</t>
  </si>
  <si>
    <t>IMPLEMENTAR O PROCESSO DE AUTOMAÇÃO DA CHECAGEM DA CAIXA DE ACESSÓRIOS</t>
  </si>
  <si>
    <t>X:\GPPROD\PL\PL75060508</t>
  </si>
  <si>
    <t>X:\GPWORK\PL\PL050624</t>
  </si>
  <si>
    <t>DESENVOLVIMENTO DA INTEGRAÇÃO DO PC EXPORTAÇÃO COM A IP NOTES E A CARTEIRA DE PEDIDOS.</t>
  </si>
  <si>
    <t>X:\GPPROD\PL\PL75060512</t>
  </si>
  <si>
    <t>X:\GPWORK\PL\PL75060511</t>
  </si>
  <si>
    <t>BLOQUEAR O CAMPO DE FORMA DE PAGAMENTO DO PC DE EXPORTAÇÃO NO AS/400</t>
  </si>
  <si>
    <t>X:\GPPROD\PL\PL75060529</t>
  </si>
  <si>
    <t>X:\GPWORK\PL\PL75060518</t>
  </si>
  <si>
    <t>DESENVOLVIMENTO DO MÓDULO DE CONTROLE DE RACK.</t>
  </si>
  <si>
    <t>X:\GPPROD\PL\PL75060724</t>
  </si>
  <si>
    <t>X:\GPWORK\PL\PL75060605</t>
  </si>
  <si>
    <t>DESENVOLVIMENTO DO MÓDULO DE CONTROLE DE RACK</t>
  </si>
  <si>
    <t>X:\GPPROD\PL\PL75061204</t>
  </si>
  <si>
    <t>X:\GPWORK\PL\PL75060725</t>
  </si>
  <si>
    <t>PROJETO DE CONTROLE DE RACK, DESENVOLVIMENTO DO MÓDULO GERENCIAL CLIENT SERVIDOR.</t>
  </si>
  <si>
    <t>X:\GPPROD\PL\PL75070125</t>
  </si>
  <si>
    <t>X:\GPWORK\PL\PL75061207</t>
  </si>
  <si>
    <t>ALTERAÇÕES PARA ATENDER A IMPLANTAÇÃO DA LINHA IV</t>
  </si>
  <si>
    <t>X:\GPTEMP\PL\PL75070126</t>
  </si>
  <si>
    <t>CONSULTA DE BASE POR MOTIVO DE VIAGEM</t>
  </si>
  <si>
    <t>X:\GPPROD\PL\PL75080105</t>
  </si>
  <si>
    <t>X:\GPWORK\PL\PL75070201</t>
  </si>
  <si>
    <t>SOLICITAÇÃO DO SR. FRANCISCO OLÍMPIO - MELHORIA NO RELATÓRIO DA CAPA DE LOTE</t>
  </si>
  <si>
    <t>GERALDO BARBOSA FARIAS</t>
  </si>
  <si>
    <t>X:\GPPROD\PL\PL75080122</t>
  </si>
  <si>
    <t>X:\GPWORK\PL\PL75080110</t>
  </si>
  <si>
    <t>ATUALIZAÇÃO DO VALOR FOB DOS PC'S EXPORTAÇÃO - SSI: 027723</t>
  </si>
  <si>
    <t>X:\GPPROD\PL\PL75080623</t>
  </si>
  <si>
    <t>X:\GPWORK\PL\PL75080123</t>
  </si>
  <si>
    <t>PROJETO - APURAÇÃO EFICIÊNCIA MECÂNICAS</t>
  </si>
  <si>
    <t>X:\GPPROD\PL\PL75080627</t>
  </si>
  <si>
    <t>X:\GPWORK\PL\PL75080626</t>
  </si>
  <si>
    <t>PROJETO AUTOMAÇÃO APURAÇÃO CUSTO FALHA</t>
  </si>
  <si>
    <t>X:\GPPROD\PL\PL75080804</t>
  </si>
  <si>
    <t>X:\GPWORK\PL\PL75080701</t>
  </si>
  <si>
    <t>PROJETO AUTOMAÇÃO APURAÇÃO CUSTO FALHAS</t>
  </si>
  <si>
    <t>X:\GPPROD\PL\PL75080907</t>
  </si>
  <si>
    <t>X:\GPWORK\PL\PL75080804</t>
  </si>
  <si>
    <t>X:\GPPROD\PL\PL75080930</t>
  </si>
  <si>
    <t>X:\GPWORK\PL\PL75080908</t>
  </si>
  <si>
    <t>PROJETO DE SISTEMATIZAÇÃO DO PLANO DE ATENDIMENTO.</t>
  </si>
  <si>
    <t>X:\GPPROD\PL\PL75090209</t>
  </si>
  <si>
    <t>X:\GPWORK\PL\PL75080930</t>
  </si>
  <si>
    <t>X:\GPTEMP\PL\PL75081020</t>
  </si>
  <si>
    <t>ANÁLISE DE PROGRAMAS</t>
  </si>
  <si>
    <t>X:\GPPROD\PL\PL75090226</t>
  </si>
  <si>
    <t>X:\GPWORK\PL\</t>
  </si>
  <si>
    <t>PROJETO ALTERAÇÃO DE SISTEMAS PARA ATENDER LM V</t>
  </si>
  <si>
    <t>X:\GPPROD\PL\PL75090423</t>
  </si>
  <si>
    <t>X:\GPWORK\PL\PL75090227</t>
  </si>
  <si>
    <t>PROJETO ATENDIMENTO À LINHA DE MONTAGEM V</t>
  </si>
  <si>
    <t>X:\GPPROD\PL\PL75090629</t>
  </si>
  <si>
    <t>X:\GPWORK\PL\PL75090423</t>
  </si>
  <si>
    <t>AJUSTES PARA NOVA IMPLANTAÇÃO DO PROJETO SISTEMATIZAÇÃO DO PLANO DE ATENDIMENTO</t>
  </si>
  <si>
    <t>X:\GPPROD\PL\PL75090703</t>
  </si>
  <si>
    <t>X:\GPWORK\PL\PL75090630</t>
  </si>
  <si>
    <t>PROJETO BUG DA NF</t>
  </si>
  <si>
    <t>X:\GPPROD\PL\PL75090817</t>
  </si>
  <si>
    <t>X:\GPWORK\PL\PL75090707</t>
  </si>
  <si>
    <t>ANÁLISE DO BALANCEAMENTO</t>
  </si>
  <si>
    <t>X:\GPPROD\PL\PL75100129</t>
  </si>
  <si>
    <t>X:\GPWORK\PL\PL75090817</t>
  </si>
  <si>
    <t>PROJETO EVOLUÇÃO SCD</t>
  </si>
  <si>
    <t>X:\GPPROD\PL\PL75100510</t>
  </si>
  <si>
    <t>X:\GPWORK\PL\PL75100208</t>
  </si>
  <si>
    <t>IMPLANTAÇÃO DE MELHORIAS</t>
  </si>
  <si>
    <t>X:\GPPROD\PL\PL75100806</t>
  </si>
  <si>
    <t>X:\GPWORK\PL\PL75100512</t>
  </si>
  <si>
    <t>MELHORIAS NA EXPEDIÇÃO</t>
  </si>
  <si>
    <t>X:\PROJETOS\GENEXUS\GPPROD\PL\PL75111210</t>
  </si>
  <si>
    <t>X:\PROJETOS\GENEXUS\GPWORK\PL\L75100809</t>
  </si>
  <si>
    <t>ATENDIMENTO DA SSI NRO 73801</t>
  </si>
  <si>
    <t>X:\PROJETOS\GENEXUS\GPPROD\PL\</t>
  </si>
  <si>
    <t>X:\PROJETOS\GENEXUS\GPTEMP\PL\PL75110121</t>
  </si>
  <si>
    <t>MELHORIA NO PROCESSO DE EXPORTAÇÃO PARA ATENDER LEGISLAÇÃO - SPED-FISCAL</t>
  </si>
  <si>
    <t>X:\PROJETOS\GENEXUS\GPPROD\PL\PL75120127</t>
  </si>
  <si>
    <t>X:\PROJETOS\GENEXUS\GPWORK\PL\PL75111212</t>
  </si>
  <si>
    <t>CORREÇÃO DA INFORMAÇÃO DO LOTE DE SOLDA.</t>
  </si>
  <si>
    <t>X:\PROJETOS\GENEXUS\GPTEMP\PL\PL75120201</t>
  </si>
  <si>
    <t>AVALIAÇÃO DO PROCEDIMENTO DE REGISTRO DE CHEGADA NO PAD</t>
  </si>
  <si>
    <t>X:\PROJETOS\GENEXUS\GPPROD\PL\PL75121129</t>
  </si>
  <si>
    <t>X:\PROJETOS\GENEXUS\GPWORK\PL\PL75120217</t>
  </si>
  <si>
    <t>ALTERAÇÃO PARA PROCESSO DA LINHA DE MONTAGEM</t>
  </si>
  <si>
    <t>X:\PROJETOS\GENEXUS\GPPROD\PL\PL75150908</t>
  </si>
  <si>
    <t>X:\PROJETOS\GENEXUS\GPWORK\PL\PL75121130</t>
  </si>
  <si>
    <t>PROJETO DE RASTREABILIDADE</t>
  </si>
  <si>
    <t>X:\PROJETOS\GENEXUS\GPPROD\PL\PL75190719</t>
  </si>
  <si>
    <t>X:\PROJETOS\GENEXUS\GPWORK\PL\PL75150908</t>
  </si>
  <si>
    <t>MELHORIAS NA EMBALAGEM E EXPEDIÇÃO</t>
  </si>
  <si>
    <t>X:\PROJETOS\GENEXUS\GPTEMP\PL\PL75190719\</t>
  </si>
  <si>
    <t>AVALIAR TELA DE PSV</t>
  </si>
  <si>
    <t>X:\PROJETOS\GENEXUS\GPWORK\PL\PL75210917\</t>
  </si>
  <si>
    <t>AVALIAR PROGRAMA DE IMPRESSÃO DE ETIQUETA</t>
  </si>
  <si>
    <t>X:\PROJETOS\GENEXUS\GPPROD\PK90\</t>
  </si>
  <si>
    <t>X:\PROJETOS\GENEXUS\GPWORK\PK90JDE\PK90190723</t>
  </si>
  <si>
    <t>PK90JDE</t>
  </si>
  <si>
    <t>PK90</t>
  </si>
  <si>
    <t>X:\GPPROD\PK\PK030820</t>
  </si>
  <si>
    <t>X:\GPWORK\PK\PK010320</t>
  </si>
  <si>
    <t>X:\GPPROD\PK\PK010320</t>
  </si>
  <si>
    <t>MODULO DE COPIA DE ESTRUTURA E TESTES FINAIS</t>
  </si>
  <si>
    <t>PK</t>
  </si>
  <si>
    <t>X:\GPPROD\PK\PK75030911</t>
  </si>
  <si>
    <t>X:\GPWORK\PK\PK030821</t>
  </si>
  <si>
    <t>FINALIZAR RELATORIOS E ALTERAR VERSÃO PARA 7.5</t>
  </si>
  <si>
    <t>X:\GPPROD\PK\PK75040406</t>
  </si>
  <si>
    <t>X:\GPWORK\PK\PK75031014</t>
  </si>
  <si>
    <t>ALTERAR VERSÃO DE GERAÇÃO DE RA</t>
  </si>
  <si>
    <t>X:\GPPROD\PK\PK75040910</t>
  </si>
  <si>
    <t>X:\GPWORK\PK\PK75040809</t>
  </si>
  <si>
    <t>IMPLEMENTAÇÃO DAS PROPOSTAS DE MELHORIA PARA O SISTEMA DOS MÓDULOS DE ESTRUTURA DE EMBALAGEM, LIBERAÇÃO PARA PLANEJAMENTO E CONTRATOS.</t>
  </si>
  <si>
    <t>X:\GPPROD\PK\PK75041123</t>
  </si>
  <si>
    <t>X:\GPWORK\PK\PK75041112</t>
  </si>
  <si>
    <t>COMPILAÇÃO DOS PROGRAMAS QUE FAZEM REFERÊNCIA A TABELA BPPEQT (TBPPEQT, WGX04C0, WPKE054)</t>
  </si>
  <si>
    <t>X:\GPPROD\PK\PK75050323</t>
  </si>
  <si>
    <t>X:\GPWORK\PK\PK75041201</t>
  </si>
  <si>
    <t>CRIAR RELATÓRIO DE COMPARAÇÃO ENTRE DUAS ESTRUTURAS</t>
  </si>
  <si>
    <t>X:\GPPROD\PK\</t>
  </si>
  <si>
    <t>X:\GPTEMP\PK\PK75050421</t>
  </si>
  <si>
    <t>ANÁLISE DO RELATÓRIO DE GERAÇÃO DOS ITENS CUT-OFF</t>
  </si>
  <si>
    <t>X:\GPPROD\PK\PK75050620</t>
  </si>
  <si>
    <t>X:\GPWORK\PK\PK75050505</t>
  </si>
  <si>
    <t>ALTERAÇÃO DO RELATÓRIO PACKING CHECK SHEET</t>
  </si>
  <si>
    <t>X:\GPTEMP\PK\pk75050707</t>
  </si>
  <si>
    <t>ANALISAR O IMPACTO RELACIONADO A ALTERAÇÃO NO CÓDIGO DA MOTO</t>
  </si>
  <si>
    <t>X:\GPPROD\PK\PK75050913</t>
  </si>
  <si>
    <t>X:\GPWORK\PK\PK75050815</t>
  </si>
  <si>
    <t>ALTERAÇÃO NA ROTINA DE ATUALIZAÇÃO DA NF</t>
  </si>
  <si>
    <t>X:\GPPROD\PK\PK75051108</t>
  </si>
  <si>
    <t>X:\GPWORK\PK\PK75051011</t>
  </si>
  <si>
    <t>ALTERAÇÃO DA ROTINA PKE095</t>
  </si>
  <si>
    <t>X:\GPTEMP\PK\PK751123</t>
  </si>
  <si>
    <t>VERIFICAÇÃO DE TABELAS UTILIZADAS NAS ROTINAS</t>
  </si>
  <si>
    <t>X:\GPTEMP\PK\PK75060304</t>
  </si>
  <si>
    <t>VERIFICAR A ROTINA DE LIBERAÇÃO DO PLANO CKD</t>
  </si>
  <si>
    <t>X:\GPTEMP\PK\PK75060313</t>
  </si>
  <si>
    <t>ANÁLISE DA ROTINA DE CONTRATO X PC EXPORTAÇÃO</t>
  </si>
  <si>
    <t>X:\GPPROD\PK\PK75061003</t>
  </si>
  <si>
    <t>X:\GPWORK\PK\PK75060524</t>
  </si>
  <si>
    <t>ANÁLISE / CORREÇÃO DA ROTINA DE ESTRUTURA DE EMBALAGEM</t>
  </si>
  <si>
    <t>X:\GPTEMP\PK\PK75070302</t>
  </si>
  <si>
    <t>ANALISAR OBJETOS QUE UTILIZAM O CAMPO SERI DA NF</t>
  </si>
  <si>
    <t>X:\GPPROD\PK\PK75070516</t>
  </si>
  <si>
    <t>X:\GPWORK\PK\PK75070314</t>
  </si>
  <si>
    <t>CORREÇÃO BUG DA SÉRIE DA NOTA FISCAL DE SAÍDA</t>
  </si>
  <si>
    <t>X:\GPPROD\PK\PK75080104</t>
  </si>
  <si>
    <t>X:\GPWORK\PK\PK75071116</t>
  </si>
  <si>
    <t>PROJETO DE FLEXIBILIZAÇÃO DA PRODUÇÃO DE UM MODELO EM N LINHAS DE PRODUÇÃO.</t>
  </si>
  <si>
    <t>X:\GPTEMP\PK\PK75080625</t>
  </si>
  <si>
    <t>ANALISAR PROBLEMA NA IMPRESSÃO DO PACKLIST</t>
  </si>
  <si>
    <t>X:\GPPROD\PK\PK75090323</t>
  </si>
  <si>
    <t>X:\GPWORK\PK\PK75080105</t>
  </si>
  <si>
    <t>HSA0011 - NFE - GOLIVE 07SET2008</t>
  </si>
  <si>
    <t>X:\GPTEMP\PK\PK75090413</t>
  </si>
  <si>
    <t>VERIFICAR PROMPTS DE CÓDIGO DE PAÁIS E VIAS DE TRANSPORTE</t>
  </si>
  <si>
    <t>X:\GPPROD\PK\PK75090702</t>
  </si>
  <si>
    <t>X:\GPWORK\PK\PK75090610</t>
  </si>
  <si>
    <t>ALTERAÇÕES NOS OBJETOS QUE NECESSITARÃO DE ALTERAÇÕES DEVIDO O PROJETO DE BUG DA NF</t>
  </si>
  <si>
    <t>X:\GPPROD\PK\PK75090831</t>
  </si>
  <si>
    <t>X:\GPWORK\PK\PK75090826</t>
  </si>
  <si>
    <t>ALTERAÇÕES PARA O PROJETO DE SPED FISCAL</t>
  </si>
  <si>
    <t>X:\GPPROD\PK\PK75091127</t>
  </si>
  <si>
    <t>X:\GPWORK\PK\PK75090911</t>
  </si>
  <si>
    <t>X:\GPPROD\PK\PK75100325</t>
  </si>
  <si>
    <t>X:\GPWORK\PK\PK75091203</t>
  </si>
  <si>
    <t>CORREÇÃO PROGRAM DE EMABALAGEM DO MOTOR CKD</t>
  </si>
  <si>
    <t>X:\GPPROD\PK\PK75100511</t>
  </si>
  <si>
    <t>X:\GPWORK\PK\PK75100407</t>
  </si>
  <si>
    <t>CORREÇÃO NO RELATORIO PACKING CHECK SHEET</t>
  </si>
  <si>
    <t>X:\GPTEMP\PK\PK75100804</t>
  </si>
  <si>
    <t>ANÁLISE PROBLEMA TELA DE PLANEJAMENTO DE EMBALAGEM CKD</t>
  </si>
  <si>
    <t>X:\PROJETOS\GENEXUS\GPPROD\PK\PK75110124</t>
  </si>
  <si>
    <t>X:\PROJETOS\GENEXUS\GPWORK\PK\K75101105</t>
  </si>
  <si>
    <t>PROJETO NOTA FISCAL ELETRONICA</t>
  </si>
  <si>
    <t>X:\PROJETOS\GENEXUS\GPPROD\PK\PK75110329</t>
  </si>
  <si>
    <t>X:\PROJETOS\GENEXUS\GPWORK\PK\PK75110124</t>
  </si>
  <si>
    <t>X:\PROJETOS\GENEXUS\GPPROD\PK\PK75130506</t>
  </si>
  <si>
    <t>X:\PROJETOS\GENEXUS\GPWORK\PK\PK75110622</t>
  </si>
  <si>
    <t>CORREÇÃO NO PROCESSO DE DESEMBALAGEM</t>
  </si>
  <si>
    <t>X:\PROJETOS\GENEXUS\GPPROD\PK\</t>
  </si>
  <si>
    <t>X:\PROJETOS\GENEXUS\GPTEMP\PK\PK75121207</t>
  </si>
  <si>
    <t>RECOMPILAÇÃO DE PROGRAMA QUE UTILIZAM A TABELA DO CADASTRO DO COMPLEMENTO DO PLANO</t>
  </si>
  <si>
    <t>X:\PROJETOS\GENEXUS\GPPROD\PK\PK75100217</t>
  </si>
  <si>
    <t>X:\PROJETOS\GENEXUS\GPWORK\PK\PK75130816</t>
  </si>
  <si>
    <t>ANÁLISE MELHORIA MÓDULO DE RECEBIMENTO DO CKD</t>
  </si>
  <si>
    <t>X:\PROJETOS\GENEXUS\GPPROD\PK\PK75190722\</t>
  </si>
  <si>
    <t>X:\PROJETOS\GENEXUS\GPWORK\PK\PK75130717</t>
  </si>
  <si>
    <t>ATENDER O PROJETO DO FATURAMENTO DE CKD COM MAIS DE UMA COR EM UMA ÚNICA NOTA FISCAL</t>
  </si>
  <si>
    <t>X:\GPPROD\PAINEL\PAINEL021001</t>
  </si>
  <si>
    <t>X:\GPWORK\PAINEL\PAINEL020923</t>
  </si>
  <si>
    <t>X:\GPPROD\PAINEL\PAINEL020912</t>
  </si>
  <si>
    <t>VERIFICAR PROBLEMAS DE ACESSO AS FONTES DE DADOS (ODBC) QUE ESTÃO OCORRENDO NA PRODUÇÃO.</t>
  </si>
  <si>
    <t>PAINEL</t>
  </si>
  <si>
    <t>X:\GPPROD\PAINEL\PAINEL030109</t>
  </si>
  <si>
    <t>X:\GPWORK\PAINEL\PAINEL030108</t>
  </si>
  <si>
    <t>VERIFICAR ERRO RUN TIME (5)</t>
  </si>
  <si>
    <t>X:\GPPROD\PAINEL\PAINEL030515</t>
  </si>
  <si>
    <t>X:\GPWORK\PAINEL\PAINEL030429</t>
  </si>
  <si>
    <t>VERIFICAR ERRO RUN TIME (6) - OVERFLOW</t>
  </si>
  <si>
    <t>X:\GPPROD\PAINEL\PAINEL040811</t>
  </si>
  <si>
    <t>X:\GPWORK\PAINEL\PAINEL040809</t>
  </si>
  <si>
    <t>VERIFICAR MENSAGEM DE ERRO RUN TIME</t>
  </si>
  <si>
    <t>X:\GPPROD\PAINEL\PAINEL041119</t>
  </si>
  <si>
    <t>X:\GPWORK\PAINEL\PAINEL041026</t>
  </si>
  <si>
    <t>VERIFICAR O CÁLCULO DE PROJEÇÃO NAS LINHAS DE PRODUÇÃO</t>
  </si>
  <si>
    <t>X:\GPPROD\PAINEL\PAINEL050516</t>
  </si>
  <si>
    <t>X:\GPWORK\PAINEL\PAINEL041125</t>
  </si>
  <si>
    <t>VERIFICAR PROBLEMA NA CONEXAÕ ODBC</t>
  </si>
  <si>
    <t>X:\GPPROD\PAINEL\PAINEL051221</t>
  </si>
  <si>
    <t>X:\GPWORK\PAINEL\PAINEL050824</t>
  </si>
  <si>
    <t>REALIZAR ALTERAÇÕES (ELIMINAR TELAS DE EMBALAGEM E LINHAS C/ PROBLEMAS) PARA A IMPLANTAÇÃO NO COMAT</t>
  </si>
  <si>
    <t>X:\PROJETOS\GENEXUS\GPPROD\NP\</t>
  </si>
  <si>
    <t>X:\PROJETOS\GENEXUS\GPTEMP\NP\</t>
  </si>
  <si>
    <t>IMPLANTAÇÃO DO CARTÃO DE INPSEÇÃO PARA HDA - MANAUS</t>
  </si>
  <si>
    <t>NP</t>
  </si>
  <si>
    <t>X:\PROJETOS\DELPHI\GPPROD\NEXO</t>
  </si>
  <si>
    <t>X:\PROJETOS\DELPHI\GPWORK\NEXO\20221207</t>
  </si>
  <si>
    <t>REALIZAÇÃO DE UM DE X PARA DO NOME DE LOTAÇÃO, TRANSFERINDO OS DADOS DA LOTAÇÃO SUM-HAB-JOINVILE PARA SUM-HAB-ITAJAI</t>
  </si>
  <si>
    <t>LEVI DELMIRO DE SOUZA BESSA</t>
  </si>
  <si>
    <t>NEXO</t>
  </si>
  <si>
    <t>X:\GPPROD\MODULOS_VB\VB070531</t>
  </si>
  <si>
    <t>X:\GPWORK\MODULOS_VB\VB070420</t>
  </si>
  <si>
    <t>X:\GPPROD\MODULOS_VB</t>
  </si>
  <si>
    <t>CADASTRO DO OBJETO NO CONTROLE DE OBJETOS.</t>
  </si>
  <si>
    <t>MODULOS_VB</t>
  </si>
  <si>
    <t>X:\GPPROD\MDI\MDI021029</t>
  </si>
  <si>
    <t>X:\GPWORK\MDI\MDI020912</t>
  </si>
  <si>
    <t>X:\GPPROD\MDI\MDI020912</t>
  </si>
  <si>
    <t>MELHORAR A SELEÇÃO E CONFECÇÃO DAS ETIQUETAS, REVER O HISTÓRICO DOS EVENTOS E REVER AS TELAS DE CADASTROS.</t>
  </si>
  <si>
    <t>MDI</t>
  </si>
  <si>
    <t>X:\GPPROD\MDI\MDI021120</t>
  </si>
  <si>
    <t>X:\GPWORK\MDI\MDI021118</t>
  </si>
  <si>
    <t>INCLUIR UM CAMPO PARA O NÍVEL HIERÁRQUICO DOS DESTINATÁRIOS E CRIAR UM RELATÓRIO SIMPLIFICADO PARA O HISTÓRICO DE EVENTOS.</t>
  </si>
  <si>
    <t>X:\GPPROD\MDI\MDI021128</t>
  </si>
  <si>
    <t>X:\GPWORK\MDI\MDI021125</t>
  </si>
  <si>
    <t>INCLUIR NO RELATÓRIO SIMPLIFICADO OS CAMPOS DE CATEGORIA E SUBCATEGORIA DOS REGISTROS DA MALA DIRETA</t>
  </si>
  <si>
    <t>X:\GPPROD\MDI\MDI021213</t>
  </si>
  <si>
    <t>X:\GPWORK\MDI\MDI021209</t>
  </si>
  <si>
    <t>MOSTRAR NO COMBOBOX DAS SUBCATEGORIAS SOMENTE AQUELAS QUE PERTENCEM A CATEGORIA SELECIONADA NA COMBOBOX CATEGORIA; REVER A ROTINA DE INCLUSÃO DE PESSOAS.</t>
  </si>
  <si>
    <t>X:\GPPROD\MDI\MDI030217</t>
  </si>
  <si>
    <t>X:\GPWORK\MDI\MDI030212</t>
  </si>
  <si>
    <t>UNIFICAR TODOS OS RELATÓRIOS COM A MESMA FONTE E TAMANHO, EVITANDO A SOBREPOSIÇÃO DE DADOS</t>
  </si>
  <si>
    <t>X:\GPPROD\MDI\MDI041214</t>
  </si>
  <si>
    <t>X:\GPWORK\MDI\MDI041202</t>
  </si>
  <si>
    <t>IMPLEMENTAR ROTINA PARA EXCLUSÃO DE PESSOAS DO HISTÓRICO DE ENVIO DE CARTÕES DE NATAL</t>
  </si>
  <si>
    <t>X:\GPPROD\MDI\MDI060517</t>
  </si>
  <si>
    <t>X:\GPWORK\MDI\MDI060509</t>
  </si>
  <si>
    <t>ADAPTAR PARA UTILIZAÇÃO NO DOMÍNIO HDA1</t>
  </si>
  <si>
    <t>X:\GPPROD\MDI\MDI060822</t>
  </si>
  <si>
    <t>X:\GPWORK\MDI\MDI060721</t>
  </si>
  <si>
    <t>RECOMPILAR O EXECUTÁVEL DEVIDO CONTAMINAÇÃO POR VÍRUS</t>
  </si>
  <si>
    <t>X:\GPPROD\MDI\MDI070810</t>
  </si>
  <si>
    <t>X:\GPWORK\MDI\MDI070712</t>
  </si>
  <si>
    <t>INCLUIR CAMPOS NA LISTA DE CONVIDADOS PARA EVENTOS</t>
  </si>
  <si>
    <t>X:\GPPROD\LP\LP021212</t>
  </si>
  <si>
    <t>X:\GPWORK\LP\LP021202</t>
  </si>
  <si>
    <t>X:\GPPROD\LP\LP020710</t>
  </si>
  <si>
    <t>ALTERAÇÃO DO SISTEMA PARA CONVERSÃO DO CFO EM ATENDIMENTO AO AJUSTE SINIEF 07/2001.</t>
  </si>
  <si>
    <t>LP</t>
  </si>
  <si>
    <t>X:\GPPROD\LP\LP030217</t>
  </si>
  <si>
    <t>X:\GPWORK\LP\LP030215</t>
  </si>
  <si>
    <t>ALTERAR TELA DO RESTORE, POIS A MESMA NÃO PERMITE QUE O AMBIENTE DESTINO SEJA DIFERENTE DO AMBIENTE DE ORIGEM.</t>
  </si>
  <si>
    <t>X:\GPPROD\LP\LP031010</t>
  </si>
  <si>
    <t>X:\GPWORK\LP\LP031009</t>
  </si>
  <si>
    <t>VERIFICAR PROGRAMAS DE LIMPEZA/RESTORE DAS BASES DE DADOS DO RECEBIMENTO.</t>
  </si>
  <si>
    <t>X:\GPPROD\LP\</t>
  </si>
  <si>
    <t>X:\GPWORK\LP\LP080828</t>
  </si>
  <si>
    <t>ALTERAÇÃO DA PARAMETRO COM O ENDEREÇO DA UNIDADE DE FITAS</t>
  </si>
  <si>
    <t>X:\PROJETOS\JAVA\GPPROD\KANBANWS\</t>
  </si>
  <si>
    <t>X:\PROJETOS\JAVA\GPWORK\KANBANWS\KANBANWS141203</t>
  </si>
  <si>
    <t>ALTEMIRO NETO</t>
  </si>
  <si>
    <t>KANBANWS</t>
  </si>
  <si>
    <t>X:\PROJETOS\GENEXUS\GPPROD\IX90\</t>
  </si>
  <si>
    <t>X:\PROJETOS\GENEXUS\GPWORK\IX90JDE\IX90200722</t>
  </si>
  <si>
    <t>IX90JDE</t>
  </si>
  <si>
    <t>PROJETO BLOCO K</t>
  </si>
  <si>
    <t>IX90</t>
  </si>
  <si>
    <t>X:\GPPROD\IX\IX020602</t>
  </si>
  <si>
    <t>X:\GPTEMP\IX\IX030128</t>
  </si>
  <si>
    <t>RECOMPILAÇÃO DE PROGRAMA DEVIDO ALTERAÇÃO DO ARQUIVO WRKEXT</t>
  </si>
  <si>
    <t>IX</t>
  </si>
  <si>
    <t>X:\GPPROD\IX\IX030326</t>
  </si>
  <si>
    <t>X:\GPWORK\IX\IX030130</t>
  </si>
  <si>
    <t>CRIAÇÃO DA INTERFACE DE INTREGAÇÃO ENTRE O SISTEMA DE ESTOQUE DO MAPICS E O JDE (MÓDULO DE ESTOQUE DA MANUTENÇÃO)</t>
  </si>
  <si>
    <t>X:\GPPROD\IX\IX040512</t>
  </si>
  <si>
    <t>X:\GPWORK\IX\IX030918</t>
  </si>
  <si>
    <t>CRIAR PROCEDIMENTOS GENÉRICOS DE ACESSO AS BASES DO OW.</t>
  </si>
  <si>
    <t>X:\GPPROD\IX\IX040910</t>
  </si>
  <si>
    <t>X:\GPWORK\IX\IX040512</t>
  </si>
  <si>
    <t>REALIZAR ADEQUAÇÕES NAS TELAS DE CONSULTA DE HISTÓRICO DE TRANSAÇÕES.</t>
  </si>
  <si>
    <t>X:\GPTEMP\IX\IX040920</t>
  </si>
  <si>
    <t>AVALIAR TELAS DE MOVIMENTAÇÃO DE ESTOQUE DE PRODUÇÃO.</t>
  </si>
  <si>
    <t>X:\GPTEMP\IX\IX041215</t>
  </si>
  <si>
    <t>X:\GPPROD\IX\IX050210</t>
  </si>
  <si>
    <t>X:\GPWORK\IX\IX050120</t>
  </si>
  <si>
    <t>X:\GPTEMP\IX\IX050822</t>
  </si>
  <si>
    <t>ANALISAR A ROTINA DE VALIDAÇÃO DO USUÁRIO</t>
  </si>
  <si>
    <t>X:\GPPROD\IX\IX75051228</t>
  </si>
  <si>
    <t>X:\GPWORK\IX\IX75051124</t>
  </si>
  <si>
    <t>X:\GPTEMP\IX\IX75060606</t>
  </si>
  <si>
    <t>ANALISE DA ROTINA DE VALIDAÇÃO DO CALENDÁRIO DE PRODUÇÃO</t>
  </si>
  <si>
    <t>X:\GPPROD\IX\IX75060812</t>
  </si>
  <si>
    <t>X:\GPWORK\IX\IX75060811</t>
  </si>
  <si>
    <t>IMPLANTAÇÃO DO PILOTO RECEBIMENTO</t>
  </si>
  <si>
    <t>X:\GPPROD\IX\IX75061117</t>
  </si>
  <si>
    <t>X:\GPWORK\IX\IX75061016</t>
  </si>
  <si>
    <t>ANÁLISE\CORREÇÃO DA TELA DE TRANSFERÊNCIA DE ESTOQUES</t>
  </si>
  <si>
    <t>X:\GPPROD\IX\</t>
  </si>
  <si>
    <t>X:\GPTEMP\IX\IX75061130</t>
  </si>
  <si>
    <t>CONSULTAR PROGRAMAS WIXT108/WIXT116/WIXT118</t>
  </si>
  <si>
    <t>X:\GPPROD\IX\IX75070119</t>
  </si>
  <si>
    <t>X:\GPWORK\IX\IX75070117</t>
  </si>
  <si>
    <t>IMPLANTAÇÃO 1ª FASE DO PROJETO LOGÍSTICA LOCAL INTEGRADA - ALIMENTAÇÃO SINCRONIZADA</t>
  </si>
  <si>
    <t>X:\GPPROD\IX\IX75070317</t>
  </si>
  <si>
    <t>X:\GPWORK\IX\IX75070312</t>
  </si>
  <si>
    <t>INCLUIR INFORMAÇÕES NA TELA DE CONSULTA DO HISTORICO</t>
  </si>
  <si>
    <t>X:\GPPROD\IX\IX75070405</t>
  </si>
  <si>
    <t>X:\GPWORK\IX\IX75070326</t>
  </si>
  <si>
    <t>ALTERAR TELA DE HISTORICO</t>
  </si>
  <si>
    <t>X:\GPPROD\IX\IX75080507</t>
  </si>
  <si>
    <t>X:\GPWORK\IX\IX75080409</t>
  </si>
  <si>
    <t>MANUTENÇÃO TELA WIXT106</t>
  </si>
  <si>
    <t>X:\GPTEMP\IX\IX75081023</t>
  </si>
  <si>
    <t>CONSULTA DE FUNÇÃO</t>
  </si>
  <si>
    <t>X:\GPPROD\IX\IX75101015</t>
  </si>
  <si>
    <t>X:\GPWORK\IX\IX75090226</t>
  </si>
  <si>
    <t>ESTORNO NA DIVISÃO DE PEÇAS</t>
  </si>
  <si>
    <t>X:\GPPROD\IX\IX75101018</t>
  </si>
  <si>
    <t>X:\GPWORK\IX\IX75101015</t>
  </si>
  <si>
    <t>ALTERAÇÃO DA CONSULTA HISTÓRICO DE TRANSAÇÕES</t>
  </si>
  <si>
    <t>X:\PROJETOS\GENEXUS\GPPROD\IX\</t>
  </si>
  <si>
    <t>X:\PROJETOS\GENEXUS\GPTEMP\IX\IX75101202</t>
  </si>
  <si>
    <t>ANÁLISE FUNCIONAMENTO TELA</t>
  </si>
  <si>
    <t>X:\PROJETOS\GENEXUS\GPPROD\IX\IX75110824</t>
  </si>
  <si>
    <t>X:\PROJETOS\GENEXUS\GPWORK\IX\IX75110412</t>
  </si>
  <si>
    <t>ANÁLISE DE CÓDIGO TELA</t>
  </si>
  <si>
    <t>X:\PROJETOS\GENEXUS\GPPROD\IX\IX75130730</t>
  </si>
  <si>
    <t>X:\PROJETOS\GENEXUS\GPWORK\IX\IX75110901</t>
  </si>
  <si>
    <t>VERIFICAÇÃO DO PROCEDIMENTO QUE CHECA CALENDÁRIO</t>
  </si>
  <si>
    <t>X:\PROJETOS\GENEXUS\GPTEMP\IX\IX75140909</t>
  </si>
  <si>
    <t>ANÁLISE TELA DE TRANSFERÊNCIA</t>
  </si>
  <si>
    <t>X:\PROJETOS\GENEXUS\GPTEMP\IX\IX75180201\</t>
  </si>
  <si>
    <t>PROJETO SPINCAST</t>
  </si>
  <si>
    <t>X:\GPPROD\IR\IR020911</t>
  </si>
  <si>
    <t>X:\GPWORK\IR\IR020719</t>
  </si>
  <si>
    <t>X:\GPPROD\IR\IR020715</t>
  </si>
  <si>
    <t>ALTERAÇÃO DA ETIQUETA DE CÓDIGO DE BARRA PARA O ANTI-MISTURA</t>
  </si>
  <si>
    <t>IR</t>
  </si>
  <si>
    <t>X:\GPPROD\IR\</t>
  </si>
  <si>
    <t>X:\GPWORK\IR\IR021004</t>
  </si>
  <si>
    <t>ALTERAÇÕES PARA O CNP</t>
  </si>
  <si>
    <t>X:\GPPROD\IR\IR021025</t>
  </si>
  <si>
    <t>X:\GPWORK\IR\IR021015</t>
  </si>
  <si>
    <t>ALTERAÇÕES CÃLCULO VALOR DE ESTOQUE</t>
  </si>
  <si>
    <t>X:\GPPROD\IR\IR021217</t>
  </si>
  <si>
    <t>X:\GPWORK\IR\IR021105</t>
  </si>
  <si>
    <t>X:\GPPROD\IR\IR030109</t>
  </si>
  <si>
    <t>X:\GPWORK\IR\IR021226</t>
  </si>
  <si>
    <t>VERIFICAR PROGRAMA ALTERADO PARA CONTEMPLAR SINIEF 07/2001 - CFOP</t>
  </si>
  <si>
    <t>X:\GPPROD\IR\IR030127</t>
  </si>
  <si>
    <t>X:\GPWORK\IR\IR030116</t>
  </si>
  <si>
    <t>DESENVOLVER PROGRAMA PARA REALIZAR AJUSTE NAS NOTAS FISCAIS RELACIONADAS À CONHECIMENTOS DO SISTEMA DE CONTROLE DE FRETES.</t>
  </si>
  <si>
    <t>X:\GPTEMP\IR\IR030128</t>
  </si>
  <si>
    <t>RECOMPILAÇÃO DE PROGRAMA DEVIDO ALTERAÇÃO DO ARQUIVO WRKEXT.</t>
  </si>
  <si>
    <t>X:\GPPROD\IR\IR030326</t>
  </si>
  <si>
    <t>X:\GPWORK\IR\IR030129</t>
  </si>
  <si>
    <t>CRIAÇÃO DA INTERFACE DE INTREGAÇÃO ENTRE O SISTEMA DE RECEBIMENTO E O JDE (MÓDULO DE ESTOQUE DA MANUTENÇÃO)</t>
  </si>
  <si>
    <t>X:\GPTEMP\IR\IR030425</t>
  </si>
  <si>
    <t>AVALIAR ALTERAÇÃO NO PROCESSO PARA GERAÇÃO DE NOTAS FISCAIS PARA DHL E FEDEX</t>
  </si>
  <si>
    <t>X:\GPPROD\IR\IR030519</t>
  </si>
  <si>
    <t>X:\GPWORK\IR\IR030515</t>
  </si>
  <si>
    <t>ALTERAÇÃO DA CONSISTÊNCIA DA INTERFACE DE RECEBIMENTO DE NF E TRÂNSITO DE SAO E MUSASHI PAARA CONSIDERAR A QTD X VLOR UNTITÁRIO A NIVEL DE ITEM.</t>
  </si>
  <si>
    <t>X:\GPPROD\IR\IR030902</t>
  </si>
  <si>
    <t>X:\GPWORK\IR\IR030520</t>
  </si>
  <si>
    <t>ALTERAR PROCESSO PARA GERAÇÃO DA NOTA FISCAL DE ENTRADA</t>
  </si>
  <si>
    <t>X:\GPTEMP\IR\IR030912</t>
  </si>
  <si>
    <t>CHECAR RELATÓRIO DE DIFERENÇA DE ALÍQUOTAS (RIRF208).</t>
  </si>
  <si>
    <t>X:\GPPROD\IR\IR030917</t>
  </si>
  <si>
    <t>X:\GPWORK\IR\IR030915</t>
  </si>
  <si>
    <t>ALTERAR RELATÓRIO DE DIFERENÇA DE ALÍQUOTAS (RIRF208), POIS O MESMO ESTÁ CONSIDERANDO NOTAS FISCAIS COM TODOS OS STATUS QUANDO DEVERIA CONSIDERAR SOMENTE NOTAS FISCAIS ATUALIZADAS.</t>
  </si>
  <si>
    <t>X:\GPTEMP\IR\IR031001</t>
  </si>
  <si>
    <t>X:\GPPROD\IR\IR031103</t>
  </si>
  <si>
    <t>X:\GPWORK\IR\IR031014</t>
  </si>
  <si>
    <t>AJUSTE DO CAMPO QUANTIDADE NA EMISSAO DA NF DE ENTRADA</t>
  </si>
  <si>
    <t>X:\GPPROD\IR\IR031124</t>
  </si>
  <si>
    <t>X:\GPWORK\IR\IR031107</t>
  </si>
  <si>
    <t>AJUSTE NA IMPRESSAO DE NOTA FISCAL DE ENTRADA</t>
  </si>
  <si>
    <t>X:\GPPROD\IR\IR031226</t>
  </si>
  <si>
    <t>X:\GPWORK\IR\IR031211</t>
  </si>
  <si>
    <t>ALTERAÇÃO DA ETIQUETA DO ITEM DO RECEBIMENTO - ALTERAÇÃO PARA UTILIZAÇÃO DAS IMPRESSORAS BRADY - ALTERAÇÃO A SER REALIZADA PELO CARLOS HENRIQUE.</t>
  </si>
  <si>
    <t>X:\GPWORK\IR\IR031229</t>
  </si>
  <si>
    <t>VERIFICAR PROGRAMAS DIVERSOS QUANDO DA OCORRÊNCIA DE PROBLEMAS DEVIDO A MIGRAÇÃO DA MÁQUINA HDA004 PARA A MÁQUINA HSA0011. ------&gt; FAVOR EXCLUIR A BASE ANTIGA DA GPTEMP.</t>
  </si>
  <si>
    <t>X:\GPPROD\IR\IR040422</t>
  </si>
  <si>
    <t>X:\GPWORK\IR\IR040109</t>
  </si>
  <si>
    <t>MANUTENÇÃO DA UNIDADE DE NEGÓCIOS</t>
  </si>
  <si>
    <t>X:\GPPROD\IR\IR041210</t>
  </si>
  <si>
    <t>X:\GPWORK\IR\IR041104</t>
  </si>
  <si>
    <t>ALTERAÇÃO DO RELATÓRIO DE CONTABILIZAÇÃO DO IMPORTADO</t>
  </si>
  <si>
    <t>X:\GPPROD\IR\IR050510</t>
  </si>
  <si>
    <t>X:\GPWORK\IR\IR050416</t>
  </si>
  <si>
    <t>ALTERAÇÃO NO ALINHAMENTO DO CAMPO DE CENTRO DE CUSTO NO PROGRAMA WIRF384.  ESTA ATIVIDADE SERÁ REALIZDDO PELO ALZIRANDE POR SOLICITAÇÃO DO ELIONALDO.</t>
  </si>
  <si>
    <t>X:\GPPROD\IR\IR050913</t>
  </si>
  <si>
    <t>X:\GPWORK\IR\IR050808</t>
  </si>
  <si>
    <t>ALTERAÇÃO NO RELATÓRIO DE INTERFACE CONTÁBIL (RIRF268) PARA ATENDER SOLICITAÇÃO DA SOX 404</t>
  </si>
  <si>
    <t>X:\GPPROD\IR\IR75051219</t>
  </si>
  <si>
    <t>X:\GPWORK\IR\IR051011</t>
  </si>
  <si>
    <t>RECOPILAÇÃO DE PROGRAMAS DA IMPLANTAÇÃO DA IPXPCXCARTEIRA DE PEDIDOS E ALTERAÇÃO DAS BASES DE DADOS DO FATURAMENTO,SCD E SERIALIZAÇÃO</t>
  </si>
  <si>
    <t>X:\GPTEMP\IR\IR75060303</t>
  </si>
  <si>
    <t>CONSULTA REGRAS DE LIVRO FISCAL DE ENTRADA PARA FISCALIZAÇÃO SINTEGRA</t>
  </si>
  <si>
    <t>FRANCISCO DE ASSIS DAS NEVES MENDES</t>
  </si>
  <si>
    <t>X:\GPPROD\IR\IR75060628</t>
  </si>
  <si>
    <t>X:\GPWORK\IR\IR75060620</t>
  </si>
  <si>
    <t>CONSULTAR REGRAS DO RECEBIMENTO PARA ATENDER FISCALIZAÇÃO SEFAZ/AM</t>
  </si>
  <si>
    <t>X:\GPPROD\IR\IR75061206</t>
  </si>
  <si>
    <t>X:\GPWORK\IR\IR75060825</t>
  </si>
  <si>
    <t>DESENVOLVER TELA PARA MOSTRAR ITENS NAS FILIAIS COM SUAS FAMILIAS</t>
  </si>
  <si>
    <t>X:\GPTEMP\IR\IR75070108</t>
  </si>
  <si>
    <t>X:\GPTEMP\IR\IR75070109</t>
  </si>
  <si>
    <t>CONSULTA BASE BACKUP</t>
  </si>
  <si>
    <t>X:\GPPROD\IR\IR75070115</t>
  </si>
  <si>
    <t>X:\GPWORK\IR\IR75070112</t>
  </si>
  <si>
    <t>REVISÃO DA TELA DE MANUTENÇÃO DE ITENS</t>
  </si>
  <si>
    <t>X:\GPTEMP\IR\IR75070305</t>
  </si>
  <si>
    <t>CONSULTAR BASE PARA IDENTIFICAR CAUSA DE PROBLEMA DE INTEGRIDADE NO PLANEJADOR DO ITEM</t>
  </si>
  <si>
    <t>X:\GPPROD\IR\IR75080214</t>
  </si>
  <si>
    <t>X:\GPWORK\IR\IR75080213</t>
  </si>
  <si>
    <t>CORREÇÃO PROGRAMA DE ATUALIZAÇÃO DA UNIDADE DE NEGOCIOS</t>
  </si>
  <si>
    <t>X:\GPPROD\IR\IR075090608</t>
  </si>
  <si>
    <t>X:\GPWORK\IR\IR75081104</t>
  </si>
  <si>
    <t>CONSULTA NO PROCESSO DE INTEFACE DOS CONHECIMENTOS DE FRETES SCF -&gt; JDE</t>
  </si>
  <si>
    <t>X:\GPPROD\IR\IR75100125</t>
  </si>
  <si>
    <t>X:\GPWORK\IR\IR075091229</t>
  </si>
  <si>
    <t>BUG DA NF-E</t>
  </si>
  <si>
    <t>X:\GPTEMP\IR\IR75100715</t>
  </si>
  <si>
    <t>VERIFICAR TELA WIRF266</t>
  </si>
  <si>
    <t>X:\GPPROD\IR\IR75100726</t>
  </si>
  <si>
    <t>X:\GPWORK\IR\IR75100721</t>
  </si>
  <si>
    <t>NECESSÁRIO MARCAR A PROPRIEDADE COMMIT ON EXIT COMO YES NO PROCEDIMENTO PIRF090.</t>
  </si>
  <si>
    <t>X:\PROJETOS\GENEXUS\GPPROD\IR\IR75110615</t>
  </si>
  <si>
    <t>X:\PROJETOS\GENEXUS\GPWORK\IR\IR75110413</t>
  </si>
  <si>
    <t>X:PROJETOS\GENEXUS\GPWORK\IR\IR75100726</t>
  </si>
  <si>
    <t>CRIAÇÃO DE TELA PARA CONSULTA DE CENTROS DE CUSTOS</t>
  </si>
  <si>
    <t>X:\PROJETOS\GENEXUS\GPPROD\IR\IR75110808</t>
  </si>
  <si>
    <t>X:\PROJETOS\GENEXUS\GPWORK\IR\IR75110615</t>
  </si>
  <si>
    <t>ATENDIMENTO À META DE ADEQUAÇÃO DOS PROCESSOS FISCAIS A IMPLANTAÇÃO DO CT-E (ESCRITURAÇÃO, APURAÇÃO DE IMPOSTOS E ENVIO DE INFORMAÇÕES ELETRÔNICAS)</t>
  </si>
  <si>
    <t>X:\PROJETOS\GENEXUS\GPPROD\IR\IR75130424</t>
  </si>
  <si>
    <t>X:\PROJETOS\GENEXUS\GPWORK\IR\IR75110810</t>
  </si>
  <si>
    <t>TEMA DO RECEBIMENTO DE FATURAS PARCIAIS</t>
  </si>
  <si>
    <t>X:\PROJETOS\GENEXUS\GPPROD\IR\IR75130515</t>
  </si>
  <si>
    <t>X:\PROJETOS\GENEXUS\GPWORK\IR\IR75130507</t>
  </si>
  <si>
    <t>ADEQUAÇÃO NA INTEGRAÇÃO DO SCF COM O JDE</t>
  </si>
  <si>
    <t>X:\PROJETOS\GENEXUS\GPPROD\IR\IR75131104</t>
  </si>
  <si>
    <t>X:\PROJETOS\GENEXUS\GPWORK\IR\IR75130731</t>
  </si>
  <si>
    <t>AVALIAR POSSIBILIDADE DE INCLUIR CHECK PARA NÃO PERMITIR LIBERAR FATURA SEM O MODELO CADASTRADO</t>
  </si>
  <si>
    <t>X:\PROJETOS\GENEXUS\GPPROD\IR\IR75140106</t>
  </si>
  <si>
    <t>X:\PROJETOS\GENEXUS\GPWORK\IR\IR75131129</t>
  </si>
  <si>
    <t>ALTERAÇÃO DO PROCESSO DE ATUALIZAÇÃO DO CADIMP</t>
  </si>
  <si>
    <t>X:\PROJETOS\GENEXUS\GPPROD\IR\</t>
  </si>
  <si>
    <t>X:\PROJETOS\GENEXUS\GPTEMP\IR\IR75140321</t>
  </si>
  <si>
    <t>AVALIAÇÃO DE REGRAS DO PROGRAMA DE INTEGRAÇÃO COM O SCF</t>
  </si>
  <si>
    <t>X:\PROJETOS\GENEXUS\GPTEMP\IR\IR75150611</t>
  </si>
  <si>
    <t>ANALISAR PROBLEMA NO CONTÁBIL - CADASTRO DE PRODUTO ACABADO</t>
  </si>
  <si>
    <t>X:\PROJETOS\GENEXUS\GPPROD\IR\IR75170110</t>
  </si>
  <si>
    <t>X:\PROJETOS\GENEXUS\GPWORK\IR\IR75160711</t>
  </si>
  <si>
    <t>CORREÇÃO PROCESSO MEF DE IMPORTADOS</t>
  </si>
  <si>
    <t>X:\PROJETOS\GENEXUS\GPPROD\IR\IR75190320</t>
  </si>
  <si>
    <t>X:\PROJETOS\GENEXUS\GPWORK\IR\IR75170310</t>
  </si>
  <si>
    <t>ALTERAÇÃO DO PROGRAMA DE INTERFACE DO SCF PARA O LIVRO FISCAL, DEVIDO A MUDANÇA DO CFOP.</t>
  </si>
  <si>
    <t>X:\PROJETOS\GENEXUS\GPTEMP\IR\IR75180828</t>
  </si>
  <si>
    <t>AVALIAR SOLICITAÇÃO DA ÁREA PARA ATENDER FISCALIZAÇÃO - DELEGACIA</t>
  </si>
  <si>
    <t>X:\PROJETOS\GENEXUS\GPTEMP\IR\IR75191219</t>
  </si>
  <si>
    <t>CONSULTAR O PROGRAMA DE INTERFACE DO CONHECIMENTO PARA JDE</t>
  </si>
  <si>
    <t>X:\GPPROD\IO\IO021120</t>
  </si>
  <si>
    <t>X:\GPWORK\IO\IO020912</t>
  </si>
  <si>
    <t>X:\GPPROD\IO\IO010223</t>
  </si>
  <si>
    <t>ALTERAÇÃO NA ROTINA DE IMPRESSÃO DE CLI POR CARRETA.</t>
  </si>
  <si>
    <t>IO</t>
  </si>
  <si>
    <t>X:\GPPROD\IO\</t>
  </si>
  <si>
    <t>X:\GPTEMP\IO\IO030917</t>
  </si>
  <si>
    <t>CONSULTA DA FORMA DE COMPACTAÇÃO DE ARQUIVO NO VISUAL BASIC</t>
  </si>
  <si>
    <t>X:\GPPROD\IO\IO040408</t>
  </si>
  <si>
    <t>X:\GPWORK\IO\IO031201</t>
  </si>
  <si>
    <t>ALTERAÇÃO NO SISTEMA PARA REDIRECIONAR MÁQUINA (FIXA INTERNAMENTE) DEVIDO MIGRAÇÃO DA MÁQUINA HDA004 PARA HSA0011.</t>
  </si>
  <si>
    <t>X:\GPPROD\IO\IO041202</t>
  </si>
  <si>
    <t>X:\GPWORK\IO\IO041129</t>
  </si>
  <si>
    <t>SOLICITAÇÃO PARA FRANCISCO JOSE OLIMPIO FONSECA CONSULTAR/ALTERAR PROCESSO.</t>
  </si>
  <si>
    <t>\\ADSDSI25\SISTEMA IO\IO060331</t>
  </si>
  <si>
    <t>OBTER DISCO DE INSTALAÇÃO DO SISTEMA-PASTA NO COMPUTADOR DO NORIMOTO</t>
  </si>
  <si>
    <t>NORIMOTO MURAYAMA</t>
  </si>
  <si>
    <t>X:\GPTEMP\IO\IO060407</t>
  </si>
  <si>
    <t>VERIFICAR ERRO DE COLAGEM DE CROQUI DO RI.</t>
  </si>
  <si>
    <t>ANTONIO HATSUKI MATSUO</t>
  </si>
  <si>
    <t>X:\GPWORK\IO\IO190906</t>
  </si>
  <si>
    <t>CONSULTA DA APLICAÇÃO DE INFORME DE OCORRÊNCIA PARA O PORTAL DO CQ.</t>
  </si>
  <si>
    <t>X:\PROJETOS\GENEXUS\GPPROD\IO\IO130729</t>
  </si>
  <si>
    <t>X:\GPWORK\IO\IO040408</t>
  </si>
  <si>
    <t>ALTERAÇÃO NA APLICAÇÃO DE IMPRESSÃO DE CLI PARA ATENDER A IMPLANTAÇÃO DA IMPRESSORAS DA LEXMARK.</t>
  </si>
  <si>
    <t>X:\PROJETOS\DELPHI\GPPROD\INTERFACE\INTERFACE60140312</t>
  </si>
  <si>
    <t>X:\PROJETOS\DELPHI\GPWORK\INTERFACE\INTERFACE60140107</t>
  </si>
  <si>
    <t>X:\PROJETOS\DELPHI\GPPROD\INTERFACE\</t>
  </si>
  <si>
    <t>INCLUSÃO DE DOIS NOVOS CAMPOS NA INTERFACE</t>
  </si>
  <si>
    <t>INTERFACE</t>
  </si>
  <si>
    <t>X:\PROJETOS\DELPHI\GPPROD\INTERFACE\Interface60140317</t>
  </si>
  <si>
    <t>X:\PROJETOS\DELPHI\GPWORK\INTERFACE\Interface60140313</t>
  </si>
  <si>
    <t>INCLUSÃO DE UM CAMPO NOVO NA INTERFACE</t>
  </si>
  <si>
    <t>X:\PROJETOS\DELPHI\GPPROD\INTERFACE\Interface60140926</t>
  </si>
  <si>
    <t>X:\PROJETOS\DELPHI\GPWORK\INTERFACE\Interface60140922</t>
  </si>
  <si>
    <t>X:\PROJETOS\DELPHI\GPPROD\INTERFACE\INTERFACE60140317</t>
  </si>
  <si>
    <t>CORREÇÃO DA INTERFACE DO GUARDIAN</t>
  </si>
  <si>
    <t>X:\PROJETOS\DELPHI\GPPROD\INTERFACE\Interface60141203</t>
  </si>
  <si>
    <t>X:\PROJETOS\DELPHI\GPWORK\INTERFACE\INTERFACE60141113</t>
  </si>
  <si>
    <t>X:\PROJETOS\DELPHI\GPPROD\INTERFACE\INTERFACE60140926</t>
  </si>
  <si>
    <t>CORREÇÃO DA INTERFACE</t>
  </si>
  <si>
    <t>X:\PROJETOS\DELPHI\GPWORK\INTERFACE\Interface60150112</t>
  </si>
  <si>
    <t>X:\PROJETOS\DELPHI\GPPROD\INTERFACE\INTERFACE60141203</t>
  </si>
  <si>
    <t>ALTERARAÇÃO NA INTERFACE NO NEXO</t>
  </si>
  <si>
    <t>X:\PROJETOS\LOTUS_NOTES\GPPROD\IMPBASE\IMPBASE30122022.NSF</t>
  </si>
  <si>
    <t>X:\PROJETOS\LOTUS_NOTES\GPWORK\IMPBASE\IMPBASE30122022.nsf</t>
  </si>
  <si>
    <t>X:\PROJETOS\LOTUS_NOTES\GPPROD\IMPBASE\</t>
  </si>
  <si>
    <t>IMPLEMENTAR A IMPRESSÃO DE TERMO DE DESCONTO EM FOLHA DE PAGAMENTO DE CARTÃO DO BENEFÍCIO AUXÍLIO LEITE (2ªA VIA E CARTÃO ADICIONAL)</t>
  </si>
  <si>
    <t>IMPBASE</t>
  </si>
  <si>
    <t>X:\PROJETOS\GENEXUS\GPPROD\IEA90\</t>
  </si>
  <si>
    <t>X:\PROJETOS\GENEXUS\GPWORK\IEA90JDE\IEA90190723</t>
  </si>
  <si>
    <t>IEA90JDE</t>
  </si>
  <si>
    <t>SANEAMENTO E CONVERSÃO 9.0</t>
  </si>
  <si>
    <t>IEA90</t>
  </si>
  <si>
    <t>X:\GPPROD\IEA\IEA75070214</t>
  </si>
  <si>
    <t>X:\GPWORK\IEA\IEA75060906</t>
  </si>
  <si>
    <t>X:\GPPROD\IEA\</t>
  </si>
  <si>
    <t>DESENVOLVIMENTO J3 DO PLLI - ALIMENTAÇÃO SINCRONIZADA E CONTROLE DE ESTOQUE</t>
  </si>
  <si>
    <t>IEA</t>
  </si>
  <si>
    <t>X:\GPPROD\IEA\IEA75070723</t>
  </si>
  <si>
    <t>X:\GPWORK\IEA\IEA75070215</t>
  </si>
  <si>
    <t>DESENVOLVIMENTO 2ª FASE PLLI - ALIMENTAÇÃO SINCRONIZADA E CONTROLE DE ESTOQUE</t>
  </si>
  <si>
    <t>X:\GPPROD\IEA\IEA75070901</t>
  </si>
  <si>
    <t>X:\GPWORK\IEA\IEA75070724</t>
  </si>
  <si>
    <t>DESENVOLVIMENTO PLLI - INTERFACE MATERIAL IMPORTADO E RA ITEM MIÚDO</t>
  </si>
  <si>
    <t>X:\GPPROD\IEA\IEA\IEA75070912</t>
  </si>
  <si>
    <t>X:\GPWORK\IEA\IEA75070903</t>
  </si>
  <si>
    <t>OPERAÇÃO ASSISTIDA - PÓS-IMPLANTAÇÃO RA MIÚDO</t>
  </si>
  <si>
    <t>X:\GPPROD\IEA\IEA75071003</t>
  </si>
  <si>
    <t>X:\GPWORK\IEA\IEA75070914</t>
  </si>
  <si>
    <t>MELHORIAS NO PROCESSO RA ITEM MIÚDO</t>
  </si>
  <si>
    <t>X:\GPPROD\IEA\IEA75071012</t>
  </si>
  <si>
    <t>X:\GPWORK\IEA\IEA75071004</t>
  </si>
  <si>
    <t>DESENVOLVIMENTO INTEGRAÇÃO SETORIAL E TELAS DE MONITORAMENTO</t>
  </si>
  <si>
    <t>X:\GPPROD\IEA\IEA75090713</t>
  </si>
  <si>
    <t>X:\GPWORK\IEA\IEA75071015</t>
  </si>
  <si>
    <t>X:\GPPROD\IEA\IEA75090808</t>
  </si>
  <si>
    <t>X:\GPWORK\IEA\IEA75090713</t>
  </si>
  <si>
    <t>RESTRINGIR ORIGEM NA EMISSÃO DE RA EXTRA-FLUXO</t>
  </si>
  <si>
    <t>X:\GPPROD\IEA\IEA75090908</t>
  </si>
  <si>
    <t>X:\GPWORK\IEA\IEA75090810</t>
  </si>
  <si>
    <t>AUTOMAÇÃO DO RETORNO DE REMESSA PARA DEPÓSITO EXTERNO</t>
  </si>
  <si>
    <t>X:\GPPROD\IEA\IEA75100427</t>
  </si>
  <si>
    <t>X:\GPWORK\IEA\IEA75090908</t>
  </si>
  <si>
    <t>X:\GPPROD\IEA\IEA75100605</t>
  </si>
  <si>
    <t>X:\GPWORK\IEA\IEA75100430</t>
  </si>
  <si>
    <t>AUTOMAÇÃO DO RETORNO DO DEPÓSITO EXTERNO</t>
  </si>
  <si>
    <t>X:\PROJETOS\GENEXUS\GPPROD\IEA\IEA75120629</t>
  </si>
  <si>
    <t>X:\PROJETOS\GENEXUS\GPWORK\IEA\IEA75100608</t>
  </si>
  <si>
    <t>RETORNO DEPÓSITO EXTERNO POR FATURA/KD-KIT</t>
  </si>
  <si>
    <t>X:\PROJETOS\GENEXUS\GPPROD\IEA\IEA75120912</t>
  </si>
  <si>
    <t>X:\PROJETOS\GENEXUS\GPWORK\IEA\IEA75120629</t>
  </si>
  <si>
    <t>ATENDIMENTO DOS PROCESSOS DO NOVO DEPÓSITO DO COMAT – AÇAÍ</t>
  </si>
  <si>
    <t>X:\PROJETOS\GENEXUS\GPPROD\IEA\IEA75190723\</t>
  </si>
  <si>
    <t>X:\PROJETOS\GENEXUS\GPWORK\IEA\IEA75120912</t>
  </si>
  <si>
    <t>ATENDIMENTO DOS PROCESSOS DO DEPÓSITO AÇAÍ</t>
  </si>
  <si>
    <t>X:\PROJETOS\GENEXUS\GPPROD\IEA\</t>
  </si>
  <si>
    <t>X:\PROJETOS\GENEXUS\GPTEMP\IEA\IEA75171229\</t>
  </si>
  <si>
    <t>AVALAIR OBJETOS DA RA</t>
  </si>
  <si>
    <t>X:\PROJETOS\GENEXUS\GPPROD\ICE</t>
  </si>
  <si>
    <t>X:\PROJETOS\GENEXUS\GPWORK\ICE90JDE\ICE90190823</t>
  </si>
  <si>
    <t>X:\PROJETOS\GENEXUS\GPPROD\ICE75160715</t>
  </si>
  <si>
    <t>ANDERSON DA SILVA LIMA</t>
  </si>
  <si>
    <t>ICE90JDE</t>
  </si>
  <si>
    <t>X:\PROJETOS\GENEXUS\GPPROD\ICE\ICE75130523</t>
  </si>
  <si>
    <t>X:\PROJETOS\GENEXUS\GPWORK\ICE\ICE75120829</t>
  </si>
  <si>
    <t>PROJETO COMEX</t>
  </si>
  <si>
    <t>TACIANA BEZERRA WANDERLEY</t>
  </si>
  <si>
    <t>ICE</t>
  </si>
  <si>
    <t>X:\PROJETOS\GENEXUS\GPPROD\ICE\ICE75130830</t>
  </si>
  <si>
    <t>X:\PROJETOS\GENEXUS\GPWORK\ICE\ICE75130527</t>
  </si>
  <si>
    <t>CONTINUIDADE DO PROJETO COMEX</t>
  </si>
  <si>
    <t>X:\PROJETOS\GENEXUS\GPPROD\ICE75131212</t>
  </si>
  <si>
    <t>X:\PROJETOS\GENEXUS\GPWORK\ICE\ICE75130831</t>
  </si>
  <si>
    <t>INTEGRAÇÃO DO V2 COM O COMEX</t>
  </si>
  <si>
    <t>X:\PROJETOS\GENEXUS\GPPROD\ICE\ICE75140414</t>
  </si>
  <si>
    <t>X:\PROJETOS\GENEXUS\GPWORK\ICE\ICE75131213</t>
  </si>
  <si>
    <t>ACOMPANHAMENTO DO COMEX</t>
  </si>
  <si>
    <t>X:\PROJETOS\GENEXUS\GPTEMP\ICE\ICE75140415</t>
  </si>
  <si>
    <t>ACOMPANHAMENTO/ANALISE DE PROCESSOS DE INTERFACE COM O COMEX</t>
  </si>
  <si>
    <t>X:\PROJETOS\GENEXUS\GPTEMP\ICE\ICE75140416</t>
  </si>
  <si>
    <t>ACOMPANHAMENTO DOS PROCESSOS DE INTERFACE COMEX</t>
  </si>
  <si>
    <t>X:\PROJETOS\GENEXUS\GPWORK\ICE\ICE75140520</t>
  </si>
  <si>
    <t>MELHORIAS NOS PROCESSOS DO COMEX</t>
  </si>
  <si>
    <t>X:\PROJETOS\GENEXUS\GPTEMP\ICE\ICE75160722</t>
  </si>
  <si>
    <t>SUPORTE AO COMEX DURANTE AS FÉRIAS DO ANDERSON</t>
  </si>
  <si>
    <t>X:\PROJETOS\GENEXUS\GPWORK\ICE\ICE75160808</t>
  </si>
  <si>
    <t>PROJETO SAP ONDA 2 - COMPRAS INDIRETAS</t>
  </si>
  <si>
    <t>X:\PROJETOS\LOTUS_NOTES\GPPROD\GSRH\GSRH30122022.NSF</t>
  </si>
  <si>
    <t>X:\PROJETOS\LOTUS_NOTES\GPWORK\GSRH\GSRH30122022.nsf</t>
  </si>
  <si>
    <t>X:\PROJETOS\LOTUS_NOTES\GPPROD\GSRH\</t>
  </si>
  <si>
    <t>GSRH</t>
  </si>
  <si>
    <t>X:\GPPROD\GSL\GSL75090511</t>
  </si>
  <si>
    <t>X:\GPWORK\GSL\GSL75080605</t>
  </si>
  <si>
    <t>1º CÓPIA</t>
  </si>
  <si>
    <t>GSL</t>
  </si>
  <si>
    <t>X:\GPPROD\GSL\GSL75100125</t>
  </si>
  <si>
    <t>X:\GPWORK\GSL\GSL75090615</t>
  </si>
  <si>
    <t>ADAPTAÇÃO DOS PROGRAMAS PARA CONTEMPLAR NOTA FISCAL ELETRÔNICA (9 DÍGITOS)</t>
  </si>
  <si>
    <t>X:\PROJETOS\GENEXUS\GPPROD\GSL\</t>
  </si>
  <si>
    <t>X:\PROJETOS\GENEXUS\GPWORK\GSL\GSL75110408</t>
  </si>
  <si>
    <t>RECOMPILAÇÃO DE OBJETOS PARA CONTEMPLAR PROJETO RACK ONLINE</t>
  </si>
  <si>
    <t>X:\GPPROD\GSI\</t>
  </si>
  <si>
    <t>X:\GPWORK\GSI\GSI 9/26/</t>
  </si>
  <si>
    <t>IMPLEMENTAÇÃO DE MELHORIAS NO MÓDULO DE MAA/SAS</t>
  </si>
  <si>
    <t>GSI</t>
  </si>
  <si>
    <t>X:\GPPROD\GSA\GSA75080226</t>
  </si>
  <si>
    <t>X:\GPWORK\GSA\GSA75071218</t>
  </si>
  <si>
    <t>IMPLEMENTAÇÃO DE NOVOS CONTROLES (SINAL-&gt;SUFRAMA)</t>
  </si>
  <si>
    <t>GSA</t>
  </si>
  <si>
    <t>X:\GPPROD\GSA\GSA75080604</t>
  </si>
  <si>
    <t>X:\GPWORK\GSA\GSA75080407</t>
  </si>
  <si>
    <t>CRIAÇÃO DO RELATÓRIO DE NEGOCIAÇÃO DE PREÇO (SCF) - SSI MAO 029544</t>
  </si>
  <si>
    <t>X:\GPPROD\GSA\GSA75080707</t>
  </si>
  <si>
    <t>X:\GPWORK\GSA\GSA75080605</t>
  </si>
  <si>
    <t>DESMEMBRAMENTO DO GSA COM O SINAL, E ATENDIMENTO DA SSI SAO 030847</t>
  </si>
  <si>
    <t>X:\PROJETOS\GENEXUS\GPPROD\GSA\</t>
  </si>
  <si>
    <t>X:\PROJETOS\GENEXUS\GPTEMP\GSA\GSA75201130</t>
  </si>
  <si>
    <t>AVALIAR APLICAÇÃO PARA INSERÇÃO DE PARECER NO ATENDIMENTO DO CHAMADO RITM0446366</t>
  </si>
  <si>
    <t>X:\GPPROD\GGF\GGF000907</t>
  </si>
  <si>
    <t>X:\GPWORK\GGF051130</t>
  </si>
  <si>
    <t>ATUALIZAÇÃO DE CÓPIA</t>
  </si>
  <si>
    <t>GGF</t>
  </si>
  <si>
    <t>X:\GPPROD\FX\FX030609</t>
  </si>
  <si>
    <t>X:\GPWORK\FX\FX020715</t>
  </si>
  <si>
    <t>X:\GPPROD\FX\FX020621</t>
  </si>
  <si>
    <t>ANALISE DA INTERFACE DE TRANSPORTE</t>
  </si>
  <si>
    <t>FX</t>
  </si>
  <si>
    <t>X:\GPPROD\FX\FX75051219</t>
  </si>
  <si>
    <t>X:\GPWORK\FX\FX030609</t>
  </si>
  <si>
    <t>DESENVOLVIMENTO DO MÓDULO DE PPP</t>
  </si>
  <si>
    <t>X:\GPPROD\FX\FX75051227</t>
  </si>
  <si>
    <t>X:\GPWORK\FX\FX75051227</t>
  </si>
  <si>
    <t>AVALIAÇÃO DO PROGRAMA DE COLETA DE REFEITÓRIO</t>
  </si>
  <si>
    <t>X:\GPPROD\FX\FX75060417</t>
  </si>
  <si>
    <t>X:\GPWORK\FX\FX75060102</t>
  </si>
  <si>
    <t>DESENVOLVIMENTO DO SISTEMA DE CONTROLE DE PAGAMENTOS DE MÉDICOS PRESTADORES DE SERVIÇOS</t>
  </si>
  <si>
    <t>X:\GPPROD\FX\FX75060524</t>
  </si>
  <si>
    <t>X:\GPWORK\FX\FX75060419</t>
  </si>
  <si>
    <t>VERIFICAÇÃO DO PROBLEMA NA ATUALIZAÇÃO DO CÓDIGO DO FORNECEDOR NA TABELA FXCCBC.</t>
  </si>
  <si>
    <t>X:\GPPROD\FX\FX75060609</t>
  </si>
  <si>
    <t>X:\GPWORK\FX\FX75060601</t>
  </si>
  <si>
    <t>DESENVOLVIMENTO DO MÓDULO DE INDICADORES DE HORAS EXTRAS</t>
  </si>
  <si>
    <t>WEBERSON GABRIEL</t>
  </si>
  <si>
    <t>X:\GPPROD\FX\</t>
  </si>
  <si>
    <t>X:\GPTEMP\FX\FX75060710</t>
  </si>
  <si>
    <t>VERIFICAÇÃO DO PROCESSO DE COLETA DO REFEITÓRIO</t>
  </si>
  <si>
    <t>X:\GPPROD\FX\FX75060731</t>
  </si>
  <si>
    <t>X:\GPWORK\FX\FX75060719</t>
  </si>
  <si>
    <t>X:\GPPROD\FX\FX75060803</t>
  </si>
  <si>
    <t>X:\GPWORK\FX\FX75060801</t>
  </si>
  <si>
    <t>X:\GPPROD\FX\FX75060807</t>
  </si>
  <si>
    <t>X:\GPWORK\FX\FX75060804</t>
  </si>
  <si>
    <t>INCLUIR CONTROLE NO PROCESSO DE AJUSTE DE CRACHÁS INCONSISTENTES</t>
  </si>
  <si>
    <t>X:\GPPROD\FX\FX75060912</t>
  </si>
  <si>
    <t>X:\GPWORK\FX\FX75060807</t>
  </si>
  <si>
    <t>ALTERAÇÃO SISTEMA DE REFEITÓRIO</t>
  </si>
  <si>
    <t>X:\GPPROD\FX\FX75060930</t>
  </si>
  <si>
    <t>X:\GPWORK\FX\FX75060914</t>
  </si>
  <si>
    <t>VERIFICAR MÓDULO DE INDICADORES DE HORAS EXTRAS</t>
  </si>
  <si>
    <t>X:\GPTEMP\FX\FX75061006</t>
  </si>
  <si>
    <t>VERIFICAR ALTERAÇÃO DE PREÇO</t>
  </si>
  <si>
    <t>X:\GPPROD\FX\FX75070226</t>
  </si>
  <si>
    <t>X:\GPWORK\FX\FX75070223</t>
  </si>
  <si>
    <t>ALTERACAO DE PROGRAMS PARA INICIO DO REFEITORIO2 HDA</t>
  </si>
  <si>
    <t>X:\GPPROD\FX\FX75070302</t>
  </si>
  <si>
    <t>X:\GPWORK\FX\FX75070226</t>
  </si>
  <si>
    <t>ALTERACAO DO RELATORIO PARA ATENDER O NOVO REFEITORIO</t>
  </si>
  <si>
    <t>X:\GPPROD\FX\FX75070516</t>
  </si>
  <si>
    <t>X:\GPWORK\FX\FX75070305</t>
  </si>
  <si>
    <t>GERAÇÃO DO RELATORIO DE SATISFAÇÃO ADSER</t>
  </si>
  <si>
    <t>X:\GPPROD\FX\FX75070518</t>
  </si>
  <si>
    <t>X:\GPWORK\FX\FX75070517</t>
  </si>
  <si>
    <t>ALTERAÇÃO NO PROCESSO DE CALCULO DE HORAS</t>
  </si>
  <si>
    <t>X:\GPPROD\FX\FX75070524</t>
  </si>
  <si>
    <t>X:\GPWORK\FX\FX75070522</t>
  </si>
  <si>
    <t>ALTERAÇÃO DO OBJETO DE CONSOLIDAÇÃO DE INDICADORES DE H.EXTRA PARA REGULARIZAR O CAMPO DE PLANEJAMENTO.</t>
  </si>
  <si>
    <t>X:\GPPROD\FX\FX75070531</t>
  </si>
  <si>
    <t>X:\GPWORK\FX\FX75070530</t>
  </si>
  <si>
    <t>ALTERAÇÃO DA TABELA DE ORÇAMENTO.</t>
  </si>
  <si>
    <t>X:\GPPROD\FX\FX75070727</t>
  </si>
  <si>
    <t>X:\GPWORK\FX\FX75070531</t>
  </si>
  <si>
    <t>CRIAÇÃO DE FERRAMENTAS PARA O MODULO DE REFEITORIO.</t>
  </si>
  <si>
    <t>X:\GPPROD\FX\FX75070820</t>
  </si>
  <si>
    <t>X:\GPWORK\FX\FX75070731</t>
  </si>
  <si>
    <t>DESENVOLVIMENTO DE RELATORIOS</t>
  </si>
  <si>
    <t>X:\GPTEMP\FX\FX75070821</t>
  </si>
  <si>
    <t>VERIFICAR OBJETOS DO MODULO DE REFEITORIO</t>
  </si>
  <si>
    <t>X:\PROJETOS\GENEXUS\GPPROD\FX\FX75101118</t>
  </si>
  <si>
    <t>X:\GPWORK\FX\FX75070822</t>
  </si>
  <si>
    <t>REGULARIZAR TABELA FXRPRH1</t>
  </si>
  <si>
    <t>X:PROJETOS\GENEXUS\GPPROD\FX\FX75110609</t>
  </si>
  <si>
    <t>X:\PROJETOS\GENEXUS\GPWORK\FX\FX75101119</t>
  </si>
  <si>
    <t>CORREÇÕES CIAP</t>
  </si>
  <si>
    <t>X:\PROJETOS\GENEXUS\GPPROD\FX\FX75110815</t>
  </si>
  <si>
    <t>X:\PROJETOS\GENEXUS\GPWORK\FX\fx75110812</t>
  </si>
  <si>
    <t>AJUSTES NO RELATORIO PARA CONTEMPLAR ASTEC</t>
  </si>
  <si>
    <t>X:\PROJETOS\GENEXUS\GPPROD\FX\</t>
  </si>
  <si>
    <t>X:\PROJETOS\GENEXUS\GPTEMP\FX\FX75121206</t>
  </si>
  <si>
    <t>ANALISE FERRAMENTAS FISCAL PARA O SAP</t>
  </si>
  <si>
    <t>X:\GPPROD\FI\FI75061211</t>
  </si>
  <si>
    <t>X:\GPWORK\FI\FI75060929</t>
  </si>
  <si>
    <t>X:\GPPROD\FI\</t>
  </si>
  <si>
    <t>DESENVOLVIMENTO DO PROJETO DE AUTOMAÇÃO DO INVENTÁRIO ROTATIVO (CRIAÇÃO DE BASE DE CONHECIMENTO NO DIRETÓRIO X:GPPRODFI)</t>
  </si>
  <si>
    <t>FI</t>
  </si>
  <si>
    <t>X:\GPPROD\FI\FI75070627</t>
  </si>
  <si>
    <t>X:\GPWORK\FI\FI75061212</t>
  </si>
  <si>
    <t>APLICAÇÃO DE SEGURANÇA, ATUALIZAÇÃO AUTOMÁTICA E GERAÇÃO DO PACOTE DE INSTALAÇÃO REFERENTE AO MÓDULO VB DO PROJETO DE AUTOMAÇÃO DO INVENTÁRIO ROTATIVO.</t>
  </si>
  <si>
    <t>X:\GPPROD\FI\FI75080107</t>
  </si>
  <si>
    <t>X:\GPWORK\FI\FI75070702</t>
  </si>
  <si>
    <t>ALTERAÇÃO DE PROGRAMAS PARA CORREÇÃO DE ERROS E MELHORIAS NO PROCESSO DO INVENTÁRIO ROTATIVO</t>
  </si>
  <si>
    <t>X:\GPPROD\FI\FI75080123</t>
  </si>
  <si>
    <t>X:\GPWORK\FI\FI75080109</t>
  </si>
  <si>
    <t>ALTERAÇÃO DO PROCESSO DE CLASSIFICAÇÃO PARA OBTER O CUSTO MÉDIO '22'.</t>
  </si>
  <si>
    <t>X:\GPTEMP\FI\FI75090824</t>
  </si>
  <si>
    <t>ANÁLISE DO MENU C/S</t>
  </si>
  <si>
    <t>X:\PROJETOS\GENEXUS\GPPROD\FI\</t>
  </si>
  <si>
    <t>X:\PROJETOS\GENEXUS\GPWORK\FI\FI75160413</t>
  </si>
  <si>
    <t>ANALISAR O PROGRAMA DE INVENTÁRIO ROTATIVO SUAS FUNCIONALIDADES</t>
  </si>
  <si>
    <t>LUIZ CARLOS MONTEIRO CAVALCANTE</t>
  </si>
  <si>
    <t>X:\PROJETOS\GENEXUS\GPPROD\FG\FG75190731</t>
  </si>
  <si>
    <t>X:\PROJETOS\GENEXUS\GPWORK\FG90\DE\FG90JDE190930</t>
  </si>
  <si>
    <t>X:\PROJETOS\GENEXUS\GPPROD\FG\FG75150730</t>
  </si>
  <si>
    <t>FG90JDE</t>
  </si>
  <si>
    <t>X:\PROJETOS\GENEXUS\GPWORK\FG90\FG75190722</t>
  </si>
  <si>
    <t xml:space="preserve">ADEQUAÇÕES VERSÃO 9.0 </t>
  </si>
  <si>
    <t>FG90</t>
  </si>
  <si>
    <t>X:\GPPROD\FG\FG75060815</t>
  </si>
  <si>
    <t>X:\GPWORK\FG\FG021227</t>
  </si>
  <si>
    <t>X:\GPPROD\FG\</t>
  </si>
  <si>
    <t>DESENVOLVIMENTO DO SISTEMA PARA ATENDER INFORMAÇÕES PARA GOVERNOS - IN86 E DCI</t>
  </si>
  <si>
    <t>FG</t>
  </si>
  <si>
    <t>X:\GPPROD\FG\FG75070125</t>
  </si>
  <si>
    <t>X:\GPWORK\FG\FG75061010</t>
  </si>
  <si>
    <t>ATENDER MELHORIA DO SISTEMA DCR-E.</t>
  </si>
  <si>
    <t>X:\GPPROD\FG\FG75070129</t>
  </si>
  <si>
    <t>X:\GPWORK\FG\FG75070126</t>
  </si>
  <si>
    <t>ALTERAR SISTEMA IN86 PARA ATENDER FISCALIZAÇÃO DA SRF - AJUSTE NO PROCESSO PARA CORREÇÃO DE GERAÇÃO DAS INFORMAÇÕES FISCAIS.</t>
  </si>
  <si>
    <t>X:\GPPROD\FG\FG75070205</t>
  </si>
  <si>
    <t>X:\GPWORK\FG\FG75070130</t>
  </si>
  <si>
    <t>ATENDIMENTO A FISCALIZAÇÃO DA SRF - 2º TERMO DE 2007</t>
  </si>
  <si>
    <t>X:\GPTEMP\FG\FG75070212</t>
  </si>
  <si>
    <t>VERIFICAR PROCESSO DCR-E</t>
  </si>
  <si>
    <t>X:\GPPROD\FG\FG75070314</t>
  </si>
  <si>
    <t>X:\GPWORK\FG\FG75070306</t>
  </si>
  <si>
    <t>FICALIZACAO DO INSS</t>
  </si>
  <si>
    <t>X:\GPPROD\FG\FG75070509</t>
  </si>
  <si>
    <t>X:\GPWORK\FG\FG75070315</t>
  </si>
  <si>
    <t>FISCALIZACAO DO INSS</t>
  </si>
  <si>
    <t>X:\GPPROD\FG\FG75070821</t>
  </si>
  <si>
    <t>X:\GPWORK\FG\FG75070511</t>
  </si>
  <si>
    <t>REVISÃO DAS REGRAS DO TRANSFER PRICING</t>
  </si>
  <si>
    <t>X:\GPPROD\FG\FG75071127</t>
  </si>
  <si>
    <t>X:\GPWORK\FG\FG75070821</t>
  </si>
  <si>
    <t>ATENDER SOLICITAÇÃO PARA GERAR INFORMAÇÕES PARA RECEITA FEDERAL - IN86</t>
  </si>
  <si>
    <t>X:\GPPROD\FG\FG75080209</t>
  </si>
  <si>
    <t>X:\GPWORK\FG\FG75071130</t>
  </si>
  <si>
    <t>ATENDER FISCALIZAÇÃO DO INSS E FLEXIBILIZAÇÃO DAS LINHAS</t>
  </si>
  <si>
    <t>X:\GPTEMP\FG\FG75080225</t>
  </si>
  <si>
    <t>AVALIAR DADOS DO D DA SUFRAMA - NF'S INTERNADAS E PENDENTES</t>
  </si>
  <si>
    <t>X:\GPPROD\FG\FG75090707</t>
  </si>
  <si>
    <t>X:\GPWORK\FG\FG75080228</t>
  </si>
  <si>
    <t>ALTERAÇÃO NO PROCESSO DE GERAÇÃO DO SINTEGRA - ATENDER LEGISLAÇÃO</t>
  </si>
  <si>
    <t>X:\GPPROD\FG\FG75090709</t>
  </si>
  <si>
    <t>X:\GPWORK\FG\FG75090708</t>
  </si>
  <si>
    <t>MELHORIA NO PROCESSO DE GERAÇÃO DO SINTEGRA PARA ATENDER BUG DA NOTA (ALTERAÇÃO NF P/ 9 DIGITOS) E OUTROS DESENVOLVIMENTOS</t>
  </si>
  <si>
    <t>X:\PROJETOS\GENEXUS\GPPROD\FG\FG75101117</t>
  </si>
  <si>
    <t>X:\GPWORK\FG\FG75090710</t>
  </si>
  <si>
    <t>ALTERAÇÃO NO PROCESSO DO SINTEGRA - AJUSTE NA REGRA DE VEICULOS NOVOS E OUTROS DESENVOLVIMENTOS</t>
  </si>
  <si>
    <t>X:\PROJETOS\GENEXUS\GPPROD\FG\FG75101129</t>
  </si>
  <si>
    <t>X:\PROJETOS\GENEXUS\GPWORK\FG\FG75101117</t>
  </si>
  <si>
    <t>TRANSFER PRICING - REVISÃO DAS INTERFACES (CUSTO MÉDIO, VENDAS E PRODUÇÃO)</t>
  </si>
  <si>
    <t>X:\PROJETOS\GENEXUS\GPTEMP\FG\FG75101129</t>
  </si>
  <si>
    <t>ANÁLISE ARQUIVO DE RELAÇÃO DE PRODUÇÃO DA HT - TRANSFER PRICING</t>
  </si>
  <si>
    <t>X:\PROJETOS\GENEXUS\GPPROD\FG\FG75110117</t>
  </si>
  <si>
    <t>X:\PROJETOS\GENEXUS\GPWORK\FG\FG75101201</t>
  </si>
  <si>
    <t>CORREÇÃO NA GERAÇÃO DO ARQUIVO DE VENDAS DO TRANSFER PRICING</t>
  </si>
  <si>
    <t>X:\PROJETOS\GENEXUS\GPPROD\FG\</t>
  </si>
  <si>
    <t>X:\PROJETOS\GENEXUS\GPTEMP\FG\FG75110117</t>
  </si>
  <si>
    <t>ANÁLISE TEMA DE REVISÃO SISTEMÁTICA TRANSFER PRICING</t>
  </si>
  <si>
    <t>X:\PROJETOS\GENEXUS\GPPROD\FG\FG75110331</t>
  </si>
  <si>
    <t>X:\PROJETOS\GENEXUS\GPWORK\FG\FG75110118</t>
  </si>
  <si>
    <t>MELHORIA NO PROCESSO DO SINTEGRA PARA UNIFICAR AS EMPRESAS HD E HI NO ARQUIVO TEXTO.</t>
  </si>
  <si>
    <t>X:\PROJETOS\GENEXUS\GPPROD\FG\FG75130417</t>
  </si>
  <si>
    <t>X:\PROJETOS\GENEXUS\GPWORK\FG\FG75110331</t>
  </si>
  <si>
    <t>MELHORIA NO PROCESSO DO SINTEGRA (UNIFICAR AS EMPRESAS HD E HI) E IMPLANTAÇÃO DO PROCESSO DE MELHORIA DO DCRE PECAS.</t>
  </si>
  <si>
    <t>X:\PROJETOS\GENEXUS\GPPROD\FG\FG75130606</t>
  </si>
  <si>
    <t>X:\PROJETOS\GENEXUS\GPWORK\FG\FG75130507</t>
  </si>
  <si>
    <t>ANALISAR ERRO NO PROCESSO DE GERAÇÃO DO ARQUIVO DO SINTEGRA</t>
  </si>
  <si>
    <t>X:\PROJETOS\GENEXUS\GPPROD\FG\FG75140417</t>
  </si>
  <si>
    <t>X:\PROJETOS\GENEXUS\GPWORK\FG\FG75131023</t>
  </si>
  <si>
    <t>ANALISAR \ CORRIGIR PROBLEMAS NAS INTERFACES DO TRANSFER PRICE</t>
  </si>
  <si>
    <t>X:\PROJETOS\GENEXUS\GPWORK\FG\FG75140428</t>
  </si>
  <si>
    <t>ADEQUAÇÃO DO PROCESSO DE TRANSFER PRICING</t>
  </si>
  <si>
    <t>X:\PROJETOS\GENEXUS\GPTEMP\FG\FG75150803</t>
  </si>
  <si>
    <t>ANALISAR PROCESSO DA IN86</t>
  </si>
  <si>
    <t>X:\PROJETOS\GENEXUS\GPWORK\FG\FG75160607</t>
  </si>
  <si>
    <t>TRATAR ERRO NO PROCESSO TRANSFER PRICING PARA QUANDO A NF FOR DE COMPLEMENTO DE ICMS NÃO CALCULAR O PERCENTUAL DO ICMS DEVIDO A BASE DO ICMS SER ZERO. CAUSANDO ERRO DE DIVISÃO POR ZERO.</t>
  </si>
  <si>
    <t>X:\PROJETOS\GENEXUS\GPPROD\FF75JDE\FF75JDE211007</t>
  </si>
  <si>
    <t>X:\PROJETOS\GENEXUS\GPWORK\FF90\DE\FF75151002</t>
  </si>
  <si>
    <t>FF75JDE</t>
  </si>
  <si>
    <t>X:\PROJETOS\GENEXUS\GPPROD\FF75JDE\</t>
  </si>
  <si>
    <t>X:\PROJETOS\GENEXUS\GPWORK\FF75JDE\FF75JDE211008</t>
  </si>
  <si>
    <t>RITM0251453 - ATUALIZAÇÃO FATURAMENTO_TRIANGULUS PARA ATENDER NOTAS TÉCNICAS</t>
  </si>
  <si>
    <t>X:\GPPROD\FF\FF75040819</t>
  </si>
  <si>
    <t>X:\GPWORK\FF\FF75040818</t>
  </si>
  <si>
    <t>X:\GPPROD\FF\FF75040818</t>
  </si>
  <si>
    <t>EFETUAR CONVERSÃO DA BASE DO GENEXUS 2.0 PARA O GENEXUS 7.5</t>
  </si>
  <si>
    <t>FF</t>
  </si>
  <si>
    <t>X:\GPPROD\FF\FF75041119</t>
  </si>
  <si>
    <t>X:\GPWORK\FF\FF75040823</t>
  </si>
  <si>
    <t>ALTERAÇÃO NA TABELA DE PREÇO DE PRODUTOS (FCPRPR), BEM COMO ALTERAÇÃO EM TODOS OS PROGRAMAS QUE A UTILIZAM, COM O INTUITO DE INCLUIR O CONCEITO DE VIGÊNCIA DE PREÇO.</t>
  </si>
  <si>
    <t>X:\GPPROD\FF\FF75041130</t>
  </si>
  <si>
    <t>X:\GPWORK\FF\FF75041119</t>
  </si>
  <si>
    <t>ALTERAR PROGRAMAS PARA REALIZAÇÃO DO 2º TESTE DA BALSA</t>
  </si>
  <si>
    <t>X:\GPPROD\FF\FF75041210</t>
  </si>
  <si>
    <t>X:\GPWORK\FF\FF75041203</t>
  </si>
  <si>
    <t>ALTERAR PROGRAMAS DE INTERFACE DOS PEDIDOS DO OW, NO QUE DIZ RESPEITO A VERIFICAÇÃO DO STATUS (PRÓXIMO) DE TODOS OS ITENS DO PEDIDO, COM O INTUITO DE EVITAR O FATURAMENTO PARCIAL DE PEDIDOS.</t>
  </si>
  <si>
    <t>X:\GPPROD\FF\FF75050315</t>
  </si>
  <si>
    <t>X:\GPWORK\FF\FF75041220</t>
  </si>
  <si>
    <t>ALTERAR O PROCESSO DE DESLIBERAÇÃO DE PEDIDOS (PENF) DO LEGADO, EM FUNÇÃO DA CUSTOMIZAÇÃO REALIZADA PARA OS PEDIDOS INTERCOMPANHIA (5A, 5B, 5C, 5D, 5K).</t>
  </si>
  <si>
    <t>X:\GPTEMP\FF\FF75050316</t>
  </si>
  <si>
    <t>CONSULTAR PROCESSO DE BAIXA DE SALDO DO CARDEX.</t>
  </si>
  <si>
    <t>X:\GPPROD\FF\FF75050407</t>
  </si>
  <si>
    <t>X:\GPWORK\FF\FF75050406</t>
  </si>
  <si>
    <t>LIBERAR APLICAÇÃO DE ALTERAÇÃO DE LACRES PARA ALGUNS USUÁRIOS DA EXPEDIÇÃO</t>
  </si>
  <si>
    <t>X:\GPPROD\FF\FF75050416</t>
  </si>
  <si>
    <t>X:\GPWORK\FF\FF75050415</t>
  </si>
  <si>
    <t>AUMENTAR O TAMANHO DO CAMPO (PREÇO UNITÁRIO) DA TELA DE CONSULTA DE PEDIDOS DO OW DE 9,4 PARA 11,4 DECIMAIS, OU SEJA, CASO</t>
  </si>
  <si>
    <t>X:\GPPROD\FF\FF75050508</t>
  </si>
  <si>
    <t>X:\GPWORK\FF\FF75050425</t>
  </si>
  <si>
    <t>ALTERAR PROGRAMAS DA MINUTA DE DESPACHO QUE UTILIZAM A TABELA (FCMMIN) EM FUNÇÃO DA ALTERAÇÃO DO TIPO DOS LACRES (LACLD, LACLE, LACPL) DE NUMÉRICO PARA CARACTER, PARA CONTEMPLAR EXPORTAÇÃO.</t>
  </si>
  <si>
    <t>X:\GPTEMP\FF\FF75050510</t>
  </si>
  <si>
    <t>EFETUAR APENAS CONSULTA</t>
  </si>
  <si>
    <t>X:\GPPROD\FF\FF75050718</t>
  </si>
  <si>
    <t>X:\GPWORK\FF\FF75050530</t>
  </si>
  <si>
    <t>CRIAR TELA DE MANUTENÇÃO DE CADASTRO DE USUÁRIO/RELATÓRIO -</t>
  </si>
  <si>
    <t>X:\GPPROD\FF\FF75050728</t>
  </si>
  <si>
    <t>X:\GPWORK\FF\FF75050728</t>
  </si>
  <si>
    <t>CORRIGIR O CABEÇALHO DO SUB-FILE DO FFE111 E FFE113.</t>
  </si>
  <si>
    <t>X:\GPPROD\FF\FF75051031</t>
  </si>
  <si>
    <t>X:\GPWORK\FF\FF75050802</t>
  </si>
  <si>
    <t>CONSISTIR NA PRÉVIA DO FATURAMENTO OS AAI'S DOS PEDIDOS INTERCOMPANHIA</t>
  </si>
  <si>
    <t>X:\GPTEMP\FF\FF75051101</t>
  </si>
  <si>
    <t>EFETUAR LEVANTAMENTO NA REFERIDA BASE SOBRE O USO DO CAMPO A5TRAR DAS TABELAS F0301 / F03012</t>
  </si>
  <si>
    <t>X:\GPPROD\FF\FF75051221</t>
  </si>
  <si>
    <t>X:\GPWORK\FF\FF75051121</t>
  </si>
  <si>
    <t>ALTERAR PROCESSO DE IMPRESSÃO/APROVAÇÃO DE CARREGAMENTO COM O OBJETIVO DE ATUALIZAR O CAMPO DE MINUTA NO ARQUIVO SERPTT</t>
  </si>
  <si>
    <t>X:\GPPROD\FF\FF75060105</t>
  </si>
  <si>
    <t>X:\GPWORK\FF\FF75060104</t>
  </si>
  <si>
    <t>FFE216- ALTERAR O PGM PARA DAR AUTORIZAÇÃO AO USUÁRIO ACTFAT09 UTILIZAR A ROTINA DE DESEMBARAÇO ELETRÔNICO.</t>
  </si>
  <si>
    <t>X:\GPPROD\FF\FF75060209</t>
  </si>
  <si>
    <t>X:\GPWORK\FF\FF75060125</t>
  </si>
  <si>
    <t>DESENVOLVER RELATÓRIO PARA O SETOR DA EXPEDIÇÃO QUE POSSIBILITE O CONTROLE DE LIBERAÇÃO DE CARRETAS, NO QUE DIZ RESPEITO AO TEMPO NA SAÍDA DA CARRETA DA FÁBRICA. (SSI: 014187)</t>
  </si>
  <si>
    <t>X:\GPPROD\FF\FF75060307</t>
  </si>
  <si>
    <t>X:\GPWORK\FF\FF75060215</t>
  </si>
  <si>
    <t>ADEQUAÇÃO DO MENU DO FATURAMENTO AO MENU400 - ATIVIDADE: 1494</t>
  </si>
  <si>
    <t>X:\GPPROD\FF\FF75060328</t>
  </si>
  <si>
    <t>X:\GPWORK\FF\FF75060317</t>
  </si>
  <si>
    <t>ALTERAR O MENU DA MINUTA DE DESPACHO, COM O OBJETIVO DE RETIRAR DA OPÇÃO 11 (DESEMBARAÇO ELETRÔNICO) TODOS OS NOMES FIXOS DOS USUÁRIOS QUE TÊM ACESSO, SUBSTITUÍNDO PELA CHAMADA AO PROGRAMA (GNP021) QUE VERIFICARÁ SE OS USUÁRIOS ESTÃO CADASTRADOS NO ARQUIVO (FCAUTO).</t>
  </si>
  <si>
    <t>X:\GPPROD\FF\FF75060417</t>
  </si>
  <si>
    <t>X:\GPWORK\FF\FF75060413</t>
  </si>
  <si>
    <t>RECOMPILAÇÃO DOS PROGRAMAS QUE UTILIZAM O ARQUIVO FCMODL, EM FUNÇÃO DO MESMO TER TIDO SUA ESTRUTURA FÍSICA ALTERADA.</t>
  </si>
  <si>
    <t>X:\GPPROD\FF\FF75060511</t>
  </si>
  <si>
    <t>X:\GPWORK\FF\FF75060424</t>
  </si>
  <si>
    <t>DESENVOLVER PROCESSO DE CANCELAMENTO POR RANGE</t>
  </si>
  <si>
    <t>X:\GPPROD\FF\FF75060608</t>
  </si>
  <si>
    <t>X:\GPWORK\FF\FF75060512</t>
  </si>
  <si>
    <t>DESENVOLVER PROCESSO DE CANCELAMENTO EM ALTO VOLUME</t>
  </si>
  <si>
    <t>X:\GPPROD\FF\FF75060620</t>
  </si>
  <si>
    <t>X:\GPWORK\FF\FF75060610</t>
  </si>
  <si>
    <t>ALTERAR A GERAÇÃO DO REGISTRO DO TIPO 13, NO QUE DIZ RESPEITO A INCLUSÃO DO INDICADOR DE SUSPENSÃO PIS/COFINS.</t>
  </si>
  <si>
    <t>X:\GPPROD\FF\FF75060628</t>
  </si>
  <si>
    <t>X:\GPWORK\FF\FF75060624</t>
  </si>
  <si>
    <t>VERIFICAR PROGRAMAS DO GENEXUS QUE EFETUAM BUSCA DE ALÍQUOTA DE ICMS, BASEADO NA FAIXA DA CILINDRADA (INICIAL E FINAL) E DATA DE VIGÊNCIA (INICIAL E FINAL).</t>
  </si>
  <si>
    <t>X:\GPPROD\FF\FF75060725</t>
  </si>
  <si>
    <t>X:\GPWORK\FF\FF75060720</t>
  </si>
  <si>
    <t>ALTERAR PROGRAMAS DE APROVAÇÃO DE CARREGAMENTO E CANCELAMENTO DE NOTA FISCAL COM O OBJETIVO DE ADEQUÁ-LOS AO PROJETO CONTROLE LOGÍSTICO DE RACKS.</t>
  </si>
  <si>
    <t>X:\GPPROD\FF\FF75060802</t>
  </si>
  <si>
    <t>X:\GPWORK\FF\FF75060727</t>
  </si>
  <si>
    <t>ADEQUAR PROGRAMAS DE APROVAÇÃO PARA CONTEMPLAR O CONTROLE DE CHEGADA DO RACK NOS PADS</t>
  </si>
  <si>
    <t>X:\GPPROD\FF\FF75061003</t>
  </si>
  <si>
    <t>X:\GPWORK\FF\FF75060803</t>
  </si>
  <si>
    <t>ADEQUAR O SISTEMA DE FATURAMENTO AO PRODUTO MENU</t>
  </si>
  <si>
    <t>X:\GPPROD\FF\FF75061010</t>
  </si>
  <si>
    <t>X:\GPWORK\FF\FF75061003</t>
  </si>
  <si>
    <t>SSI (018192) ADEQUAR FATURAMENTO PARA ATENDER A FILIAL DA HDA-RECIFE,  SSI (019058) PROJETO NOTA FISCAL DE SERVIÇO</t>
  </si>
  <si>
    <t>X:\GPPROD\FF\FF75061206</t>
  </si>
  <si>
    <t>X:\GPWORK\FF\FF75061011</t>
  </si>
  <si>
    <t>AUTOMAÇÃO DA EMISSÃO DA NOTA FISCAL DE SERVIÇO</t>
  </si>
  <si>
    <t>X:\GPPROD\FF\FF75070223</t>
  </si>
  <si>
    <t>X:\GPWORK\FF\FF75061206</t>
  </si>
  <si>
    <t>AUTOMAÇÃO DA NOTA FISCAL DE SERVIÇO</t>
  </si>
  <si>
    <t>X:\GPPROD\FF\FF75070314</t>
  </si>
  <si>
    <t>X:\GPWORK\FF\FF75070226</t>
  </si>
  <si>
    <t>EFETUAR ALTERAÇÃO EM ALGUNS PROCESSOS DO MÓDULO DA NOTA FISCAL DE SERVIÇO</t>
  </si>
  <si>
    <t>X:\GPPROD\FF\FF75070505</t>
  </si>
  <si>
    <t>X:\GPWORK\FF\FF75070314</t>
  </si>
  <si>
    <t>PROJETO BUG DA SÉRIE DA NOTA FISCAL DE SAÍDA</t>
  </si>
  <si>
    <t>X:\GPPROD\FF\FF75070516</t>
  </si>
  <si>
    <t>X:\GPWORK\FF\FF75070516</t>
  </si>
  <si>
    <t>EFETUAR ALTERAÇÃO NO PROCESSO DE EMISSÃO DA NOTA FISCAL DE SERVIÇO, CONFORME SSI (024177)</t>
  </si>
  <si>
    <t>X:\GPPROD\FF\FF75070521</t>
  </si>
  <si>
    <t>X:\GPWORK\FF\FF75070517</t>
  </si>
  <si>
    <t>ATENDER SOLICITAÇÃO DA SSI 024277</t>
  </si>
  <si>
    <t>X:\GPPROD\FF\FF75070525</t>
  </si>
  <si>
    <t>X:\GPWORK\FF\FF75070524</t>
  </si>
  <si>
    <t>ATENDER SOLICITAÇÃO DE Nº 024366</t>
  </si>
  <si>
    <t>X:\GPPROD\FF\FF75070607</t>
  </si>
  <si>
    <t>X:\GPWORK\FF\FF75070531</t>
  </si>
  <si>
    <t>ATENDER SSI DE Nº 024642 (ALTERAÇÃO NO LAYOUT DA NOTA FISCAL DE SERVIÇO)</t>
  </si>
  <si>
    <t>X:\GPPROD\FF\FF75071102</t>
  </si>
  <si>
    <t>X:\GPWORK\FF\FF75070612</t>
  </si>
  <si>
    <t>ALTERAÇÕES NO PROCESSO DO EDI (ELETRONIC DATA INTERCHANGE)</t>
  </si>
  <si>
    <t>X:\GPPROD\FF\FF75071115</t>
  </si>
  <si>
    <t>X:\GPWORK\FF\FF75071108</t>
  </si>
  <si>
    <t>AJUSTE NO PROCESSO DE ATUALIZAÇÃO DA MINUTA NO SISTEMA DE FATURAMENTO</t>
  </si>
  <si>
    <t>X:\GPPROD\FF\FF75080108</t>
  </si>
  <si>
    <t>X:\GPWORK\FF\FF75071115</t>
  </si>
  <si>
    <t>FLEXIBILIZAÇÃO DAS LINHAS DE PRODUÇÃO</t>
  </si>
  <si>
    <t>X:\GPPROD\FF\FF75080212</t>
  </si>
  <si>
    <t>X:\GPWORK\FF\FF75080110</t>
  </si>
  <si>
    <t>RECALL KSS</t>
  </si>
  <si>
    <t>X:\GPPROD\FF\</t>
  </si>
  <si>
    <t>X:\GPTEMP\FF\FF75080213</t>
  </si>
  <si>
    <t>CONSULTA DE PARÂMETROS PASSADOS PARA UM DETERMINADO OBJETO DE OUTRA BASE GX</t>
  </si>
  <si>
    <t>X:\GPPROD\FF\FF75080218</t>
  </si>
  <si>
    <t>X:\GPWORK\FF\FF75080215</t>
  </si>
  <si>
    <t>ALTERAÇÃO NA CHAMADA DO PROCESSO DE IMPRESSÃO DA ETIQUETA DO KSS</t>
  </si>
  <si>
    <t>X:\GPPROD\FF\FF75080306</t>
  </si>
  <si>
    <t>X:\GPWORK\FF\FF75080219</t>
  </si>
  <si>
    <t>ALTERAÇÃO NO PROCESSO DE BUSCA DO CUSTO 30/40 E NO PROCESSO DE DESLIBERAÇÃO DO PEDIDO</t>
  </si>
  <si>
    <t>X:\GPPROD\FF\FF75080422</t>
  </si>
  <si>
    <t>X:\GPWORK\FF\FF75080307</t>
  </si>
  <si>
    <t>CANCELAMENTO DE NF SEM DESASSOCIAÇÃO DOS PEDIDOS.</t>
  </si>
  <si>
    <t>X:\GPPROD\FF\FF75090609</t>
  </si>
  <si>
    <t>X:\GPWORK\FF\FF75080422</t>
  </si>
  <si>
    <t>REVISÃO DA SISTEMÁTICA DE CÁLCULO DCI E DCR-E</t>
  </si>
  <si>
    <t>X:\GPPROD\FF\FF75090703</t>
  </si>
  <si>
    <t>X:\GPWORK\FF\FF75090609</t>
  </si>
  <si>
    <t>ADEQUAÇÃO DO SISTEMA DE FATURAMENTO FUNÇÃO DO AUMENTO DA QUANTIDADE DE DÍGITOS DA NF ELETRÔNICA</t>
  </si>
  <si>
    <t>X:\GPPROD\FF\FF75091013</t>
  </si>
  <si>
    <t>X:\GPWORK\FF\FF75090731</t>
  </si>
  <si>
    <t>CONTINUIDADE AO PROJETO DCI/DCRE BEM COMO ATENDIMENTO A LEGISLAÇÃO DO SPED FISCAL (MELHORIA NO PROCESSO DE PERFORMANCE DA INTERFACE DO LEGADO PARA O SYNCHRO)</t>
  </si>
  <si>
    <t>X:\GPPROD\FF\FF75091122</t>
  </si>
  <si>
    <t>X:\GPWORK\FF\FF75091023</t>
  </si>
  <si>
    <t>ADEQUAR O PROCESSO DE PRÉVIA DE PENFS PARA NÃO PERMITIR PEDIDOS DO TIPO 3D E INTERCIA</t>
  </si>
  <si>
    <t>X:\GPPROD\FF\FF75091127</t>
  </si>
  <si>
    <t>X:\GPWORK\FF\FF75091123</t>
  </si>
  <si>
    <t>ADEQUAÇÃO DO SISTEMA DE FATURAMENTO EM FUNÇÃO DO AUMENTO DA QUANTIDADE DE DÍGITOS DA NF ELETRÔNICA (FASE 2)</t>
  </si>
  <si>
    <t>X:\GPPROD\FF\FF75091231</t>
  </si>
  <si>
    <t>X:\GPWORK\FF\FF75091127</t>
  </si>
  <si>
    <t>ADEQUAÇÃO DO SISTEMA DE FATURAMENTO EM FUNÇÃO DO AUMENTO DA QUANTIDADE DE DÍGITOS DA NOTA FISCAL ELETRÔNICA (FASE 2)</t>
  </si>
  <si>
    <t>X:\GPPROD\FF\FF75100115</t>
  </si>
  <si>
    <t>X:\GPWORK\FF\FF75100113</t>
  </si>
  <si>
    <t>1- ALTERAR O PROCESSO DE PRÉVIA PARA NÃO PERMITIR O FATURAMENTO DE PEDIDOS CUJAS FILIAIS DO CABEÇALHO E DO DETALHE SEJAM DIFERENTES; 2 - ALTERAR O PROCESSO DE CARGA DO LEGADO PARA O TRIANGULUS PARA RETIRAR O TRATAMENTO DE CARACTERES ESPECIAIS NO CAMPO DE RAZÃO SOCIAL DO TRANSPORTADOR;</t>
  </si>
  <si>
    <t>X:\GPPROD\FF\FF75100603</t>
  </si>
  <si>
    <t>X:\GPWORK\FF\FF75100121</t>
  </si>
  <si>
    <t>ADEQUAR MÓDULOS DE GERENCIAMENTO DO DCI E DCR-E PARA ATENDIMENTO A NOVA VERSÃO DO SISTEMA PGD DA RFB</t>
  </si>
  <si>
    <t>X:\PROJETOS\GENEXUS\GPPROD\FF\FF75101210</t>
  </si>
  <si>
    <t>X:\GPWORK\FF\FF75100607</t>
  </si>
  <si>
    <t>ATUALIZAÇÃO NF-E MANUAL DE INTEGRAÇÃO - VERSÃO 4.0.1 (ATO COTEPE/ICMS NR. 49 DE 27/11/2009) E ; CONVÊNIO 52/92 - ESTADO DO AMAPÁ (AP);</t>
  </si>
  <si>
    <t>X:\PROJETOS\GENEXUS\GPPROD\FF\FF75110329</t>
  </si>
  <si>
    <t>X:\PROJETOS\GENEXUS\GPWORK\FF\FF75110114</t>
  </si>
  <si>
    <t>ATUALIZAÇÃO NF-E MANUAL DE INTEGRAÇÃO - VERSÃO 4.0.1 (ATO COTEPE/ICMS NR. 49 DE 27/11/2009)</t>
  </si>
  <si>
    <t>X:\PROJETOS\GENEXUS\GPPROD\FF\FF75110510</t>
  </si>
  <si>
    <t>X:\PROJETOS\GENEXUS\GPWORK\FF\FF75110329</t>
  </si>
  <si>
    <t>TRATAMENTO DO PREÇO UNITÁRIO COM 4 DECIMAIS NÃO CONTEMPLA OS LOTES DE OF (ORDEM DE FATURAMENTO) E PENF DO TIPO 4H (TRANSFERENCIA)</t>
  </si>
  <si>
    <t>X:\PROJETOS\GENEXUS\GPPROD\FF\FF75110831</t>
  </si>
  <si>
    <t>X:\PROJETOS\GENEXUS\GPWORK\FF\FF75110516</t>
  </si>
  <si>
    <t>ADEQUAÇÃO DOS PROCESSOS DE FATURAMENTO PARA ATENDER AO TEMA: SEPARAÇÃO DA PRODUÇÃO DE ASTEC E MOTO</t>
  </si>
  <si>
    <t>X:\PROJETOS\GENEXUS\GPPROD\FF\FF75130401</t>
  </si>
  <si>
    <t>X:\PROJETOS\GENEXUS\GPWORK\FF\FF75110901</t>
  </si>
  <si>
    <t>PROJETO DE AUTOMAÇÃO DO CADASTRO DE PRODUTO</t>
  </si>
  <si>
    <t>X:\PROJETOS\GENEXUS\GPPROD\FF\FF75130611</t>
  </si>
  <si>
    <t>X:\PROJETOS\GENEXUS\GPWORK\FF\FF75130403</t>
  </si>
  <si>
    <t>ADEQUAR OS SISTEMAS PARA ATENDER AS NOVAS REGRAS DO CONVÊNIO 52/92 (DESTACAR O VALOR DA PARCELA DO ICMS COMO DESCONTO E NÃO COMO MENSAGEM FISCAL)</t>
  </si>
  <si>
    <t>X:\PROJETOS\GENEXUS\GPPROD\FF\FF75140211</t>
  </si>
  <si>
    <t>X:\PROJETOS\GENEXUS\GPWORK\FF\FF75130620</t>
  </si>
  <si>
    <t>NOTA TÉCNICA 2012/005, 2013/004 (OPERAÇÃO INTERESTADUAL COM BENS E MERCADORIAS IMPORTADOS DO EXTERIOR)</t>
  </si>
  <si>
    <t>X:\PROJETOS\GENEXUS\GPPROD\FF\FF75151002</t>
  </si>
  <si>
    <t>X:\PROJETOS\GENEXUS\GPWORK\FF\FF75140212</t>
  </si>
  <si>
    <t>FATURAMENTO DE PEÇAS PARA A HAB / NOTA TÉCNICA 2013_005 (VERSÃO 3.10 DA NFE)</t>
  </si>
  <si>
    <t>X:\PROJETOS\GENEXUS\GPPROD\FF\FF75190719</t>
  </si>
  <si>
    <t>X:\PROJETOS\GENEXUS\GPWORK\FF\FF75151002</t>
  </si>
  <si>
    <t>ADEQUAÇÃO DO FATURAMENTO_RECEBIMENTO (NT2015.002 E NT2015.003)</t>
  </si>
  <si>
    <t>X:\PROJETOS\GENEXUS\GPPROD\FDS90\</t>
  </si>
  <si>
    <t>UPGRADE DO JDE</t>
  </si>
  <si>
    <t>FDS90</t>
  </si>
  <si>
    <t>X:\GPPROD\FDS\FDS75071012</t>
  </si>
  <si>
    <t>X:\GPWORK\FDS\FDS75070711</t>
  </si>
  <si>
    <t>GPPROD\FDS\</t>
  </si>
  <si>
    <t>RELATÓRIO DE REVISÃO DE ACESSO</t>
  </si>
  <si>
    <t>FDS</t>
  </si>
  <si>
    <t>GPPROD\FDS\FDS75081119</t>
  </si>
  <si>
    <t>X:\GPWORK\FDS\FDS75080111</t>
  </si>
  <si>
    <t>DESENVOLVER CADASTRO DE USUÁRIOS</t>
  </si>
  <si>
    <t>X:\GPTEMP\FDS\FDS75081127</t>
  </si>
  <si>
    <t>X:\GPTEMP\FDS\FDS75090914</t>
  </si>
  <si>
    <t>VERIFICAR REGRA DO RELATÓRIO DE SAS</t>
  </si>
  <si>
    <t>GPPROD\FDS\FDS75100305</t>
  </si>
  <si>
    <t>X:\GPWORK\FDS\FDS75100125</t>
  </si>
  <si>
    <t>AUTOMATIZAR PROCESSO DE REVISÃO DE ACESSO</t>
  </si>
  <si>
    <t>X:\PROJETOS\GENEXUS\GPPROD\FDS\FDS75110607</t>
  </si>
  <si>
    <t>X:\GPWORK\FDS\FDS75100305</t>
  </si>
  <si>
    <t>REVISÃO DE ACESSO - FASE 02</t>
  </si>
  <si>
    <t>X:\PROJETOS\GENEXUS\GPPROD\FDS\</t>
  </si>
  <si>
    <t>X:\PROJETOS\GENEXUS\GPTEMP\FDS\FDS75110614</t>
  </si>
  <si>
    <t>AVALIAR ALTERAÇÕES NA REVISÃO DE ACESSO DO JDE</t>
  </si>
  <si>
    <t>X:\PROJETOS\GENEXUS\GPPROD\FDS\FDS75110707</t>
  </si>
  <si>
    <t>X:\PROJETOS\GENEXUS\GPWORK\FDS\FDS75110705</t>
  </si>
  <si>
    <t>CORRIGIR PROCESSO DE DESATIVAÇÃO DE USUÁRIOS NA MSA</t>
  </si>
  <si>
    <t>X:\PROJETOS\GENEXUS\GPPROD\FDS\FDS75110815</t>
  </si>
  <si>
    <t>X:\PROJETOS\GENEXUS\GPWORK\FDS\FDS75110813</t>
  </si>
  <si>
    <t>ALTERAÇÕES NA REVISÃO DE ACESSO - LEGADO</t>
  </si>
  <si>
    <t>X:\PROJETOS\GENEXUS\GPPROD\FDS\FDS75190717\</t>
  </si>
  <si>
    <t>X:\PROJETOS\GENEXUS\GPWORK\FDS90\S75131003</t>
  </si>
  <si>
    <t>ATENDER O PROJETO GUID</t>
  </si>
  <si>
    <t>X:\PROJETOS\GENEXUS\GPTEMP\FDS\FDS75150326</t>
  </si>
  <si>
    <t>CONSULTA PROGRAMAS DE BUSCA DO NOME USUÁRIO</t>
  </si>
  <si>
    <t>X:\PROJETOS\GENEXUS\GPWORK\FDS90\</t>
  </si>
  <si>
    <t>CONVERSAO BASE DE DADOS DE 7.5 PARA 9.0</t>
  </si>
  <si>
    <t>X:\GPPROD\FD\FD060509</t>
  </si>
  <si>
    <t>X:\GPWORK\FD\FD75060502</t>
  </si>
  <si>
    <t>X:\GPPROD\FD\</t>
  </si>
  <si>
    <t>CRIAÇÃO DE NOVO PROJETO</t>
  </si>
  <si>
    <t>FD</t>
  </si>
  <si>
    <t>X:\GPPROD\FD\FD75060902</t>
  </si>
  <si>
    <t>X:\GPWORK\FD\FD75060601</t>
  </si>
  <si>
    <t>DESENVOLVIMENTO DO RASTREAMENTO DOS COLETORES</t>
  </si>
  <si>
    <t>X:\GPTEMP\FD\FD75060918</t>
  </si>
  <si>
    <t>GERAÇÃO DO DISCO DE INSTALAÇÃO DO SISTEMA SAE.</t>
  </si>
  <si>
    <t>X:\GPPROD\FD\FD75061201</t>
  </si>
  <si>
    <t>X:\GPWORK\FD\FD75061109</t>
  </si>
  <si>
    <t>AJUSTE NO RELATÓRIO DE LISTAGEM DE COLETORES - CENTRO DE CUSTO</t>
  </si>
  <si>
    <t>X:\GPPROD\FD\FD75070326</t>
  </si>
  <si>
    <t>X:\GPWORK\FD\FD75070119</t>
  </si>
  <si>
    <t>AJUSTE NO RELATÓRIO DE LISTAGEM GERAL DE EQUIPAMENTOS E NA TELA DE CONSULTA ESPECÍFICA DE EQUIPAMENTO, PARA CORREÇÃO DA INFORMAÇÃO DO CENTRO DE CUSTO.</t>
  </si>
  <si>
    <t>X:\GPPROD\FD\FD75080105</t>
  </si>
  <si>
    <t>X:\GPWORK\FD\FD75070622</t>
  </si>
  <si>
    <t>ALTERAÇÕES/CORREÇÕES SOLICITADAS PELO USER-KEY</t>
  </si>
  <si>
    <t>X:\GPWORK\FD\FD75080505</t>
  </si>
  <si>
    <t>CORREÇÃO DO MÓDULO DE MANUTENÇÃO</t>
  </si>
  <si>
    <t>X:\GPTEMP\FD\FD75090902</t>
  </si>
  <si>
    <t>X:\PROJETOS\GENEXUS\GPPROD\FD\</t>
  </si>
  <si>
    <t>X:\PROJETOS\GENEXUS\GPTEMP\FD\FD75080105</t>
  </si>
  <si>
    <t>X:\PROJETOS\GENEXUS\GPWORK\FD\FD75130918</t>
  </si>
  <si>
    <t>AJUSTE NO SISTEMA DE CONTROLE DE EQUIPAMENTOS - SAE</t>
  </si>
  <si>
    <t>X:\GPPROD\FC\FC000608</t>
  </si>
  <si>
    <t>X:\GPTEMP\FC\FC050215</t>
  </si>
  <si>
    <t>VERIFICACAO DO RELATORIO- RESUMO DE CREDITO DE ICMS</t>
  </si>
  <si>
    <t>FC</t>
  </si>
  <si>
    <t>X:\GPPROD\FAT\FAT030102</t>
  </si>
  <si>
    <t>X:\GPWORK\FAT\FAT021206</t>
  </si>
  <si>
    <t>X:\GPPROD\FAT\FAT011219</t>
  </si>
  <si>
    <t>ALTERAR A INTERFACE COM O FATURAMENTO PARA CONTEMPLAR O CFO DE 6 DÍGITOS</t>
  </si>
  <si>
    <t>FAT</t>
  </si>
  <si>
    <t>X:\GPPROD\FA\FA020813</t>
  </si>
  <si>
    <t>X:\GPWORK\FA\FA020802</t>
  </si>
  <si>
    <t>X:\GPPROD\FA\FA020802</t>
  </si>
  <si>
    <t>BLOQUEIO DE COMPRAS VIA SS DE ITENS PROGRAMADOS</t>
  </si>
  <si>
    <t>FA</t>
  </si>
  <si>
    <t>X:\GPPROD\FA\FA020912</t>
  </si>
  <si>
    <t>X:\GPWORK\FA\FA020827</t>
  </si>
  <si>
    <t>NO MOMENTO DA APROVAÇÃO DO SUPERVISOR, TELAS WFAS113 E WFAS097, VERIFICAR SE A SS JÁ NÃO FOI APROVADA PELO GERENTE.</t>
  </si>
  <si>
    <t>RICARDO BANDEIRA DE OLIVEIRA</t>
  </si>
  <si>
    <t>X:\GPPROD\FA\</t>
  </si>
  <si>
    <t>X:\GPTEMP\FA\FA021119</t>
  </si>
  <si>
    <t>AVALIAR PROGRAMAS DE GERAÇÃO/CANCELAMENTO DE PEDIDOS PARA TRY-OUT</t>
  </si>
  <si>
    <t>X:\GPPROD\FA\FA021212</t>
  </si>
  <si>
    <t>X:\GPWORK\FA\FA021202</t>
  </si>
  <si>
    <t>VERIFICAR OS PROGRAMAS QUE UTILIZAM O CFO.</t>
  </si>
  <si>
    <t>X:\GPTEMP\FA\FA030128</t>
  </si>
  <si>
    <t>RECOMPILAÇÃO DE PROGRAMA DEVIDO ALTERAÇÃO DO ARQUIVO WRKEXT,</t>
  </si>
  <si>
    <t>X:\GPPROD\FA\FA060222</t>
  </si>
  <si>
    <t>X:\GPWORK\FA\FA050628</t>
  </si>
  <si>
    <t>ALTERAR PROCESSO DE IDENTIFICAR COMPRADOR PARA MATERIAIS IMPRODUTIVOS</t>
  </si>
  <si>
    <t>X:\GPTEMP\FA\FA070712</t>
  </si>
  <si>
    <t>ANÁLISE DE FUNCIONAMENTO</t>
  </si>
  <si>
    <t>X:\GPTEMP\FA\FA080724</t>
  </si>
  <si>
    <t>X:PROJETOS\GENEXUS\GPTEMP\FA\FA101122</t>
  </si>
  <si>
    <t>MANUTENÇÃO DE COMPRADORES X ITEM</t>
  </si>
  <si>
    <t>X:\PROJETOS\GENEXUS\GPPROD\ES90JDE\</t>
  </si>
  <si>
    <t>X:\PROJETOS\GENEXUS\GPPROD\ES90JDE\ES90190722</t>
  </si>
  <si>
    <t>ES90JDE</t>
  </si>
  <si>
    <t>X:\PROJETOS\GENEXUS\GPPROD\ES90\</t>
  </si>
  <si>
    <t>ES90</t>
  </si>
  <si>
    <t>X:\GPPROD\ES\ES75071114</t>
  </si>
  <si>
    <t>X:\GPWORK\ES\ES75071030</t>
  </si>
  <si>
    <t>DESENVOLVIMENTO SISTEMA NOVO</t>
  </si>
  <si>
    <t>ES</t>
  </si>
  <si>
    <t>X:\GPPROD\ES\ES75080129</t>
  </si>
  <si>
    <t>X:\GPWORK\ES\ES75071129</t>
  </si>
  <si>
    <t>GERAÇÃO DE RELATÓRIO</t>
  </si>
  <si>
    <t>X:\GPPROD\ES\ES75080907</t>
  </si>
  <si>
    <t>X:\GPWORK\ES\ES75080319</t>
  </si>
  <si>
    <t>FASE 02 - SM ELETRÔNICA</t>
  </si>
  <si>
    <t>X:\GPPROD\ES\ES75091019</t>
  </si>
  <si>
    <t>X:\GPWORK\ES\ES75080910</t>
  </si>
  <si>
    <t>PROJETO SM ELETRONICA E CUSTO DA FALHA</t>
  </si>
  <si>
    <t>X:\GPPROD\ES\ES75100323</t>
  </si>
  <si>
    <t>X:\GPWORK\ES\ES75091021</t>
  </si>
  <si>
    <t>MANUTENÇÃO SUMÁRIO</t>
  </si>
  <si>
    <t>X:\GPPROD\ES\ES75100715</t>
  </si>
  <si>
    <t>X:\GPWORK\ES\ES75100323</t>
  </si>
  <si>
    <t>TEMA INDICADORES DE CUSTOS DE INUTILIZADOS \ MANUTENÇÃO SUMÁRIO</t>
  </si>
  <si>
    <t>X:\PROJETOS\GENEXUS\GPPROD\ES\ES75120125</t>
  </si>
  <si>
    <t>X:\GPWORK\ES\ES75100115</t>
  </si>
  <si>
    <t>TEMA INDICADORES DE CUSTOS DE INUTILIZADO</t>
  </si>
  <si>
    <t>X:\PROJETOS\GENEXUS\GPPROD\ES\ES75190722</t>
  </si>
  <si>
    <t>X:\PROJETOS\GENEXUS\GPWORK\ES\ES75120131</t>
  </si>
  <si>
    <t>MANUTENÇÃO NO SISTEMA DO CUSTO DA FALHA</t>
  </si>
  <si>
    <t>X:\PROJETOS\GENEXUS\GPPROD\ES\</t>
  </si>
  <si>
    <t>X:\PROJETOS\GENEXUS\GPTEMP\ES\ES75200219\</t>
  </si>
  <si>
    <t>UPGRADE VERSÃO GX 9.0 ANÁLISE PROBLEMA DE TRANSAÇÕES CM FÓRMULAS</t>
  </si>
  <si>
    <t>X:\PROJETOS\GENEXUS\GPPROD\ER90\</t>
  </si>
  <si>
    <t>X:\PROJETOS\GENEXUS\GPWORK\ER90JDE\ER90190726</t>
  </si>
  <si>
    <t>ER90JDE</t>
  </si>
  <si>
    <t>X:\PROJETOS\GENEXUS\GPWORK\ER90\ER90190726\</t>
  </si>
  <si>
    <t>CONVERSÃO DA BASE GENEXUS 7.5 PARA 9.0</t>
  </si>
  <si>
    <t>ER90</t>
  </si>
  <si>
    <t>X:\GPPROD\ER\ER75070630</t>
  </si>
  <si>
    <t>X:\GPWORK\ER\ER75070628</t>
  </si>
  <si>
    <t>X:\GPPROD\ER\</t>
  </si>
  <si>
    <t>IMPLANTAÇÃO DO CADASTRO DE APROVADORES NA PORTAL</t>
  </si>
  <si>
    <t>ER</t>
  </si>
  <si>
    <t>X:PROJETOS\GENEXUS\GPPROD\ER\ER75111018</t>
  </si>
  <si>
    <t>X:\GPWORK\ER\ER75070817</t>
  </si>
  <si>
    <t>PROJETO EVOLUÇÃO TECNOLOGICA DO SISTEMA IO 2 FASE</t>
  </si>
  <si>
    <t>X:\PROJETOS\GENEXUS\GPPROD\ER\ER75130729</t>
  </si>
  <si>
    <t>X:\PROJETOS\GENEXUS\GPWORK\ER\ER75111019</t>
  </si>
  <si>
    <t>DESENVOLVIMENTO DO MODULO DE NORMA DE INSPEÇÃO.</t>
  </si>
  <si>
    <t>X:\PROJETOS\GENEXUS\GPPROD\ER\ER75190726\</t>
  </si>
  <si>
    <t>X:\PROJETOS\GENEXUS\GPWORK\ER\ER75130903</t>
  </si>
  <si>
    <t>ALTERAÇÕES PARA O CASE I / CASE II</t>
  </si>
  <si>
    <t>X:\GPPROD\EQ\EQ020319</t>
  </si>
  <si>
    <t>X:\GPWORK\EQ\EQ020923</t>
  </si>
  <si>
    <t>CONSULTA PARA ANÁLISE DA BASE DE DADOS</t>
  </si>
  <si>
    <t>EQ</t>
  </si>
  <si>
    <t>X:\GPPROD\EQ\030410</t>
  </si>
  <si>
    <t>X:\GPWORK\EQ\EQ030408</t>
  </si>
  <si>
    <t>VERIFICAR INCONSISTÊNCIA NO LAUDO</t>
  </si>
  <si>
    <t>X:\GPPROD\EQ\</t>
  </si>
  <si>
    <t>X:\GPTEMP\EQ\EQ030725</t>
  </si>
  <si>
    <t>GERAR DISQUETES DE INSTALAÇÃO</t>
  </si>
  <si>
    <t>X:\GPPROD\EQ\EQ040723</t>
  </si>
  <si>
    <t>X:\GPWORK\EQ\EQ040630</t>
  </si>
  <si>
    <t>X:\GPPROD\EQ\EQ030410</t>
  </si>
  <si>
    <t>ANALISAR PROCEDIMENTO DE CALIBRAÇÃO DE INSTRUMENTOS.</t>
  </si>
  <si>
    <t>X:\PROJETOS\GENEXUS\GPPROD\EQ\EQ75130918</t>
  </si>
  <si>
    <t>X:\PROJETOS\GENEXUS\GPWORK\EQ\EQ75130916</t>
  </si>
  <si>
    <t>AJUSTE EM SISTEMA DE CONTROLE DE EQUIPAMENTOS</t>
  </si>
  <si>
    <t>X:\PROJETOS\GENEXUS\GPPROD\EM90\</t>
  </si>
  <si>
    <t>X:\PROJETOS\GENEXUS\GPWORK\EM90\DE\EM75190722</t>
  </si>
  <si>
    <t>ALZIRANDE C SOUZA</t>
  </si>
  <si>
    <t>EM90JDE</t>
  </si>
  <si>
    <t>ALZIRANDE DA CONCEICAO DE SOUZA</t>
  </si>
  <si>
    <t>EM90</t>
  </si>
  <si>
    <t>X:\GPPROD\EM\EM75091030</t>
  </si>
  <si>
    <t>X:\Gpwork\EM\M75080626</t>
  </si>
  <si>
    <t>DESENVOLVIMENTO  NO AMBIENTE DE SIMULAÇÃO EST. PRODUTO</t>
  </si>
  <si>
    <t>EM</t>
  </si>
  <si>
    <t>X:\GPPROD\EM\EM75091210</t>
  </si>
  <si>
    <t>X:\Gpwork\EM\EM75091103</t>
  </si>
  <si>
    <t>ACOMPANHAMENTO DO PILOTO</t>
  </si>
  <si>
    <t>X:\GPPROD\EM\</t>
  </si>
  <si>
    <t>X:\GPTEMP\EM\em75091214</t>
  </si>
  <si>
    <t>VALIDACAO REGRAS DE MANUTENÇAÕ</t>
  </si>
  <si>
    <t>X:\GPPROD\EM\EM75100222</t>
  </si>
  <si>
    <t>X:\GPWORK\EM\em75091216</t>
  </si>
  <si>
    <t>X:\GPPROD\EM\EM75100309</t>
  </si>
  <si>
    <t>X:\GPWORK\EM\em75100226</t>
  </si>
  <si>
    <t>PILOTO</t>
  </si>
  <si>
    <t>X:\GPPROD\EM\EM75101008</t>
  </si>
  <si>
    <t>X:\GPWORK\EM\EM75100309</t>
  </si>
  <si>
    <t>ACOMPANHAMENTO DE PILOTO</t>
  </si>
  <si>
    <t>X:\PROJETOS\GENEXUS\GPPROD\EM\EM75110207</t>
  </si>
  <si>
    <t>X:\PROJETOS\GENEXUS\GPWORK\EM\EM75101014</t>
  </si>
  <si>
    <t>CORREÇÃO DO PROCEDIMETNO DE CANCELAMENTO</t>
  </si>
  <si>
    <t>X:\PROJETOS\GENEXUS\GPPROD\EM\EM75110505</t>
  </si>
  <si>
    <t>X:\PROJETOS\GENEXUS\GPWORK\EM\EM75110210</t>
  </si>
  <si>
    <t>GERAÇÃO DE SIMULAÇÃO PROVISÓRIA</t>
  </si>
  <si>
    <t>X:\PROJETOS\GENEXUS\GPPROD\EM\EM75110510</t>
  </si>
  <si>
    <t>X:\PROJETOS\GENEXUS\GPWORK\EM\EM75110506</t>
  </si>
  <si>
    <t>ANALISE PPROBLEMA SIMULAÇÃO</t>
  </si>
  <si>
    <t>X:\PROJETOS\GENEXUS\GPPROD\EM\EM75110524</t>
  </si>
  <si>
    <t>X:\PROJETOS\GENEXUS\GPWORK\EM\em75110516</t>
  </si>
  <si>
    <t>REVISÃO DA MANUTENÇÃO ONDE USA</t>
  </si>
  <si>
    <t>X:\PROJETOS\GENEXUS\GPPROD\EM\</t>
  </si>
  <si>
    <t>X:\PROJETOS\GENEXUS\GPTEMP\EM\em75110526</t>
  </si>
  <si>
    <t>X:\PROJETOS\GENEXUS\GPPROD\EM\EM75111018</t>
  </si>
  <si>
    <t>X:\PROJETOS\GENEXUS\GPWORK\EM\em75110601</t>
  </si>
  <si>
    <t>X:\PROJETOS\GENEXUS\GPPROD\EM\EM75130506</t>
  </si>
  <si>
    <t>X:\PROJETOS\GENEXUS\GPWORK\EM\em75111019</t>
  </si>
  <si>
    <t>REVISÃO BILBIOTECAS APLICAÇÃO CLIENTE SERVIDOR</t>
  </si>
  <si>
    <t>X:\PROJETOS\GENEXUS\GPPROD\EM\EM75140825</t>
  </si>
  <si>
    <t>X:\PROJETOS\GENEXUS\GPWORK\EM\EM75130815</t>
  </si>
  <si>
    <t>VERIFICAR MENSAGEM DE ERRO DA CONEXÃO ODBC</t>
  </si>
  <si>
    <t>X:\PROJETOS\GENEXUS\GPTEMP\EM\EJ75140828</t>
  </si>
  <si>
    <t>LEVANTAR IMPACTOS QUANTO AO CADASTRO DE NOVO CÓDIGO DE MOTOCICLETA.</t>
  </si>
  <si>
    <t>X:\PROJETOS\GENEXUS\GPPROD\EM\EM75141219</t>
  </si>
  <si>
    <t>X:\PROJETOS\GENEXUS\GPWORK\EM\EM75140915</t>
  </si>
  <si>
    <t>ALTERAÇÕES EM MANUTENÇÕES PARA MANUTENÇÃO INTERCIA</t>
  </si>
  <si>
    <t>X:\PROJETOS\GENEXUS\GPPROD\EM\EM75150130</t>
  </si>
  <si>
    <t>X:\PROJETOS\GENEXUS\GPWORK\EM\EM75150121</t>
  </si>
  <si>
    <t>CORREÇÃO DE BLOQUEIO DE IITENS PARA MANUTENÇÃO DE EXCLUSÃO.</t>
  </si>
  <si>
    <t>X:\PROJETOS\GENEXUS\GPPROD\EM\EM75180516\</t>
  </si>
  <si>
    <t>X:\PROJETOS\GENEXUS\GPWORK\EM\EM75150323</t>
  </si>
  <si>
    <t>VERIFICAÇÃO E ANÁLISE DE OBJETOS PARA ATENDER TEMA DE META - ESTRUTURA DO PRODUTO SEM COR</t>
  </si>
  <si>
    <t>X:\PROJETOS\GENEXUS\GPPROD\EM\EM75190719\</t>
  </si>
  <si>
    <t>X:\PROJETOS\GENEXUS\GPWORK\EM\EM75180921\</t>
  </si>
  <si>
    <t>CRIAR BASE DE DADOS PARA O SISTEMA DE FICHAS DE CONSUMO</t>
  </si>
  <si>
    <t>X:\PROJETOS\GENEXUS\GPPROD\EJ\EJ90\</t>
  </si>
  <si>
    <t>X:\PROJETOS\GENEXUS\GPWORK\EJ\EJ90\EJ75190722</t>
  </si>
  <si>
    <t>EJ90JDE</t>
  </si>
  <si>
    <t>EJ90</t>
  </si>
  <si>
    <t>X:\GPPROD\EJ\EJ020904</t>
  </si>
  <si>
    <t>X:\GPWORK\EJ\EJ020902</t>
  </si>
  <si>
    <t>X:\GPPROD\EJ\EJ020719</t>
  </si>
  <si>
    <t>ESTOURO DE ARRAY</t>
  </si>
  <si>
    <t>EJ</t>
  </si>
  <si>
    <t>X:\GPPROD\EJ\EJ020917</t>
  </si>
  <si>
    <t>X:\GPWORK\EJ\EJ020910</t>
  </si>
  <si>
    <t>INCLUSÃO RELATÓRIO RESUMO MENSAL DE PROTOCOLOS EMITIDOS</t>
  </si>
  <si>
    <t>X:\GPPROD\EJ\EJ021004</t>
  </si>
  <si>
    <t>X:\GPWORK\EJ\EJ020925</t>
  </si>
  <si>
    <t>RELATÓRIO DE CONFERÊNCIA PARA EMISSÃO DO PROTOCOLO</t>
  </si>
  <si>
    <t>X:\GPPROD\EJ\EJ030131</t>
  </si>
  <si>
    <t>X:\GPWORK\EJ\EJ021220</t>
  </si>
  <si>
    <t>CANCELAMENTO DE MODELO</t>
  </si>
  <si>
    <t>X:\GPPROD\EJ\EJ030224</t>
  </si>
  <si>
    <t>X:\GPWORK\EJ\EJ030207</t>
  </si>
  <si>
    <t>ALTERAÇÃO PROCESSOS BATCH PARA ON-LINE</t>
  </si>
  <si>
    <t>X:\GPPROD\EJ\EJ030402</t>
  </si>
  <si>
    <t>X:\GPWORK\EJ\EJ030226</t>
  </si>
  <si>
    <t>ALTERAÇÃO DE PROCESSO PARA OBJETO EM USO</t>
  </si>
  <si>
    <t>X:\GPPROD\EJ\EJ030417</t>
  </si>
  <si>
    <t>X:\GPWORK\EJ\EJ030410</t>
  </si>
  <si>
    <t>ALTERAÇÃO DE CÓDIGOS DE DESENHO</t>
  </si>
  <si>
    <t>X:\GPPROD\EJ\EJ030508</t>
  </si>
  <si>
    <t>X:\GPTEMP\EJ\EJ030430</t>
  </si>
  <si>
    <t>AVALIAÇÃO PARA EMISSÃO DE RALP EM FORMULÁRIO COMUM</t>
  </si>
  <si>
    <t>X:\GPPROD\EJ\EJ030522</t>
  </si>
  <si>
    <t>X:\GPWORK\EJ\EJ030512</t>
  </si>
  <si>
    <t>INCLUSÃO DE NOVA NOMENCLATURA PARA SEPPEN</t>
  </si>
  <si>
    <t>X:\GPPROD\EJ\EJ030725</t>
  </si>
  <si>
    <t>X:\GPWORK\EJ\EJ030723</t>
  </si>
  <si>
    <t>INCLUSÃO DE NOVA NOMENCLATURA PARA O NÚMERO DO SEPPEN</t>
  </si>
  <si>
    <t>X:\GPPROD\EJ\EJ030801</t>
  </si>
  <si>
    <t>X:\GPWORK\EJ\EJ030728</t>
  </si>
  <si>
    <t>REVER O ACESSO DE USUÁRIOS NA EMISSÃO DOS PROTOCÓLOS</t>
  </si>
  <si>
    <t>X:\GPPROD\EJ\EJ030915</t>
  </si>
  <si>
    <t>X:\GPWORK\EJ\EJ030911</t>
  </si>
  <si>
    <t>ADAPTAÇÃO DA TELA DE CADASTRO DE ITENS PARA UMA NOVA MOMENCLATURA DE SEPPEN JPN PROTÓTIPO</t>
  </si>
  <si>
    <t>X:\GPPROD\EJ\EJ031007</t>
  </si>
  <si>
    <t>X:\GPWORK\EJ\EJ031001</t>
  </si>
  <si>
    <t>INCLUSÃO DE NOVA NOMENCLATURA DE DOCUMENTO IP JAPÃO</t>
  </si>
  <si>
    <t>X:\GPPROD\EJ\EJ040420</t>
  </si>
  <si>
    <t>X:\GPWORK\EJ\EJ040407</t>
  </si>
  <si>
    <t>VERIFICAR CONFIGURAÇÕES DE USUÁRIOS / ACESSO</t>
  </si>
  <si>
    <t>X:\GPPROD\EJ\EJ040525</t>
  </si>
  <si>
    <t>X:\GPWORK\EJ\EJ040513</t>
  </si>
  <si>
    <t>VERIFICAR ESTOURO DE ARRAY</t>
  </si>
  <si>
    <t>X:\GPPROD\EJ\EJ040930</t>
  </si>
  <si>
    <t>X:\GPWORK\EJ\EJ040917</t>
  </si>
  <si>
    <t>VERIFICAR NOVA NOMENCLATURA DE TAMANHO DE DESENHOS</t>
  </si>
  <si>
    <t>X:\GPPROD\EJ\EJ050121</t>
  </si>
  <si>
    <t>X:\GPWORK\EJ\EJ050118</t>
  </si>
  <si>
    <t>VERIFICAR PERFIL DE USUÁRIO E ACESSO</t>
  </si>
  <si>
    <t>X:\GPPROD\EJ\EJ050309</t>
  </si>
  <si>
    <t>X:\GPWORK\EJ\EJ050304</t>
  </si>
  <si>
    <t>VERIFICAR CONTROLE DE ACESSO DE USUÁRIOS</t>
  </si>
  <si>
    <t>X:\GPPROD\EJ\EJ050405</t>
  </si>
  <si>
    <t>X:\GPWORK\EJ\EJ050329</t>
  </si>
  <si>
    <t>VERIFICAR ACESSOS E PERMISSÕES DE USUÁRIOS</t>
  </si>
  <si>
    <t>X:\GPPROD\EJ\EJ050420</t>
  </si>
  <si>
    <t>X:\GPWORK\EJ\EJ050418</t>
  </si>
  <si>
    <t>VERIFICAR REGRAS PARA INCLUSÃO DO NÚMERO DO SEPPEN</t>
  </si>
  <si>
    <t>X:\GPPROD\EJ\</t>
  </si>
  <si>
    <t>X:\GPTEMP\EJ\EJ050425</t>
  </si>
  <si>
    <t>VERIFICAR ATUALIZAÇÕES DE TABELAS DURANTE O SLIDE</t>
  </si>
  <si>
    <t>X:\GPPROD\EJ\EJ050613</t>
  </si>
  <si>
    <t>X:\GPWORK\EJ\EJ050531</t>
  </si>
  <si>
    <t>VERIFICAR REGRAS PARA O CADASTRO DO SEPPEN JAPÃP</t>
  </si>
  <si>
    <t>X:\GPPROD\EJ\EJ051129</t>
  </si>
  <si>
    <t>X:\GPWORK\EJ\EJ050627</t>
  </si>
  <si>
    <t>ALTERAÇÃO PARA IDENTIFICAR OS ITENS DE ORIGEM 4 - FORNECEDOR MANAUS</t>
  </si>
  <si>
    <t>X:\GPPROD\EJ\EJ75051219</t>
  </si>
  <si>
    <t>X:\GPWORK\EJ\EJ75051129</t>
  </si>
  <si>
    <t>TRANSFERÊNCIA DA BASE DE CONHECIMENTOS PARA O GENEXUS VERSÃO 7.5</t>
  </si>
  <si>
    <t>X:\GPPROD\EJ\EJ75070203</t>
  </si>
  <si>
    <t>X:\GPWORK\EJ\EJ75060208</t>
  </si>
  <si>
    <t>DESENVOLVER SISTEMA CORPORATIVO PARA CONTROLE DO RECEBIMENTO E DISTRIBUIÇÃO DOS DESENHOS E DOCUMENTOS RECEBIDOS DO JAPÃO PARA A FÁBRICA E SAO.</t>
  </si>
  <si>
    <t>X:\GPTEMP\EJ\EJ75060905</t>
  </si>
  <si>
    <t>VERIFICAR ROTINA DE ACESSOS DOS USUÁRIOS</t>
  </si>
  <si>
    <t>X:\GPPROD\EJ\EJ75090519</t>
  </si>
  <si>
    <t>X:\GPWORK\EJ\EJ75070821</t>
  </si>
  <si>
    <t>ATENDER A SOLICITAÇÃO DO CONTROLE DE ESPECIFICAÇÕES PARA INCLUIR A REEMISSÃO DE DOCUMENTOS.</t>
  </si>
  <si>
    <t>X:\GENEXUS\GPPROD\EJ\EJ75110913</t>
  </si>
  <si>
    <t>X:\GENEXUS\GPWORK\EJ\EJ75090525</t>
  </si>
  <si>
    <t>ALTERAÇÃO PARA REGULARIZAR MUDANÇA DE NÍVEL, ALTERAÇÃO NA CARGA DE DADOS DO FUHYO P/ L.TEC</t>
  </si>
  <si>
    <t>X:\PROJETOS\GENEXUS\GPPROD\EJ\EJ75210922</t>
  </si>
  <si>
    <t>X:\PROJETOS\GENEXUS\GPWORK\EJ\EJ75110913</t>
  </si>
  <si>
    <t>DESENVOLVER FUNCIONALIDADES PARA ENGENHARIA DE PRODUTO.</t>
  </si>
  <si>
    <t>X:\PROJETOS\GENEXUS\GPPROD\EJ\EJ75140825</t>
  </si>
  <si>
    <t>X:\PROJETOS\GENEXUS\GPWORK\EJ\EJ75110928</t>
  </si>
  <si>
    <t>VERIFICAR E CONFIRMAR REGRAS DE NEGÓCIO PARA CONJUNTOS E ACOPLADOS</t>
  </si>
  <si>
    <t>X:\PROJETOS\GENEXUS\GPPROD\EJ\EJ75\</t>
  </si>
  <si>
    <t>X:\PROJETOS\GENEXUS\GPTEMP\EJ\EJ75140828</t>
  </si>
  <si>
    <t>LEVANTAR IMPACTOS PARA O CADASTRO DE NOVO CÓDIGO DE MOTOCICLETA.</t>
  </si>
  <si>
    <t>X:\PROJETOS\GENEXUS\GPPROD\EJ\EJ75150130</t>
  </si>
  <si>
    <t>X:\PROJETOS\GENEXUS\GPWORK\EJ\EJ75140901</t>
  </si>
  <si>
    <t>ALTERAÇÃO PARA CONTEMPLAR NOVA NOMENCLATURA DE CÓDIGO DE MOTOCICLETAS</t>
  </si>
  <si>
    <t>X:\PROJETOS\GENEXUS\GPPROD\EJ\EJ75\EJ75190722</t>
  </si>
  <si>
    <t>X:\PROJETOS\GENEXUS\GPWORK\EJ\EJ75150203</t>
  </si>
  <si>
    <t>INTEGRAÇÃO DO SISTEMA DE FOLLOW-UP COM O SISTEMA DE CLI WEB.</t>
  </si>
  <si>
    <t>X:\PROJETOS\GENEXUS\GPPROD\EICS\EICS90</t>
  </si>
  <si>
    <t>X:\PROJETOS\GENEXUS\GPWORK\EICS\EICS90\EICS90190724\</t>
  </si>
  <si>
    <t>EICS90</t>
  </si>
  <si>
    <t>X:\GPPROD\EICS\EICS020911</t>
  </si>
  <si>
    <t>X:\GPWORK\EICS\EICS020909</t>
  </si>
  <si>
    <t>X:\GPPROD\EICS\EICS020527</t>
  </si>
  <si>
    <t>FOI DETECTADO UM ERRO QUANDO DA GERAÇÃO DAS PLANILHAS.</t>
  </si>
  <si>
    <t>EICS</t>
  </si>
  <si>
    <t>X:\GPPROD\EICS\EICS021125</t>
  </si>
  <si>
    <t>X:\GPWORK\EICS\EICS021015</t>
  </si>
  <si>
    <t>DESENVOLVIMENTO DOS GRÁFICOS PARA INSPEÇÕES EMISSION</t>
  </si>
  <si>
    <t>X:\GPPROD\EICS\EICS75031007</t>
  </si>
  <si>
    <t>X:\GPWORK\EICS\EICS030710</t>
  </si>
  <si>
    <t>DESENVOLVER MÓDULO BLOQUEIO DE EXPEDIÇÃO.</t>
  </si>
  <si>
    <t>X:\GPPROD\EICS\</t>
  </si>
  <si>
    <t>X:\GPTEMP\EICS\EICS030807</t>
  </si>
  <si>
    <t>ESTUDAR INTEGRAÇÃO COM O EXCEL</t>
  </si>
  <si>
    <t>X:\GPPROD\EICS\EICS75040817</t>
  </si>
  <si>
    <t>X:\GPWORK\EICS\EICS75031021</t>
  </si>
  <si>
    <t>ALTERAÇÃO NO PROGRAMA DE RASTREABILIDADE</t>
  </si>
  <si>
    <t>X:\GPPROD\EICS\EICS75050510</t>
  </si>
  <si>
    <t>X:\GPWORK\EICS\EICS75040916</t>
  </si>
  <si>
    <t>ALTERAÇÃO NA PLANILHAS GERENCIAIS DO SISTEMA SCD.</t>
  </si>
  <si>
    <t>X:\GPPROD\EICS\EICS75051006</t>
  </si>
  <si>
    <t>X:\GPWORK\EICS\EICS050603</t>
  </si>
  <si>
    <t>DESENVOLVIMENTO DO RELATORIO DE CONSULTA DE INDICE DE REPROVAÇÃO DIRETO</t>
  </si>
  <si>
    <t>X:\GPPROD\EICS\EICS75061025</t>
  </si>
  <si>
    <t>X:\GPWORK\EICS\EICS75051007</t>
  </si>
  <si>
    <t>DESENVOLVER O MÓDULO DE BLOQUEIO DO SCD</t>
  </si>
  <si>
    <t>X:\GPPROD\EICS\EICS75071005</t>
  </si>
  <si>
    <t>X:\GPWORK\EICS\EICS75061025</t>
  </si>
  <si>
    <t>ANÁLISE/CORREÇÃO DOS PROGRAMAS DO MÓDULO DE SUSPENSÃO DO PROJETO DE BLOQUEIO ELETRÔNICO.</t>
  </si>
  <si>
    <t>X:\GPPROD\EICS\EICS75081112</t>
  </si>
  <si>
    <t>X:\GPWORK\EICS\EICS75071008</t>
  </si>
  <si>
    <t>DESENVOLVIMENTO DO MONITORAMENTO DE DEFEITOS ON-LINE DA IF.</t>
  </si>
  <si>
    <t>X:\GPPROD\EICS\EICS80081201</t>
  </si>
  <si>
    <t>X:\GPWORK\EICS\EICS75081117</t>
  </si>
  <si>
    <t>CORREÇÃO NO MONITORAMENTO ON-LINE</t>
  </si>
  <si>
    <t>X:\GPPROD\EICS\EICS80090421</t>
  </si>
  <si>
    <t>X:\GPWORK\EICS\EICS80081202</t>
  </si>
  <si>
    <t>ALTERAÇÃO DO SGCD PARA ATENDIMENTO DA LM V</t>
  </si>
  <si>
    <t>X:\GPPROD\EICS\EICS80090706</t>
  </si>
  <si>
    <t>X:\GPWORK\EICS\EICS80090421</t>
  </si>
  <si>
    <t>X:\GPPROD\EICS\EICS80100119</t>
  </si>
  <si>
    <t>X:\GPWORK\EICS\EICS80090706</t>
  </si>
  <si>
    <t>X:\GPPROD\EICS\EICS80100308</t>
  </si>
  <si>
    <t>X:\GPWORK\EICS\EICS80100120</t>
  </si>
  <si>
    <t>MELHORIAS NO GERENCIADOR DE DEFEITOS</t>
  </si>
  <si>
    <t>X:\GPPROD\EICS\EICS80100611</t>
  </si>
  <si>
    <t>X:\GPWORK\EICS\EICS80100315</t>
  </si>
  <si>
    <t>ATENDIMENTO ÀS SOLICITAÇÕES DA INSPEÇÃO FINAL</t>
  </si>
  <si>
    <t>X:\GPPROD\EICS\EICS75101013</t>
  </si>
  <si>
    <t>X:\GPWORK\EICS\EICS80100616</t>
  </si>
  <si>
    <t>CORREÇÃO DE RELATÓRIO DO GERENCIADOR</t>
  </si>
  <si>
    <t>X:\GPPROD\EICS\EICS80101029</t>
  </si>
  <si>
    <t>X:\GPWORK\EICS\EICS80101013</t>
  </si>
  <si>
    <t>ATENDIMENTO SOLICITAÇÕES DA IF</t>
  </si>
  <si>
    <t>X:\PROJETOS\GENEXUS\GPPROD\EICS\EICS80110222</t>
  </si>
  <si>
    <t>X:\PROJETOS\GENEXUS\GPWORK\EICS\EICS75101103</t>
  </si>
  <si>
    <t>ATENDIMENTO SOLICITAÇÕES DA IF.</t>
  </si>
  <si>
    <t>X:\PROJETOS\GENEXUS\GPPROD\EICS\EICS80110315</t>
  </si>
  <si>
    <t>X:\PROJETOS\GENEXUS\GPWORK\EICS\EICS75110222</t>
  </si>
  <si>
    <t>IMPLANTAÇÃO DA NOVA VALIDAÇÃO DE AUTORIDADE DE INSPETORES</t>
  </si>
  <si>
    <t>X:\PROJETOS\GENEXUS\GPPROD\EICS\EICS80110530</t>
  </si>
  <si>
    <t>X:\PROJETOS\GENEXUS\GPWORK\EICS\EICS80110315</t>
  </si>
  <si>
    <t>ATENDIMENTO À SSI MAO 089676</t>
  </si>
  <si>
    <t>X:\PROJETOS\GENEXUS\GPPROD\EICS\EICS80110728</t>
  </si>
  <si>
    <t>X:\PROJETOS\GENEXUS\GPWORK\EICS\EICS80110623</t>
  </si>
  <si>
    <t>ATENDER À SSI MAO 056213</t>
  </si>
  <si>
    <t>X:\PROJETOS\GENEXUS\GPPROD\EICS\EICS80180808</t>
  </si>
  <si>
    <t>X:\PROJETOS\GENEXUS\GPWORK\EICS\EICS80110803</t>
  </si>
  <si>
    <t>CONTINUAÇÃO DO PROJETO DA REJEIÇÃO DO MOTOR</t>
  </si>
  <si>
    <t>FRANCISCO O FONSECA</t>
  </si>
  <si>
    <t>X:\PROJETOS\GENEXUS\GPPROD\EICS\EICS75</t>
  </si>
  <si>
    <t>X:\PROJETOS\GENEXUS\GPTEMP\EICS\EICS80141203</t>
  </si>
  <si>
    <t>REALIZAR TESTE COM RELAÇÃO A CAPTURA DAS FIGURAS NA PRODUÇÃO.</t>
  </si>
  <si>
    <t>X:\PROJETOS\GENEXUS\GPPROD\EICS\EICS80190719</t>
  </si>
  <si>
    <t>X:\PROJETOS\GENEXUS\GPWORK\EICS\EICS80180813</t>
  </si>
  <si>
    <t>DESENVOLVER MELHORIAS DO SRI</t>
  </si>
  <si>
    <t>X:\PROJETOS\GENEXUS\GPTEMP\EICS\EICS80\EICS80190719</t>
  </si>
  <si>
    <t>TESTE DA INSTALAÇÂO DO GENEXUS NAS NOVAS MAQUINAS DO DTI</t>
  </si>
  <si>
    <t>X:\PROJETOS\GENEXUS\GPPROD\EI\EI90</t>
  </si>
  <si>
    <t>X:\PROJETOS\GENEXUS\GPWORK\EI\EI90\EI90190724\</t>
  </si>
  <si>
    <t>CONVERSÃO DO GENEXUS 7.5 PARA GENEXUS 9.0</t>
  </si>
  <si>
    <t>EI90</t>
  </si>
  <si>
    <t>X:\GPPROD\EI\EI021111</t>
  </si>
  <si>
    <t>X:\GPWORK\EI\EI020731</t>
  </si>
  <si>
    <t>X:\GPPROD\EI\EI020708</t>
  </si>
  <si>
    <t xml:space="preserve">ACERTO DA TELA DE CONSULTA DE REINCIDÊNCIA DE DEFEITOS E DESENVOLVIMENTO DO MÓDULO DE INSPEÇÃO DE EMISSION (CONTROLE DE EMISSÃO DE GASES).  </t>
  </si>
  <si>
    <t>EI</t>
  </si>
  <si>
    <t>X:\GPPROD\EI\EI030307</t>
  </si>
  <si>
    <t>X:\GPWORK\EI\EI021111</t>
  </si>
  <si>
    <t>ADEQUAR O SISTEMA PARA CONTEMPLAR O PROJETO NPD. INCLUSÃO DE INSPEÇÃO NPD NO FLUXO DE INSPEÇÕES.</t>
  </si>
  <si>
    <t>X:\GPPROD\EI\EI030325</t>
  </si>
  <si>
    <t>X:\GPWORK\EI\EI030314</t>
  </si>
  <si>
    <t>VERIFICAR PROCEDIMENTO COM RELAÇÃO RE-INSPEÇÃO(LIBERAÇÃO INDEVIDA DE MOTOCICLETAS).</t>
  </si>
  <si>
    <t>X:\GPPROD\EI\EI030429</t>
  </si>
  <si>
    <t>X:\GPWORK\EI\EI030327</t>
  </si>
  <si>
    <t>ALTERAÇÃO NA CONSISTÊNCIA DA SENHA DOS INSPETORES (INCLUSÃO DE NO MÍNIMO 4 CARACTERES)</t>
  </si>
  <si>
    <t>X:\GPPROD\EI\EI030718</t>
  </si>
  <si>
    <t>X:\GPWORK\EI\EI030429</t>
  </si>
  <si>
    <t>ALTERAÇÃO NOS CÓDIGOS DE INSPEÇÃO PARA INCLUSÃO/ATUALIZAÇÃO DA HORA DE INSPEÇÃO.</t>
  </si>
  <si>
    <t>X:\GPPROD\EI\EI030918</t>
  </si>
  <si>
    <t>X:\GPWORK\EI\EI030723</t>
  </si>
  <si>
    <t>VERIFICAR PROBLEMA NA TELA DE CADASTRO DE DEFEITO PÓS-VENDA.</t>
  </si>
  <si>
    <t>X:\GPPROD\EI\EI040116</t>
  </si>
  <si>
    <t>X:\GPWORK\EI\EI030922</t>
  </si>
  <si>
    <t>MELHORIAS NO SITEMA SCD</t>
  </si>
  <si>
    <t>X:\GPPROD\EI\EI040422</t>
  </si>
  <si>
    <t>X:\GPWORK\EI\EI040116</t>
  </si>
  <si>
    <t>DESENVOLVIMENTO DO SISTEMA DE GERENCIAMENTO DE DEFEITOS DA INSP. FINAL</t>
  </si>
  <si>
    <t>X:\GPPROD\EI\EI041216</t>
  </si>
  <si>
    <t>X:\GPWORK\EI\EI040422</t>
  </si>
  <si>
    <t>DESENVOLVIMENTO DA SEGUNDA PARTE DO HQIMS</t>
  </si>
  <si>
    <t>X:\GPPROD\EI\EI050602</t>
  </si>
  <si>
    <t>X:\GPWORK\EI\EI041217</t>
  </si>
  <si>
    <t>FAZER UMA VERSÃO DA TELA DA PRIMEIRA INSPEÇÃO PARA COLETOR INTERMEC/TEKLOGIX</t>
  </si>
  <si>
    <t>X:\GPPROD\EI\EI051006</t>
  </si>
  <si>
    <t>X:\GPWORK\EI\EI050603</t>
  </si>
  <si>
    <t>IMPLEMENTAÇÃO DO PROCESSO DE CONSULTA GERENCIAL DE INDICE DE REPROVAÇÃO DIRETA</t>
  </si>
  <si>
    <t>X:\GPPROD\EI\EI75060419</t>
  </si>
  <si>
    <t>X:\GPWORK\EI\EI051007</t>
  </si>
  <si>
    <t>DESENVOLVIMENTO DO MÓDULO DO SCD DE BLOQUEIO</t>
  </si>
  <si>
    <t>X:\GPPROD\EI\EI75060522</t>
  </si>
  <si>
    <t>X:\GPWORK\EI\EI75060424</t>
  </si>
  <si>
    <t>ALTERAÇÃO DO MÓDULO EM PODER DE TERCEIROS DO SISTEMA SCD PARA INCLUSÃO DE UM CAMPO DE DESTINO DA MOTOCICLETA APÓS A REALIZAÇÃO DOS TESTE DE RODAGEM NA PISTA DE TESTE.</t>
  </si>
  <si>
    <t>X:\GPPROD\EI\</t>
  </si>
  <si>
    <t>X:\GPTEMP\EI\EI75060525</t>
  </si>
  <si>
    <t>CONSULTA AO PROGRAMA WEIT006</t>
  </si>
  <si>
    <t>X:\GPPROD\EI\EI75061204</t>
  </si>
  <si>
    <t>X:\GPWORK\EI\EI75060530</t>
  </si>
  <si>
    <t>ALTERAÇÃO NO PRAGRAMA DE GERAÇÃO DO GERENCIADOR DE DEFEITO PARA CONSIDERAR A CLASSIFICAÇÃO DE DEFEITO "OUTROS".</t>
  </si>
  <si>
    <t>X:\GPPROD\EI\EI75061228</t>
  </si>
  <si>
    <t>X:\GPWORK\EI\EI75061207</t>
  </si>
  <si>
    <t>ALTERAÇÃO DA ATENDER IMPLANTAÇÃO DA LINHA IV</t>
  </si>
  <si>
    <t>X:\GPTEMP\EI\EI75070103</t>
  </si>
  <si>
    <t>VERIFICAÇÃO DOS PROGRAMAS ALTERADOS PARA CONSIDERAÇÃO DA LINHA DE MONTAGEM IV PARA EMISSÃO DOS RELATÓRIOS GERENCIAIS E VERIFICAÇÃO DOS PROGRAMAS UTILIZADOS ATUALMENTE NO REGISTRO DE MOTOCICLETAS PARA A PISTA DE TESTES.</t>
  </si>
  <si>
    <t>X:\GPPROD\EI\EI75070124</t>
  </si>
  <si>
    <t>X:\GPWORK\EI\EI75070105</t>
  </si>
  <si>
    <t>ALTERAÇÃO DA TELA DE REINCIDÊNCIA DE DEFEITOS.</t>
  </si>
  <si>
    <t>X:\GPTEMP\EI\EI75070126</t>
  </si>
  <si>
    <t>CONSULTA DE PROGRAMAS POR MOTIVO DE VIAGEM A SAO</t>
  </si>
  <si>
    <t>X:\GPPROD\EI\EI75070222</t>
  </si>
  <si>
    <t>X:\GPWORK\EI\EI75070213</t>
  </si>
  <si>
    <t>ALTERAÇÃO DO MÓDULO DE SUSPENSÃO E BLOQUEIO.</t>
  </si>
  <si>
    <t>X:\GPPROD\EI\EI75070730</t>
  </si>
  <si>
    <t>X:\GPWORK\EI\EI75070223</t>
  </si>
  <si>
    <t>DESENVOLVIMENTO DAS ALTERAÇÕES DE BLOQUEIO, SUPENSÃO E POSSE DE TERCEIROS DA PISTA DE TESTE COM APLICAÇÕES EM COLETOR DE DADOS.</t>
  </si>
  <si>
    <t>X:\GPPROD\EI\EI75080404</t>
  </si>
  <si>
    <t>X:\GPWORK\EI\EI75070801</t>
  </si>
  <si>
    <t>DESENVOLVIMENTO DE MELHORIAS NO PROCESSO DE RASTREABILIDADE</t>
  </si>
  <si>
    <t>X:\GPTEMP\EI\EI75080407</t>
  </si>
  <si>
    <t>X:\GPPROD\EI\EI75080625</t>
  </si>
  <si>
    <t>X:\GPWORK\EI\EI75080408</t>
  </si>
  <si>
    <t>X:\GPPROD\EI\EI75080804</t>
  </si>
  <si>
    <t>X:\GPWORK\EI\EI75080626</t>
  </si>
  <si>
    <t>X:\GPPROD\EI\EI75080907</t>
  </si>
  <si>
    <t>X:\GPWORK\EI\EI75080804</t>
  </si>
  <si>
    <t>PROJETO AUTOMAÇÃO CUSTO FALHA</t>
  </si>
  <si>
    <t>X:\GPPROD\EI\EI75080930</t>
  </si>
  <si>
    <t>X:\GPWORK\EI\EI75080915</t>
  </si>
  <si>
    <t>CORREÇÃO DO APONTAMENTO DE ATIVIDADES DO CONSERTO.</t>
  </si>
  <si>
    <t>X:\GPPROD\EI\EI75081027</t>
  </si>
  <si>
    <t>X:\GPWORK\EI\EI75080930</t>
  </si>
  <si>
    <t>MELHORIAS NO SCD</t>
  </si>
  <si>
    <t>X:\GPTEMP\EI\EI75081030</t>
  </si>
  <si>
    <t>CONSULTA PROGRAMAS HQIMS - SOLICITANTE AÍZE</t>
  </si>
  <si>
    <t>X:\GPPROD\EI\EI75081108</t>
  </si>
  <si>
    <t>X:\GPWORK\EI\EI75081105</t>
  </si>
  <si>
    <t>PROJETO TOUCH SCREEN</t>
  </si>
  <si>
    <t>X:\GPPROD\EI\EI75090226</t>
  </si>
  <si>
    <t>X:\GPWORK\EI\EI75081112</t>
  </si>
  <si>
    <t>X:\GPPROD\EI\EI75090421</t>
  </si>
  <si>
    <t>X:\GPWORK\EI\EI75090227</t>
  </si>
  <si>
    <t>X:\GPPROD\EI\EI75090703</t>
  </si>
  <si>
    <t>X:\GPWORK\EI\EI75090422</t>
  </si>
  <si>
    <t>PROJETO EVOLUÇÃO DO SCD</t>
  </si>
  <si>
    <t>X:\GPPROD\EI\EI75090817</t>
  </si>
  <si>
    <t>X:\GPWORK\EI\EI75090707</t>
  </si>
  <si>
    <t>X:\GPPROD\EI\EI75091130</t>
  </si>
  <si>
    <t>X:\GPWORK\EI\EI75090817</t>
  </si>
  <si>
    <t>X:\GPPROD\EI\EI75100107</t>
  </si>
  <si>
    <t>X:\GPWORK\EI\EI75091130</t>
  </si>
  <si>
    <t>ATENDE À SSI 037848 - ALTERAÇÃO DO FLUXO DE INSPEÇÃO</t>
  </si>
  <si>
    <t>X:\GPPROD\EI\EI75100308</t>
  </si>
  <si>
    <t>X:\GPWORK\EI\EI75100107</t>
  </si>
  <si>
    <t>PROJETO MONITORAMENTO DOS INSPETORES</t>
  </si>
  <si>
    <t>X:\GPPROD\EI\EI75100319</t>
  </si>
  <si>
    <t>X:\GPWORK\EI\EI75100312</t>
  </si>
  <si>
    <t>ATENDIMENTO ÀS SOLICITAÇÕES DA INSPEÇÃO FINAL.</t>
  </si>
  <si>
    <t>X:\GPPROD\EI\EI75100520</t>
  </si>
  <si>
    <t>X:\GPWORK\EI\EI75100324</t>
  </si>
  <si>
    <t>ATENDER ÀS SOLICITAÇÕES DA IF.</t>
  </si>
  <si>
    <t>X:\GPPROD\EI\EI75101013</t>
  </si>
  <si>
    <t>X:\GPWORK\EI\EI75100521</t>
  </si>
  <si>
    <t>ATENDER SOLICITAÇÕES DA INSPEÇÃO FINAL.</t>
  </si>
  <si>
    <t>X:\PROJETOS\GENEXUS\GPPROD\EI\EI75101117</t>
  </si>
  <si>
    <t>X:\GPWORK\EI\EI75101109</t>
  </si>
  <si>
    <t>PROJETO DA NOVA VERSÃO DA NF-E</t>
  </si>
  <si>
    <t>X:\GPPROD\EI\EI75110117</t>
  </si>
  <si>
    <t>X:\PROJETOS\GENEXUS\GPWORK\EI\EI75101124</t>
  </si>
  <si>
    <t>ATENDER SOLICITAÇÕES DA INSPEÇÃO FINAL</t>
  </si>
  <si>
    <t>X:\PROJETOS\GENEXUS\GPPROD\EI\EI75110222</t>
  </si>
  <si>
    <t>X:\PROJETOS\GENEXUS\GPWORK\EI\EI75110120</t>
  </si>
  <si>
    <t>X:\PROJETOS\GENEXUS\EI\EI75110117</t>
  </si>
  <si>
    <t>CONTINUAÇÃO DA SSI DE AUTORIDADE DE INSPETOR POR MODELO / INSPEÇÃO</t>
  </si>
  <si>
    <t>X:\PROJETOS\GENEXUS\GPPROD\EI\EI75110315</t>
  </si>
  <si>
    <t>X:\PROJETOS\GENEXUS\GPWORK\EI\EI75110303</t>
  </si>
  <si>
    <t>X:\PROJETOS\GENEXUS\GPPROD\EI\EI75110405</t>
  </si>
  <si>
    <t>X:\PROJETOS\GENEXUS\GPWORK\EI\EI75110315</t>
  </si>
  <si>
    <t>ATENDER SSI MAO 089676</t>
  </si>
  <si>
    <t>X:\PROJETOS\GENEXUS\GPPROD\EI\EI75110727</t>
  </si>
  <si>
    <t>X:\PROJETOS\GENEXUS\GPWORK\EI\EI75110405</t>
  </si>
  <si>
    <t>ATENDER 2ª FASE SSI MAO 089676</t>
  </si>
  <si>
    <t>X:\PROJETOS\GENEXUS\GPPROD\EI\EI75111026</t>
  </si>
  <si>
    <t>X:\PROJETOS\GENEXUS\GPWORK\EI\EI75110811</t>
  </si>
  <si>
    <t>CONTINUAÇÃO DAS MELHORIAS NA MONTAGEM DO MOTOR</t>
  </si>
  <si>
    <t>X:\PROJETOS\GENEXUS\GPPROD\EI\EI75120402</t>
  </si>
  <si>
    <t>X:\PROJETOS\GENEXUS\GPWORK\EI\EI75111028</t>
  </si>
  <si>
    <t>FINALIZAR MELHORIA NO CONTROLE DA REJEIÇÃO DA MONTAGEM DO MOTOR</t>
  </si>
  <si>
    <t>X:\PROJETOS\GENEXUS\GPPROD\EI\EI75130812</t>
  </si>
  <si>
    <t>X:\PROJETOS\GENEXUS\GPWORK\EI\EI75120403</t>
  </si>
  <si>
    <t>DESENVOLVIMENTO DE MELHORIA</t>
  </si>
  <si>
    <t>X:\PROJETOS\GENEXUS\GPPROD\EI\EI75140415</t>
  </si>
  <si>
    <t>X:\PROJETOS\GENEXUS\GPWORK\EI\EI75131009</t>
  </si>
  <si>
    <t>MANUTENÇÃO VALORIZAÇÃO DO INUTILIZADO COM CUSTO MÉDIO</t>
  </si>
  <si>
    <t>X:\PROJETOS\GENEXUS\GPPROD\EI\EI75150908</t>
  </si>
  <si>
    <t>X:\PROJETOS\GENEXUS\GPWORK\EI\EI75140521</t>
  </si>
  <si>
    <t>AJUSTES NO SISTEMA SRI, ALGUNS PROGRAMA CONTÊM VINCULOS COM A BASE EI E PRECISO ABRÍ-LOS PARA ANÁLISE</t>
  </si>
  <si>
    <t>X:\PROJETOS\GENEXUS\GPPROD\EI\EI75</t>
  </si>
  <si>
    <t>X:\PROJETOS\GENEXUS\GPTEMP\EI\EI75151015</t>
  </si>
  <si>
    <t>CONSULTA DA ROTINA DE REINSPEÇÃO</t>
  </si>
  <si>
    <t>X:\PROJETOS\GENEXUS\GPTEMP\EI\EI75151022</t>
  </si>
  <si>
    <t>CONSULTA DE PROGRAMAS DA REINSPEÇÃO E QG</t>
  </si>
  <si>
    <t>X:\PROJETOS\GENEXUS\GPPROD\EI\EI75180808</t>
  </si>
  <si>
    <t>X:\PROJETOS\GENEXUS\GPWORK\EI\EI75160318</t>
  </si>
  <si>
    <t>DESENVOLVIMENTO DE MELHORIAS NOS PROCESSOS DA IF</t>
  </si>
  <si>
    <t>X:\PROJETOS\GENEXUS\GPPROD\EI\EI75190719</t>
  </si>
  <si>
    <t>X:\PROJETOS\GENEXUS\GPWORK\EI\EI75180813</t>
  </si>
  <si>
    <t>DESENVOLVER MELHORIAS NO SRI</t>
  </si>
  <si>
    <t>X:\PROJETOS\GENEXUS\GPPROD\DW90JDE\</t>
  </si>
  <si>
    <t>X:\PROJETOS\GENEXUS\GPWORK\DW90JDE\DW90221114</t>
  </si>
  <si>
    <t>Pendente de Cópia</t>
  </si>
  <si>
    <t>DESENVOLVIMENTO PROJETO SHELF-LIFE</t>
  </si>
  <si>
    <t>DW90JDE</t>
  </si>
  <si>
    <t>X:\GPPROD\DTIPROJECT\DTIPROJECT20130806</t>
  </si>
  <si>
    <t>X:\GPWORK\DTIPROJECT\</t>
  </si>
  <si>
    <t>X:\GPPROD\DTIPROJECT\</t>
  </si>
  <si>
    <t>DESENVOLVIMENTO DO SISTEMA DE CONTROLE DE PROJETOS (PDCA)</t>
  </si>
  <si>
    <t>DTIPROJECT</t>
  </si>
  <si>
    <t>X:\PROJETOS\DELPHI\GPPROD\DTIPROJECT\DTIProject140805</t>
  </si>
  <si>
    <t>X:\Projetos\Delphi\Gpwork\DTIProject\DTIProject130829</t>
  </si>
  <si>
    <t>MELHORIAS DE USABILIDADE</t>
  </si>
  <si>
    <t>X:\PROJETOS\DELPHI\GPPROD\DTIPROJECT</t>
  </si>
  <si>
    <t>X:\Projetos\Delphi\Gpwork\DTIProject\DTIProject140807</t>
  </si>
  <si>
    <t>X:\PROJETOS\DELPHI\GPPROD\DTIPROJECT\DTIPROJECT140805</t>
  </si>
  <si>
    <t>CORREÇÃO DE ERRO NO SISTEMA</t>
  </si>
  <si>
    <t>X:\PROJETOS\LOTUS_NOTES\GPPROD\DPN\</t>
  </si>
  <si>
    <t>X:\PROJETOS\LOTUS_NOTES\GPWORK\DPN\CNP06122022.nsf</t>
  </si>
  <si>
    <t>MELHORIA DE EFICIÊNCIA NO PROCESSO DE CADASTROS DE ITENS (DPN)</t>
  </si>
  <si>
    <t>DPN</t>
  </si>
  <si>
    <t>REPOSITORIO</t>
  </si>
  <si>
    <t>ATUALIZAÇÃO EXECUTAVEL DELPHI DASHBOARDNFE</t>
  </si>
  <si>
    <t>MARCIO CASTRO ALMEIDA</t>
  </si>
  <si>
    <t>DASHBOARDNF</t>
  </si>
  <si>
    <t>X:\PROJETOS\GENEXUS\GPPROD\CX90\</t>
  </si>
  <si>
    <t>X:\PROJETOS\GENEXUS\GPWORK\CX90JDE\CX90190724</t>
  </si>
  <si>
    <t>CX90JDE</t>
  </si>
  <si>
    <t>PROJETO JDE</t>
  </si>
  <si>
    <t>CX90</t>
  </si>
  <si>
    <t>X:\GPPROD\CX\CX021011</t>
  </si>
  <si>
    <t>X:\GPWORK\CX\CX020509</t>
  </si>
  <si>
    <t>X:\GPPROD\CX\CX020509</t>
  </si>
  <si>
    <t>AJUSTE NA MINUTA</t>
  </si>
  <si>
    <t>CX</t>
  </si>
  <si>
    <t>X:\GPPROD\CX\CX030221</t>
  </si>
  <si>
    <t>X:\GPWORK\CX\CX021029</t>
  </si>
  <si>
    <t>VERIFICAR E/OU EFETUAR ALTERAÇÃO NA MINUTA NO QUE DIZ RESPEITO A DUPLICAR OS PROGRAMAS DE PRODUÇÃO QUE UTILIZAM ARQUIVOS QUE ESTÃO APONTANDO PARA O AMBIENTE DE TESTE.</t>
  </si>
  <si>
    <t>X:\GPPROD\CX\CX030225</t>
  </si>
  <si>
    <t>X:\GPWORK\CX\CX030221</t>
  </si>
  <si>
    <t>DESENVOLVER TELA PARA LIBERAÇÃO/DESLIBERAÇÃO DE PROGRAMAS</t>
  </si>
  <si>
    <t>X:\GPPROD\CX\CX030311</t>
  </si>
  <si>
    <t>X:\GPWORK\CX\CX030301</t>
  </si>
  <si>
    <t>DESENVOLVER TELA PARA MANUTENÇÃO DE PENF'S DE CKD.</t>
  </si>
  <si>
    <t>X:\GPPROD\CX\CX030502</t>
  </si>
  <si>
    <t>X:\GPWORK\CX\CX030324</t>
  </si>
  <si>
    <t>CRIAR PROCESSO PARA GERAÇÃO DOS ARQUIVOS COM LAYOUT 50 E 54 DO SINTEGRA</t>
  </si>
  <si>
    <t>X:\GPPROD\CX\</t>
  </si>
  <si>
    <t>X:\GPTEMP\CX\CX030225</t>
  </si>
  <si>
    <t>X:\GPTEMP\CX\CX030311</t>
  </si>
  <si>
    <t>X:\GPPROD\CX\CX030825</t>
  </si>
  <si>
    <t>X:\GPWORK\CX\CX030505</t>
  </si>
  <si>
    <t>DESENVOLVER PROCESSO DE GERAÇÃO DE ARQUIVOS PARA OS TRANSPORTADORES NO PADRÃO PROCEDA</t>
  </si>
  <si>
    <t>X:\GPPROD\CX\CX030902</t>
  </si>
  <si>
    <t>X:\GPWORK\CX\CX030826</t>
  </si>
  <si>
    <t>EFETUAR NO PROCESSO DA MINUTA DE DESPACHO, O DESMENBRAMENTO DO AMBIENTE DE TESTE E PRODUÇÃO RESPECTIVAMENTE.</t>
  </si>
  <si>
    <t>X:\GPTEMP\CX\CX030902</t>
  </si>
  <si>
    <t>ANÁLISE DE IMPACTO PARA IMPLANTAÇÃO OTC E PTP</t>
  </si>
  <si>
    <t>X:\GPPROD\CX\CX031124</t>
  </si>
  <si>
    <t>X:\GPWORK\CX\CX030909</t>
  </si>
  <si>
    <t>DESENVOLVIMENTO DO PROCESSO FRAME LIST</t>
  </si>
  <si>
    <t>X:\GPPROD\CX\CX040415</t>
  </si>
  <si>
    <t>X:\GPWORK\CX\CX031124</t>
  </si>
  <si>
    <t>CUSTOMIZAÇÕES DOS LEGADOS PARA IMPLANTAÇÃO DO OW-OTC</t>
  </si>
  <si>
    <t>X:\GPTEMP\CX\CX040415</t>
  </si>
  <si>
    <t>X:\GPPROD\CX\CX040720</t>
  </si>
  <si>
    <t>X:\GPWORK\CX\CX040415</t>
  </si>
  <si>
    <t>ALTERAR O MÓDULO DE CADASTRO DE CFO, NO QUE DIZ RESPEITO A INCLUSÃO DA RELAÇÃO ENTRE O CFO E O TIPO DE PEDIDO, BEM COMO ALTERAR A COMPLEMENTAÇÃO FISCAL DE PENF, PARA QUE QUANDO O CFO SEJA INFORMADO NA TELA O SISTEMA VERIFIQUE SE O MESMO ESTÁ RELACIONADO COM O TIPO DE PEDIDO EM QUESTÃO.</t>
  </si>
  <si>
    <t>X:\GPPROD\CX\CX040910</t>
  </si>
  <si>
    <t>X:\GPWORK\CX\CX040727</t>
  </si>
  <si>
    <t>EFETUAR ALTERAÇÃO NA TELA DE GERAÇÃO DA PRÉVIA</t>
  </si>
  <si>
    <t>X:\GPPROD\CX\CX050202</t>
  </si>
  <si>
    <t>X:\GPWORK\CX\CX041122</t>
  </si>
  <si>
    <t>CONTEMPLAÇÃO DO PLANO DA HTA</t>
  </si>
  <si>
    <t>X:\GPPROD\CX\CX050428</t>
  </si>
  <si>
    <t>X:\GPWORK\CX\CX050330</t>
  </si>
  <si>
    <t>ALTERAR CADASTRO DE LEAD TIME DO ITEM ASTEC PARA CONSIDERAR LEAD TIME "1".</t>
  </si>
  <si>
    <t>X:\GPTEMP\CX\CX050503</t>
  </si>
  <si>
    <t>CONSULTAR PROGRAMA DO SISTEMA IO</t>
  </si>
  <si>
    <t>X:\GPPROD\CX\CX051018</t>
  </si>
  <si>
    <t>X:\GPWORK\CX\CX050530</t>
  </si>
  <si>
    <t>IMPLEMENTAÇÃO CUT-IN / CUT-OFF</t>
  </si>
  <si>
    <t>X:\GPPROD\CX\CX75051227</t>
  </si>
  <si>
    <t>X:\GPWORK\CX\CX75051125</t>
  </si>
  <si>
    <t>CONVERSÃO DA VERSÃO 2.1 PARA A VERSÃO 7.5 DO GENEXUS</t>
  </si>
  <si>
    <t>X:\GPPROD\CX\CX75090608</t>
  </si>
  <si>
    <t>X:\GPWORK\CX\CX75070507</t>
  </si>
  <si>
    <t>ANALISAR PROBLEMA NO APLICATIVO CLIENTE SERVIDOR SIMULADOR EXPORT</t>
  </si>
  <si>
    <t>X:\GPPROD\CX\CX75100512</t>
  </si>
  <si>
    <t>X:\GPWORK\CX\CX75090609</t>
  </si>
  <si>
    <t>CORREÇÃO NA EXPLOSÃO DA ESTRUTURA PARA MATÉRIAS-PRIMAS COMUNS - REL.SUCATA.ORG2</t>
  </si>
  <si>
    <t>X:\GPPROD\CX\CX75100609</t>
  </si>
  <si>
    <t>X:\GPWORK\CX\CX75100512</t>
  </si>
  <si>
    <t>MELHORIAS NO RELATÓRIO DE DEMONSTRATIVO DE SUCATAS</t>
  </si>
  <si>
    <t>X:\GPPROD\CX\75100623</t>
  </si>
  <si>
    <t>X:\GPWORK\CX\CX75100622</t>
  </si>
  <si>
    <t>CORREÇÃO NO RELATÓRIO DE DEMONSTRATIVO DE SUCATAS</t>
  </si>
  <si>
    <t>X:GENEXUS\GPPROD\CX\CX75120118</t>
  </si>
  <si>
    <t>X:\GENEXUS\GPWORK\CX\75100809</t>
  </si>
  <si>
    <t>ALTERAÇÃO NA FILE VIEW HDQ01PF</t>
  </si>
  <si>
    <t>X:\PROJETOS\GENEXUS\GPPROD\CX\CX75130730</t>
  </si>
  <si>
    <t>X:\PROJETOS\GENEXUS\GPWORK\CX\CX75120206</t>
  </si>
  <si>
    <t>ALTERAÇÃO NO PROCESSO DE EXPLOSÃO DA ESTRUTURA PARA CONSIDERAR AS ESTRUTURAS PARA "0000D" ATENDER SINTERIZAÇÃO</t>
  </si>
  <si>
    <t>X:\PROJETOS\GENEXUS\GPPROD\CX\</t>
  </si>
  <si>
    <t>X:\PROJETOS\GENEXUS\GPTEMP\CX\CX75130823</t>
  </si>
  <si>
    <t>ANÁLISE PARA ATENDER A SSI:163288</t>
  </si>
  <si>
    <t>X:\PROJETOS\GENEXUS\GPPROD\CX\CX75150113</t>
  </si>
  <si>
    <t>X:\PROJETOS\GENEXUS\GPWORK\CX\CX75141010</t>
  </si>
  <si>
    <t>ALTERAÇÃO DO TAMANHO DO MODELO PARA ATENDER SOLIC. DA ENGENHARIA</t>
  </si>
  <si>
    <t>X:\PROJETOS\GENEXUS\GPPROD\CX\CX75151015</t>
  </si>
  <si>
    <t>X:\PROJETOS\GENEXUS\GPWORK\CX\CX75150713</t>
  </si>
  <si>
    <t>ANÁLISE REGRA EXPLOSÃO ESTRUTURA</t>
  </si>
  <si>
    <t>X:\PROJETOS\GENEXUS\GPTEMP\CX\CX75160617</t>
  </si>
  <si>
    <t>ANÁLISE EXPLOSÃO ASTEC</t>
  </si>
  <si>
    <t>X:\PROJETOS\GENEXUS\GPPROD\CX\CX190723\</t>
  </si>
  <si>
    <t>X:\PROJETOS\GENEXUS\GPWORK\CX\CX75241017</t>
  </si>
  <si>
    <t>CORREÇÃO NA ROTINA DE EXPLOSÃO DE ESTRUTURA</t>
  </si>
  <si>
    <t>X:\GPPROD\CUSTO\CUSTO020912</t>
  </si>
  <si>
    <t>X:\GPWORK\CUSTO\CUSTO020715</t>
  </si>
  <si>
    <t>X:\GPPROD\CUSTO\CUSTO020712</t>
  </si>
  <si>
    <t>ALTERAÇÃO NO MÓDULO DE SIMULAÇÃO DE CUSTO</t>
  </si>
  <si>
    <t>CUSTO</t>
  </si>
  <si>
    <t>X:\GPPROD\CUSTO\CUSTO050317</t>
  </si>
  <si>
    <t>X:\GPWORK\CUSTO\CUSTO050316</t>
  </si>
  <si>
    <t>ALTERAÇÃO DO CONCEITO DO RATEIO DO GGF SEMI-DIRETO</t>
  </si>
  <si>
    <t>X:\GPPROD\CUSTO\CUSTO050913</t>
  </si>
  <si>
    <t>X:\GPWORK\CUSTO\CUSTO050817</t>
  </si>
  <si>
    <t>ADEQUACAO DOS ITENS NA PORTARIA 182</t>
  </si>
  <si>
    <t>X:\GPPROD\CUSTO\CUSTO070503</t>
  </si>
  <si>
    <t>X:\GPWORK\CUSTO\CUSTO051008</t>
  </si>
  <si>
    <t>PROBLEMAS NA ESTRUTURA DO PRODUTO</t>
  </si>
  <si>
    <t>X:\GPPROD\CUSTO\CUSTO070711</t>
  </si>
  <si>
    <t>X:\GPWORK\CUSTO\CUSTO070509</t>
  </si>
  <si>
    <t>ALTERACAO DO SISTEMA PARA AJUSTAR O PROBLEMA DA EXPLOSÃO DOS ITENS 0000D</t>
  </si>
  <si>
    <t>X:\GPPROD\CUSTO\</t>
  </si>
  <si>
    <t>X:\GPTEMP\CUSTO\CUSTO071221</t>
  </si>
  <si>
    <t>CRIAÇÃO DE RELATÓRIO PARA A CONTROLADORIA</t>
  </si>
  <si>
    <t>X:\GPTEMP\CUSTO\CUSTO090724</t>
  </si>
  <si>
    <t>ERRO NA APLICAÇÃO</t>
  </si>
  <si>
    <t>X:\GPTEMP\CUSTO\CUSTO100617</t>
  </si>
  <si>
    <t>PROJETO CUSTOS</t>
  </si>
  <si>
    <t>X:\PROJETOS\LOTUS_NOTES\GPPROD\CTRLCAR\CTRLCAR20110225</t>
  </si>
  <si>
    <t>X:\PROJETOS\LOTUS_NOTES\GPWORK\CTRLCAR\CTRLCAR20110214</t>
  </si>
  <si>
    <t>CRIAÇÃO DE UM NOVO RELATÓRIO</t>
  </si>
  <si>
    <t>CTRLCAR</t>
  </si>
  <si>
    <t>X:\GPPROD\CSE\CSE021030</t>
  </si>
  <si>
    <t>X:\GPWORK\CSE\CSE021016</t>
  </si>
  <si>
    <t>X:\GPPROD\CSE\CSE020508</t>
  </si>
  <si>
    <t>ALTERAÇÃO NO PROGRAMA DE GERAÇÃO DE DADOS PARA A RECEITA FEDERAL</t>
  </si>
  <si>
    <t>MICHELLE HENOI S DE LIMA</t>
  </si>
  <si>
    <t>CSE</t>
  </si>
  <si>
    <t>X:\PROJETOS\GENEXUS\GPPROD\CRP90JDE\</t>
  </si>
  <si>
    <t>X:\PROJETOS\GENEXUS\GPWORK\CRP90JDE\CRP9020190101</t>
  </si>
  <si>
    <t>CRP90JDE</t>
  </si>
  <si>
    <t>X:\PROJETOS\GENEXUS\GPPROD\CRP90\</t>
  </si>
  <si>
    <t>X:\PROJETOS\GENEXUS\GPTEMP\CRP90\CRP90190315</t>
  </si>
  <si>
    <t>CONVERSÃO PARA GX 9.0</t>
  </si>
  <si>
    <t>CRP90</t>
  </si>
  <si>
    <t>X:\PROJETOS\GENEXUS\GPWORK\CRP90\CRP90190802\</t>
  </si>
  <si>
    <t>CONVERSÃO BASE 7.5 - PROJETO JDE</t>
  </si>
  <si>
    <t>X:\GPPROD\CRP\CRP75060605</t>
  </si>
  <si>
    <t>X:\GPWORK\CRP\CRP75060529</t>
  </si>
  <si>
    <t>X:\GPPROD\CRP\</t>
  </si>
  <si>
    <t>CRIAÇÃO DE PROGRAMAS DE CARGA DE LOCAÇÕES</t>
  </si>
  <si>
    <t>CRP</t>
  </si>
  <si>
    <t>X:\GPPROD\CRP\CRP75060616</t>
  </si>
  <si>
    <t>X:\GPWORK\CRP\CRP75060605</t>
  </si>
  <si>
    <t>DESENVOLVIMENTO J3 DO RECEBIMENTO FÍSICO SAO/MAO</t>
  </si>
  <si>
    <t>X:\GPPROD\CRP\CRP75060815</t>
  </si>
  <si>
    <t>X:\GPWORK\CRP\CRP75060620</t>
  </si>
  <si>
    <t>X:\GPPROD\CRP\CRP75060923</t>
  </si>
  <si>
    <t>X:\GPWORK\CRP\CRP75060816</t>
  </si>
  <si>
    <t>DESENVOLVIMENTO J3 DO RECEBIMENTO FISICO SAO/MAO</t>
  </si>
  <si>
    <t>X:\GPPROD\CRP\CRP75061014</t>
  </si>
  <si>
    <t>X:\GPWORK\CRP\CRP75060925</t>
  </si>
  <si>
    <t>X:\GPPROD\CRP\CRP75061028</t>
  </si>
  <si>
    <t>X:\GPWORK\CRP\CRP75061019</t>
  </si>
  <si>
    <t>MELHORIAS RECEBIMENTO FÍSICO SAO/MAO FASE J4</t>
  </si>
  <si>
    <t>X:\GPPROD\CRP\CRP75061130</t>
  </si>
  <si>
    <t>X:\GPWORK\CRP\CRP75061030</t>
  </si>
  <si>
    <t>PROJETO RECEBIMENTO LOCAL - DESENVOLVIMENTO DAS TELAS DOS COLETORES</t>
  </si>
  <si>
    <t>X:\GPPROD\CRP\CRP75070119</t>
  </si>
  <si>
    <t>X:\GPWORK\CRP\CRP75061130</t>
  </si>
  <si>
    <t>X:\GPPROD\CRP\CRP75070528</t>
  </si>
  <si>
    <t>X:\GPWORK\CRP\CRP75070119</t>
  </si>
  <si>
    <t>ALTERAÇÃO MELHORIA NO RECEBIMENTO LOCAL</t>
  </si>
  <si>
    <t>X:\GPPROD\CRP\CRP75070901</t>
  </si>
  <si>
    <t>X:\GPWORK\CRP\CRP75070528</t>
  </si>
  <si>
    <t>DESENVOLVIMENTO RECEBIMENTO IMPORTADO - LLI</t>
  </si>
  <si>
    <t>X:\GPPROD\CRP\CRP75071015</t>
  </si>
  <si>
    <t>X:\GPWORK\CRP\CRP75070903</t>
  </si>
  <si>
    <t>ALTERAÇÃO DO LAYOUT DA ETIQUETA DO RECEBIMENTO</t>
  </si>
  <si>
    <t>X:\GPPROD\CRP\CRP75080623</t>
  </si>
  <si>
    <t>X:\GPWORK\CRP\CRP75071029</t>
  </si>
  <si>
    <t>MELHORIAS NO PROCESSO DE RECEBIMENTO FÍSICO</t>
  </si>
  <si>
    <t>X:\GPPROD\CRP\CRP75090808</t>
  </si>
  <si>
    <t>X:\GPWORK\CRP\CRP75080709</t>
  </si>
  <si>
    <t>RELATÓRIOS DE ACOMPANHAMENTO DAS REMESSAS/RETORNOS PARA DEPÓSITO EXTERNO</t>
  </si>
  <si>
    <t>X:\GPPROD\CRP\CRP75090831</t>
  </si>
  <si>
    <t>X:\GPWORK\CRP\CRP75090810</t>
  </si>
  <si>
    <t>DESENVOLVIMENTO FERRAMENAS DE GERENCIAMENTO DE ESTOQUES</t>
  </si>
  <si>
    <t>X:\GPPROD\CRP\CRP75090916</t>
  </si>
  <si>
    <t>X:\GPWORK\CRP\CRP75090901</t>
  </si>
  <si>
    <t>ALTERAÇÕES NO RECEBIMENTO - BUG NFE</t>
  </si>
  <si>
    <t>X:\GPPROD\CRP\CRP75100803</t>
  </si>
  <si>
    <t>X:\GPWORK\CRP\CRP75090917</t>
  </si>
  <si>
    <t>ATUALIZAÇÃO LOG DO SISTEMA GERENCIAL</t>
  </si>
  <si>
    <t>X:\GPPROD\CRP\CRP75100805</t>
  </si>
  <si>
    <t>X:\GPWORK\CRP\CRP75100804</t>
  </si>
  <si>
    <t>CORREÇÃO DO PROGRAMA DE LEITURAS DE ETIQUETAS DE EMBALAGEM - DEMORA NA MOVIMENTAÇÃO</t>
  </si>
  <si>
    <t>X:\PROJETOS\GPPROD\CRP\CRP75120629</t>
  </si>
  <si>
    <t>X:\PROJETOS\GENEXUS\GPWORK\CRP\CRP75100806</t>
  </si>
  <si>
    <t>RETORNO DEPÓSITO EXTERNO POR FATURA-KDKIT</t>
  </si>
  <si>
    <t>X:\PROJETOS\GENEXUS\GPPROD\CRP\CRP75121004</t>
  </si>
  <si>
    <t>X:\PROJETOS\GENEXUS\GPWORK\CRP\CRP75120629</t>
  </si>
  <si>
    <t>X:\PROJETOS\GENEXUS\GPPROD\CRP\CRP75190802\</t>
  </si>
  <si>
    <t>X:\PROJETOS\GENEXUS\GPWORK\CRP\CRP75121005</t>
  </si>
  <si>
    <t>X:\PROJETOS\DELPHI\GPPROD\CO\CO_DELPHI150728</t>
  </si>
  <si>
    <t>X:\PROJETOS\DELPHI\GPWORK\CO_DELPHI140728</t>
  </si>
  <si>
    <t>PROJETO CUSTO ORÇADO</t>
  </si>
  <si>
    <t>CO_DELPHI</t>
  </si>
  <si>
    <t>X:\PROJETOS\DELPHI\GPPROD\CO\CO_DELPHI170509</t>
  </si>
  <si>
    <t>X:\PROJETOS\DELPHI\GPWORK\CO\CO_DELPHI151009</t>
  </si>
  <si>
    <t>ALTERAÇÃO</t>
  </si>
  <si>
    <t>X:\PROJETOS\GENEXUS\GPPROD\CO90JDE\CO90201020\</t>
  </si>
  <si>
    <t>X:\PROJETOS\GENEXUS\GPWORK\CO90JDE\CO75190722</t>
  </si>
  <si>
    <t>X:\PROJETOS\GENEXUS\GPPROD\CO\CO75170522</t>
  </si>
  <si>
    <t>CO90JDE</t>
  </si>
  <si>
    <t>X:\PROJETOS\GENEXUS\GPPROD\CO90\CO90201110\</t>
  </si>
  <si>
    <t>X:\PROJETOS\GENEXUS\GPWORK\CO90190718</t>
  </si>
  <si>
    <t>CO90</t>
  </si>
  <si>
    <t>X:\PROJETOS\GENEXUS\GPPROD\CO\CO75150728</t>
  </si>
  <si>
    <t>X:\PROJETOS\GENEXUS\GPWORK\CO75140728</t>
  </si>
  <si>
    <t>CO</t>
  </si>
  <si>
    <t>X:\PROJETOS\GENEXUS\GPWORK\CO\CO75150730</t>
  </si>
  <si>
    <t>FASE III DO PROJETO</t>
  </si>
  <si>
    <t>X:\PROJETOS\GENEXUS\GPPROD\CO</t>
  </si>
  <si>
    <t>X:\PROJETOS\GENEXUS\GPTEMP\CO75150928</t>
  </si>
  <si>
    <t>X:\PROJETOS\GENEXUS\GPPROD\CO\CO75201020\</t>
  </si>
  <si>
    <t>X:\PROJETOS\GENEXUS\GPWORK\CO\CO75190723\</t>
  </si>
  <si>
    <t>CONVERSÃO</t>
  </si>
  <si>
    <t>X:\GPPROD\CMPMISC\CMPMISC020826</t>
  </si>
  <si>
    <t>X:\GPPROD\CMPMISC\CMPMISC020806</t>
  </si>
  <si>
    <t>X:\GPPROD\CMPMISC\CMPMISC020712</t>
  </si>
  <si>
    <t>ALTERAR O FORMATO DE IMPRESSÃO DA PLANILHA DO COMPARATIVO</t>
  </si>
  <si>
    <t>CMPMISC</t>
  </si>
  <si>
    <t>X:\PROJETOS\GENEXUS\GPPROD\CG\CG75101123</t>
  </si>
  <si>
    <t>X:\PROJETOS\GENEXUS\GPWORK\CG_GENEXUS\2</t>
  </si>
  <si>
    <t>CG_GENEXUS</t>
  </si>
  <si>
    <t>X:\PROJETOS\GENEXUS\GPPROD\CG\CG75110609</t>
  </si>
  <si>
    <t>X:\PROJETOS\GENEXUS\GPWORK\CG\CG75101124</t>
  </si>
  <si>
    <t>TESTE DE SISTEMA</t>
  </si>
  <si>
    <t>X:\PROJETOS\GENEXUS\GPPROD\CG\CG75120411</t>
  </si>
  <si>
    <t>X:\PROJETOS\GENEXUS\GPWORK\CG\CG75110620</t>
  </si>
  <si>
    <t>AJUSTE DURANTE A IMPLANTAÇÃO</t>
  </si>
  <si>
    <t>X:\PROJETOS\GENEXUS\GPPROD\CG\CG75</t>
  </si>
  <si>
    <t>X:\PROJETOS\GENEXUS\GPTEMP\CG\CG75120411</t>
  </si>
  <si>
    <t>ANÁLISES PARA DESENVOLVIMENTO DO PROJETO DE CUSTO LEGAL</t>
  </si>
  <si>
    <t>X:\PROJETOS\GENEXUS\GPPROD\CG\CG75120502</t>
  </si>
  <si>
    <t>X:\PROJETOS\GENEXUS\GPWORK\CG\CG75120416</t>
  </si>
  <si>
    <t>CRIAR A PASTA CLIENTE-SERVIDOR NA GPPROD</t>
  </si>
  <si>
    <t>X:\PROJETOS\GENEXUS\GPPROD\CG\CG75130429</t>
  </si>
  <si>
    <t>X:\PROJETOS\GENEXUS\GPWORK\CG\CG75121127</t>
  </si>
  <si>
    <t>CORREÇÃO ROTINA DE CÁLCULO DO TEMPO PADRÃO</t>
  </si>
  <si>
    <t>X:\PROJETOS\GENEXUS\GPPROD\CG\CG75130822</t>
  </si>
  <si>
    <t>X:\PROJETOS\GENEXUS\GPWORK\CG\CG750716</t>
  </si>
  <si>
    <t>CALCULAR O CUSTO UNITÁRIO DOS ITENS COMPRADOS E FABRICADOS PARA O PROCESSO DE VALORIZAÇÃO DA SUCATA</t>
  </si>
  <si>
    <t>X:\PROJETOS\GENEXUS\GPPROD\CG\CG75140211</t>
  </si>
  <si>
    <t>X:\PROJETOS\GENEXUS\GPWORK\CG\CG75131016</t>
  </si>
  <si>
    <t>MANUTENÇÃO OBEJTO PCG0039 PARA VALORIZAÇÃO DO INUTILIZADO</t>
  </si>
  <si>
    <t>X:\PROJETOS\GENEXUS\GPPROD\CG\CG75140407</t>
  </si>
  <si>
    <t>X:\PROJETOS\GENEXUS\GPWORK\CG\CG75140311</t>
  </si>
  <si>
    <t>X:\PROJETOS\GENEXUS\GPTEMP\CG\CG75140409</t>
  </si>
  <si>
    <t>X:\PROJETOS\GENEXUS\GPPROD\CG\CG75140512</t>
  </si>
  <si>
    <t>X:\PROJETOS\GENEXUS\GPWORK\CG\CG75140425</t>
  </si>
  <si>
    <t>ADEQUAR AO WINDOWS 7</t>
  </si>
  <si>
    <t>X:\PROJETOS\GENEXUS\GPTEMP\CG\CG75140606</t>
  </si>
  <si>
    <t>X:\PROJETOS\GENEXUS\GPPROD\CG\CG75\CG75140610</t>
  </si>
  <si>
    <t>X:\PROJETOS\GENEXUS\GPWORK\CG\CG75140610</t>
  </si>
  <si>
    <t>X:\PROJETOS\GENEXUS\GPTEMP\CG\CG75140711</t>
  </si>
  <si>
    <t>X:\PROJETOS\GENEXUS\GPPROD\CG\CG75150422</t>
  </si>
  <si>
    <t>X:\PROJETOS\GENEXUS\GPWORK\CG\CG75141104</t>
  </si>
  <si>
    <t>ALTERAÇÃO NO CONCEITO 0000D EM FUNÇÃO DA ALTERAÇÃO DO MODELO DE 8 PARA 9 DÍGITOS</t>
  </si>
  <si>
    <t>X:\PROJETOS\GENEXUS\GPTEMP\CG\CG75160624</t>
  </si>
  <si>
    <t>ANÁLISE ROTINA DE PREECHIMENTO DE C.CUSTOS EM BRANCO</t>
  </si>
  <si>
    <t>X:\GPPROD\CG\CG130429</t>
  </si>
  <si>
    <t>X:\PROJETOS\DELPHI\GPWORK\CG\CG100903</t>
  </si>
  <si>
    <t xml:space="preserve">DESENVOLVIMENTO DE SISTEMA DE APROPRIAÇÃO DE CUSTO </t>
  </si>
  <si>
    <t>CG</t>
  </si>
  <si>
    <t>X:\PROJETOS\DELPHI\GPPROD\CG\CG130823</t>
  </si>
  <si>
    <t>X:\PROJETOS\DELPHI\GPWORK\CG\CG130430</t>
  </si>
  <si>
    <t>REVISÃO NA INTERFACE CONTÁBIL PARA TRABALHAR COM AS CONTAS SAP</t>
  </si>
  <si>
    <t>X:\PROJETOS\DELPHI\GPPROD\CG\</t>
  </si>
  <si>
    <t>X:\PROJETOS\DELPHI\GPTEMP\CG\CG131014</t>
  </si>
  <si>
    <t>CORREÇÃO DO SGCSRVC2</t>
  </si>
  <si>
    <t>X:\PROJETOS\DELPHI\GPPROD\CG\CG131016</t>
  </si>
  <si>
    <t>X:\PROJETOS\DELPHI\GPWORK\CG\CG131015</t>
  </si>
  <si>
    <t>MANUTENÇÃO NO PROCEDIMENTO DE GERAÇÃO DO VALOR EM REAL DAS PEÇAS PARA VALORIZAÇÃO DO INUTILIZADO</t>
  </si>
  <si>
    <t>X:\PROJETOS\DELPHI\GPPROD\CG\CG131119</t>
  </si>
  <si>
    <t>X:\PROJETOS\DELPHI\GPWORK\CG\CG131018</t>
  </si>
  <si>
    <t>CORREÇÃO NO CUSTO GERENCIAL</t>
  </si>
  <si>
    <t>X:\PROJETOS\DELPHI\GPTEMP\CG\CG131120</t>
  </si>
  <si>
    <t>X:\PROJETOS\DELPHI\GPPROD\CG\CG140210</t>
  </si>
  <si>
    <t>X:\PROJETOS\DELPHI\GPWORK\CG\CG140203</t>
  </si>
  <si>
    <t>CORREÇÃO NA INTERFACE01 DELPHI - QUANTIDADE DOS 0000D</t>
  </si>
  <si>
    <t>X:\PROJETOS\DELPHI\GPPROD\CG\CG140512</t>
  </si>
  <si>
    <t>X:\PROJETOS\DELPHI\GPWORK\CG\CG140425</t>
  </si>
  <si>
    <t>ADEQUAR O SISTEMA AO WINDOWS 7</t>
  </si>
  <si>
    <t>X:\PROJETOS\DELPHI\GPPROD\CG\CG140610</t>
  </si>
  <si>
    <t>X:\PROJETOS\DELPHI\GPWORK\CG\CG140602</t>
  </si>
  <si>
    <t>ALTERAÇÃO NO MOTO VALORIZADA</t>
  </si>
  <si>
    <t>X:\PROJETOS\DELPHI\GPPROD\CG\CG170509</t>
  </si>
  <si>
    <t>X:\PROJETOS\DELPHI\GPWORK\CG\CG150520</t>
  </si>
  <si>
    <t>ALTERAÇÃO DO SEVIÇO PARA ADEQUÁ-LO AO NOVO WINDOWS</t>
  </si>
  <si>
    <t>X:\GPPROD\CF\CF021108</t>
  </si>
  <si>
    <t>X:\GPWORK\CF\CF020923</t>
  </si>
  <si>
    <t>X:\GPPROD\CF\CF020923</t>
  </si>
  <si>
    <t>CUSTOMIZAÇÕES/MELHORIAS DO SISTEMA PÓS IMPLANTAÇÃO</t>
  </si>
  <si>
    <t>CF</t>
  </si>
  <si>
    <t>X:\GPPROD\CF\CF021212</t>
  </si>
  <si>
    <t>X:\GPWORK\CF\CF021112</t>
  </si>
  <si>
    <t>X:\GPPROD\CF\CF030109</t>
  </si>
  <si>
    <t>X:\GPWORK\CF\CF021217</t>
  </si>
  <si>
    <t>X:\GPPROD\CF\CF021216</t>
  </si>
  <si>
    <t>PLANO DE CONTAS</t>
  </si>
  <si>
    <t>X:\GPPROD\CF\CF030121</t>
  </si>
  <si>
    <t>X:\GPWORK\CF\CF030116</t>
  </si>
  <si>
    <t>ALTERAR PROGRAMAS PARA CONTEMPLAR CONHECIMENTOS DE MESMA NUMERAÇÃO COM TIPO DE TRANSPORTE DIFERENTES.</t>
  </si>
  <si>
    <t>X:\GPPROD\CF\CF030224</t>
  </si>
  <si>
    <t>X:\GPWORK\CF\CF030205</t>
  </si>
  <si>
    <t>ADEQUAÇÃO DA NOMENCLATURA DOS LOTES CONTÁBEIS ÀS CPMPANHIAS FISCAIS</t>
  </si>
  <si>
    <t>X:\GPPROD\CF\CF030414</t>
  </si>
  <si>
    <t>X:\GPWORK\CF\CF030318</t>
  </si>
  <si>
    <t>ALTERAÇÃO NOMENCLATURA DOS LOTES PARA FRETE SECUNDÁRIO</t>
  </si>
  <si>
    <t>X:\GPPROD\CF\CF030811</t>
  </si>
  <si>
    <t>X:\GPWORK\CF\CF030417</t>
  </si>
  <si>
    <t>ALTERAÇÃO NO CONCEITO DE CONHECIMENTOS DE TRECHO "PD - PRIMÁRIO DESCIDA", DEVIDO AO NOVO DE PROCESSO DE FILIGRANAÇÃO ELETRÔNICA FEITO PELA SEFAZ.</t>
  </si>
  <si>
    <t>X:\GPPROD\CF\CF030902</t>
  </si>
  <si>
    <t>X:\GPWORK\CF\CF030813</t>
  </si>
  <si>
    <t>ANALISAR/ALTERAR RELATÓRIO RTHX235</t>
  </si>
  <si>
    <t>X:\GPPROD\CF\</t>
  </si>
  <si>
    <t>X:\GPTEMP\CF\CF030902</t>
  </si>
  <si>
    <t>X:\GPPROD\CF\CF030926</t>
  </si>
  <si>
    <t>X:\GPWORK\CF\CF030902</t>
  </si>
  <si>
    <t>ALTERAÇÃO DE PROGRAMAS PARA CONTEMPLAR O ADIANTAMENTO DE PAGAMENTO AO TRANSPORTADOR.</t>
  </si>
  <si>
    <t>X:\GPPROD\CF\CF031004</t>
  </si>
  <si>
    <t>X:\GPWORK\CF\CF031002</t>
  </si>
  <si>
    <t>ALTERAÇÃO DO RELATÓRIO DE FATURAS PARA CONTEMPLAR O ADIANTAMENTO DE PAGAMENTO AO TRANSPORTADOR.</t>
  </si>
  <si>
    <t>X:\GPPROD\CF\CF031103</t>
  </si>
  <si>
    <t>X:\GPWORK\CF\CF031008</t>
  </si>
  <si>
    <t>ADICIONAR AO RELATORIO DE FATURAS DE FRETES O NUMERO DA FROTA</t>
  </si>
  <si>
    <t>X:\GPPROD\CF\CF031128</t>
  </si>
  <si>
    <t>X:\GPWORK\CF\CF031104</t>
  </si>
  <si>
    <t>EFETUAR ALTERAÇÕES REFERENTES A INTEGRAÇÃO COM O ONEWORLD.</t>
  </si>
  <si>
    <t>X:\GPPROD\CF\CF051013</t>
  </si>
  <si>
    <t>X:\GPWORK\CF\CF031128</t>
  </si>
  <si>
    <t>FINALIZAR ALTERAÇÕES REFERENTES A INTEGRAÇÃO COM O ONEWORLD.</t>
  </si>
  <si>
    <t>X:\GPPROD\CF\CF75051130</t>
  </si>
  <si>
    <t>X:\GPWORK\CF\CF051013</t>
  </si>
  <si>
    <t>DESENVOLVER SOLUÇÃO PARA ATENDER AOS REQUERIMENTOS DA SOX 404.</t>
  </si>
  <si>
    <t>X:\GPPROD\CF\CF75060303</t>
  </si>
  <si>
    <t>X:\GPWORK\CF\CF75051130</t>
  </si>
  <si>
    <t>DESENVOLVER SOLUÇÃO PARA PROCESSO DE LIBERAÇÃO DE CONHECIMENTOS SECUNDÁRIOS POR FATURA</t>
  </si>
  <si>
    <t>X:\GPPROD\CF\CF75060519</t>
  </si>
  <si>
    <t>X:\GPWORK\CF\CF75060410</t>
  </si>
  <si>
    <t>DESENVOLVER/CUSTOMIZAR PROGRAMAS PARA QUE ATENDAM AOS REQUERIMENTOS DO PROJETO DE REESTRUTURAÇÃO DOS SISTEMAS DE TRÂNSITO E FRETES</t>
  </si>
  <si>
    <t>X:\GPPROD\CF\CF75060525</t>
  </si>
  <si>
    <t>X:\GPWORK\CF\CF75060519</t>
  </si>
  <si>
    <t>REALIZAR ALTERAÇÕES QUE CONTEMPLEM OS NOVOS CONCEITOS DE VALIDAÇÃO DA DATA DE ENTREGA DA(S) MERCADORIA(S) E DE VALIDAÇÃO DO FRETE MÍNIMO.</t>
  </si>
  <si>
    <t>X:\GPPROD\CF\CF75060601</t>
  </si>
  <si>
    <t>X:\GPWORK\CF\CF75060530</t>
  </si>
  <si>
    <t>ALTERAR RELATÓRIO DE NEGOCIAÇÃO DE PREÇOS PARA CONTEMPLAR CONCEITO DE QUE UMA NEGOCIAÇÃO PODE TER VÁRIAS NEGOCIAÇÕES ANTERIORES.</t>
  </si>
  <si>
    <t>X:\GPTEMP\CF\CF75060601</t>
  </si>
  <si>
    <t>RECOMPILAR PROGRAMAS NO AMBIENTE DE TESTES PARA VALIDAÇÃO DAS ALTERAÇÕES NO RELATÓRIO DE NEGOCIAÇÃO DE PREÇOS.</t>
  </si>
  <si>
    <t>X:\GPPROD\CF\CF75060606</t>
  </si>
  <si>
    <t>X:\GPWORK\CF\CF75060602</t>
  </si>
  <si>
    <t>ALTERAR O PROGRAMA DE VALIDAÇÃO DO CONHECIMENTO PARA QUE ASSUMA O CÓDIGO DO TRANSPORTADOR COMO DESTINATÁRIO QUANDO O FRETE FOR DIRECIONADO PARA UM PAD</t>
  </si>
  <si>
    <t>X:\GPPROD\CF\CF75060608</t>
  </si>
  <si>
    <t>X:\GPWORK\CF\CF75060607</t>
  </si>
  <si>
    <t>TODAS OS MOTIVOS LISTADOS ABAIXO FORAM INFORMADOS PELO SR. RODRIGO BUENO (DTI / IBIRAPUERA): 1 - SOLUCIONAR PROBLEMAS EM PROGRAMAS NO AMBIENTE DE PRODUÇÃO 2 - DESENVOLVER PROCESSO PARA GERAR INFORMAÇÕES PARA O USGAAP 3 - DESENVOLVER PROCESSO PARA APURAÇÃO DE FRETE PAGOS X RECEBIDOS</t>
  </si>
  <si>
    <t>X:\GPPROD\CF\CF75060822</t>
  </si>
  <si>
    <t>X:\GPWORK\CF\CF75060608</t>
  </si>
  <si>
    <t>REVISAR PROGRAMAS DE ATUALIZAÇÃO DA DATA DE ENTREGA DA MERCADORIA, POIS ESTÃO OCORRENDO PROBLEMAS (BUGS) EM AMBIENTE DE PRODUÇÃO.</t>
  </si>
  <si>
    <t>X:\GPTEMP\CF\CF75060608</t>
  </si>
  <si>
    <t>EXTRAIR PROGRAMAS DA ALTERAÇÃO DA VALIDAÇÃO DA DATA DE ENTREGA DA MERCADORIA</t>
  </si>
  <si>
    <t>X:\GPTEMP\CF\CF75060818</t>
  </si>
  <si>
    <t>EXTRAIR PROGRAMAS DO MÓDULO DE MANUTENÇÃO DE ACESSO.</t>
  </si>
  <si>
    <t>X:\GPPROD\CF\CF75060917</t>
  </si>
  <si>
    <t>X:\GPWORK\CF\CF75060823</t>
  </si>
  <si>
    <t>REALIZAR CUSTOMIZAÇÕES NECESSÁRIAS NO SISTEMA DE CONTROLE DE FRETES PARA A IMPLANTAÇÃO DO DEPÓSITO DE PEÇAS EM RECIFE.</t>
  </si>
  <si>
    <t>X:\GPPROD\CF\CF75060924</t>
  </si>
  <si>
    <t>X:\GPWORK\CF\CF75060919</t>
  </si>
  <si>
    <t>REALIZAR CUSTOMIZAÇÕES PARA IMPLEMENTAR A INTERFACE CONTÁBIL E FISCAL (SEF / COTEPE) REFERENTES AO NOVO DEPÓSITO DA DIVISÃO DE PEÇAS EM PERNAMBUCO.</t>
  </si>
  <si>
    <t>X:\GPPROD\CF\CF75061001</t>
  </si>
  <si>
    <t>X:\GPWORK\CF\CF75060925</t>
  </si>
  <si>
    <t>REALIZAR CUSTOMIZAÇÕES PARA IMPLEMENTAR A INTERFACE CONTÁBIL E FISCAL (SEF E COTEPE) REFERENTES À IMPLANTAÇÃO DO NOVO DEPÓSITO DA DIVISÃO DE PEÇAS EM PERNAMBUCO.</t>
  </si>
  <si>
    <t>X:\GPPROD\CF\CF75061011</t>
  </si>
  <si>
    <t>X:\GPWORK\CF\CF75061003</t>
  </si>
  <si>
    <t>X:\GPPROD\CF\CF75061108</t>
  </si>
  <si>
    <t>X:\GPWORK\CF\CF75061017</t>
  </si>
  <si>
    <t>REALIZAR AJUSTES REFERENTES À IMPLANTAÇÃO DAS ALTERAÇÕES REALIZADAS PARA CONTEMPLAR O NOVO DEPÓSITO DA DIVISÃO DE PEÇAS EM PERNAMBUCO.</t>
  </si>
  <si>
    <t>X:\GPPROD\CF\CF75061109</t>
  </si>
  <si>
    <t>X:\GPWORK\CF\CF75061109</t>
  </si>
  <si>
    <t>REALIZAR AJUSTES NO RELATÓRIO DE FATURAS, EM FUNÇÃO DA DESVINCULAÇÃO DA PRAÇA DE PAGAMENTO DO CADASTRO DE PESSOAS E REALIZAR AJUSTES NO PROCEDIMENTO QUE GERA A INTERFACE PARA O LIVRO FISCAL DE PEÇAS, EM FUNÇÃO DA IMPLANTAÇÃO DO NOVO DEPÓSITO DA DIVISÃO DE PEÇAS EM PERNAMBUCO.</t>
  </si>
  <si>
    <t>X:\GPPROD\CF\CF75061112</t>
  </si>
  <si>
    <t>X:\GPWORK\CF\CF75061110</t>
  </si>
  <si>
    <t>REALIZAR AJUSTES EM FUNÇÃO DA DESVINCULAÇÃO DA PRAÇA DE PAGAMENTO DO CADASTRO DE PESSOAS.</t>
  </si>
  <si>
    <t>X:\GPPROD\CF\CF75061118</t>
  </si>
  <si>
    <t>X:\GPWORK\CF\CF75061113</t>
  </si>
  <si>
    <t>ATENDER AS REGRAS DE NEGÓCIO DO PROCESSO SW REALIZADO EM MANAUS.</t>
  </si>
  <si>
    <t>X:\GPTEMP\CF\CF75061129</t>
  </si>
  <si>
    <t>AVALIAR REGRA DE OBTENÇÃO DOS IMPOSTOS NA VALIDAÇÃO DO CONHECIMENTO PARA O TRAJETO JABOATÃO -&gt; CLIENTE</t>
  </si>
  <si>
    <t>X:\GPPROD\CF\CF75061130</t>
  </si>
  <si>
    <t>X:\GPWORK\CF\CF75061130</t>
  </si>
  <si>
    <t>AJUSTAR PROGRAMA DE VALIDAÇÃO DE CONHECIMENTO DE TRANSPORTE PARA CONSIDERAR ATO DECLARATÓRIO Nº. 533/2006-DETRI/SER/SEFAZ DO TRANSPORTADOR FLY EXPRESS LTDA.</t>
  </si>
  <si>
    <t>X:\GPPROD\CF\CF75070408</t>
  </si>
  <si>
    <t>X:\GPWORK\CF\CF75061214</t>
  </si>
  <si>
    <t>DESENVOLVER / MODIFICAR PROGRAMAS EM ATENDIMENTO À SOLUÇÃO PROPOSTA DO PROJETO DE REDUÇÃO DE CONHECIMENTOS INTEGRADOS CONTROLADOS.</t>
  </si>
  <si>
    <t>X:\GPTEMP\CF\CF75070115</t>
  </si>
  <si>
    <t>AVALIAR ARQUIVOS CONTIDOS NA BASE DE CONHECIMENTO.</t>
  </si>
  <si>
    <t>X:\GPPROD\CF\CF75070505</t>
  </si>
  <si>
    <t>X:\GPWORK\CF\CF75070412</t>
  </si>
  <si>
    <t>X:\GPPROD\CF\CF75070601</t>
  </si>
  <si>
    <t>X:\GPWORK\CF\CF75070507</t>
  </si>
  <si>
    <t>X:\GPPROD\CF\CF75070731</t>
  </si>
  <si>
    <t>X:\GPWORK\CF\CF75070604</t>
  </si>
  <si>
    <t>X:\GPPROD\CF\CF75080128</t>
  </si>
  <si>
    <t>X:\GPWORK\CF\CF75070801</t>
  </si>
  <si>
    <t>X:\GPPROD\CF\CF75081031</t>
  </si>
  <si>
    <t>X:\GPWORK\CF\CF75080128</t>
  </si>
  <si>
    <t>DESENVOLVER / MODIFICAR PROGRAMAS EM ATENDIMENTO A SOLICITAÇÃO DE MELHORIAS NO PROCESSO DO SISTEMA GSA (SINAL - SUFRAMA).</t>
  </si>
  <si>
    <t>X:\GPPROD\CF\CF75081218</t>
  </si>
  <si>
    <t>X:\GPWORK\CF\CF75081212</t>
  </si>
  <si>
    <t>CORREÇÃO ARQUIVO EDI (NOTFIS)</t>
  </si>
  <si>
    <t>X:\GPPROD\CF\CF75090227</t>
  </si>
  <si>
    <t>X:\GPWORK\CF\CF75090115</t>
  </si>
  <si>
    <t>SISTEMA ALC - REGISTRO DA INFORMAÇÃO DO NÚMERO DO SIM CARD</t>
  </si>
  <si>
    <t>X:\GPPROD\CF\CF75090507</t>
  </si>
  <si>
    <t>X:\GPWORK\CF\CF75090316</t>
  </si>
  <si>
    <t>IMPEDIR ATUALIZAÇÃO DA DATA/HORA REAL DE SAÍDA DO PRIMEIRO TRECHO (REGISTRO DE SAÍDA DE CARRETAS DA PORTARIA)</t>
  </si>
  <si>
    <t>X:\GPPROD\CF\CF75090702</t>
  </si>
  <si>
    <t>X:\GPWORK\CF\CF75090508</t>
  </si>
  <si>
    <t>ADAPTAÇÃO DOS APLICATIVOS PARA O PROJETO BUG DA NOTA (NF-E)</t>
  </si>
  <si>
    <t>X:\GPPROD\CF\CF75100125</t>
  </si>
  <si>
    <t>X:\GPWORK\CF\CF75090703</t>
  </si>
  <si>
    <t>COMPLEMENTAÇÃO DO BUG DA NF-E</t>
  </si>
  <si>
    <t>X:\GPPROD\CF\CF75100208</t>
  </si>
  <si>
    <t>X:\GPWORK\CF\CF75100126</t>
  </si>
  <si>
    <t>MANUTENÇÃO CORRETIVA (AJUSTE PARA RELATÓRIOS)</t>
  </si>
  <si>
    <t>X:\GPTEMP\CF\CF75100211</t>
  </si>
  <si>
    <t>AVALIAÇÃO DE OBJETO</t>
  </si>
  <si>
    <t>X:\GPPROD\CF\CF75100303</t>
  </si>
  <si>
    <t>X:\GPWORK\CF\CF75100223</t>
  </si>
  <si>
    <t>CORREÇÃO DA INFORMAÇÃO DO EDI (MODALIDADE DE TRANSPORTE)</t>
  </si>
  <si>
    <t>X:\GPPROD\CF\CF75100310</t>
  </si>
  <si>
    <t>X:\GPWORK\CF\CF75100305</t>
  </si>
  <si>
    <t>ALTERAÇÃO NO PROCEDIMENTO DE INCLUSÃO DE NOTAS NA MINUTA</t>
  </si>
  <si>
    <t>X:\PROJETOS\GENEXUS\GPPROD\CF\</t>
  </si>
  <si>
    <t>X:\PROJETOS\GENEXUS\GPWORK\CF\CF75180924</t>
  </si>
  <si>
    <t>X:\PROJETOS\DELPHI\GPPROD\CC\CC75130617</t>
  </si>
  <si>
    <t>X:\PROJETOS\DELPHI\GPWORK\CC\CC111006</t>
  </si>
  <si>
    <t>TEMA DE CUSTO CONTÁBIL</t>
  </si>
  <si>
    <t>CC_DELPHI</t>
  </si>
  <si>
    <t>X:\PROJETOS\DELPHI\GPPROD\CC\CC75130823</t>
  </si>
  <si>
    <t>X:\PROJETOS\DELPHI\GPWORK\CC\CC75130625</t>
  </si>
  <si>
    <t>TESTE DO NOVO AS/400</t>
  </si>
  <si>
    <t>X:\PROJETOS\DELPHI\GPPROD\CC\CC75131119</t>
  </si>
  <si>
    <t>X:\PROJETOS\DELPHI\GPWORK\CC\CC75130919</t>
  </si>
  <si>
    <t>CORREÇÃO DO REL. C.CUSTO COM GGF E SEM TEMPO</t>
  </si>
  <si>
    <t>X:\PROJETOS\DELPHI\GPPROD\CC\CC75140211</t>
  </si>
  <si>
    <t>X:\PROJETOS\DELPHI\GPWORK\CC\CC75140210</t>
  </si>
  <si>
    <t>RATEIO DOS CENTROS DE CUSTOS RESERVA DE LINHA PARA OS CENTROS DE CUSTOS DIRETOS</t>
  </si>
  <si>
    <t>X:\PROJETOS\DELPHI\GPPROD\CC\CC75140519</t>
  </si>
  <si>
    <t>X:\PROJETOS\DELPHI\GPWORK\CC\CC75140227</t>
  </si>
  <si>
    <t>CORREÇÃO DE ERRO NO MOTO VALORIZADA POR ITEM</t>
  </si>
  <si>
    <t>X:\PROJETOS\DELPHI\GPPROD\CC\CC75150728</t>
  </si>
  <si>
    <t>X:\PROJETOS\DELPHI\GPWORK\CC\CC75140519</t>
  </si>
  <si>
    <t>CONTABILIZAÇÃO</t>
  </si>
  <si>
    <t>X:\PROJETOS\DELPHI\GPPROD\CC\CC75160328</t>
  </si>
  <si>
    <t>X:\PROJETOS\DELPHI\GPWORK\CC\CC75150818</t>
  </si>
  <si>
    <t>X:\PROJETOS\DELPHI\GPPROD\CC\</t>
  </si>
  <si>
    <t>X:\PROJETOS\DELPHI\GPTEMP\CC\</t>
  </si>
  <si>
    <t>X:\PROJETOS\DELPHI\GPTEMP\CC\CC75160328</t>
  </si>
  <si>
    <t>X:\PROJETOS\DELPHI\GPWORK\CC\CC75160426</t>
  </si>
  <si>
    <t>NOVO RELATÓRIO</t>
  </si>
  <si>
    <t>X:\PROJETOS\GENEXUS\GPPROD\CC90\CC90201020\</t>
  </si>
  <si>
    <t>X:\PROJETOS\GENEXUS\GPWORK\CC90\DE\CC75190722</t>
  </si>
  <si>
    <t>X:\PROJETOS\GENEXUS\CC\GPPROD\CC75190717</t>
  </si>
  <si>
    <t>CC90JDE</t>
  </si>
  <si>
    <t>X:\PROJETOS\GENEXUS\GPPROD\CC90JDE\</t>
  </si>
  <si>
    <t>X:\PROJETOS\GENEXUS\GPWORK\CC90\DE\CC90201021</t>
  </si>
  <si>
    <t>X:\PROJETOS\GENEXUS\GPPROD\CC90JDE\CC90201020</t>
  </si>
  <si>
    <t>CRIAR RELATÓRIO CONTABILIZAÇÃO DAS DIFERENÇAS DE RM</t>
  </si>
  <si>
    <t>X:\PROJETOS\GENEXUS\GPWORK\CC90\CC90190718</t>
  </si>
  <si>
    <t>CC90</t>
  </si>
  <si>
    <t>X:\PROJETOS\GENEXUS\GPPROD\CC\CC75121008</t>
  </si>
  <si>
    <t>X:\PROJETOS\GENEXUS\GPWORK\CC\CC75111006</t>
  </si>
  <si>
    <t>TEMA DO CUSTO CONTÁBIL</t>
  </si>
  <si>
    <t>CC</t>
  </si>
  <si>
    <t>X:\PROJETOS\GENEXUS\GPPROD\CC\CC75130617</t>
  </si>
  <si>
    <t>X:\PROJETOS\GENEXUS\GPWORK\CC\CC75121009</t>
  </si>
  <si>
    <t>DESENVOLVIMENTO DO SISTEMA DE CUSTO CONTÁBIL - MÓDULO DE FECHAMENTO DEFINITIVO \ RELATÓRIOS</t>
  </si>
  <si>
    <t>X:\PROJETOS\GENEXUS\GPPROD\CC\CC75130621</t>
  </si>
  <si>
    <t>X:\PROJETOS\GENEXUS\GPWORK\CC\CC75130618</t>
  </si>
  <si>
    <t>CRIAR CARGA DE SALDO INICIAL DE PRODUTO ACABADO (CPV)</t>
  </si>
  <si>
    <t>X:\PROJETOS\GENEXUS\GPPROD\CC\CC75130823</t>
  </si>
  <si>
    <t>X:\PROJETOS\GENEXUS\GPWORK\CC\CC75130624</t>
  </si>
  <si>
    <t>ALTERAÇÃO DO CÁLCULO DA DEPRECIAÇÃO</t>
  </si>
  <si>
    <t>X:\PROJETOS\GENEXUS\GPPROD\CC\CC75131119</t>
  </si>
  <si>
    <t>X:\PROJETOS\GENEXUS\GPWORK\CC\CC75130916</t>
  </si>
  <si>
    <t>DESENVOLVIMENTO DE APLICATIVO PARA CALCULAR A TAXA ENTRE CUSTO DE REPOSIÇÃO E CUSTO MÉDIO</t>
  </si>
  <si>
    <t>X:\PROJETOS\GENEXUS\GPPROD\CC\</t>
  </si>
  <si>
    <t>X:\PROJETOS\GENEXUS\GPTEMP\CC\CG131120</t>
  </si>
  <si>
    <t>X:\PROJETOS\GENEXUS\GPTEMP\CC\CC75131120</t>
  </si>
  <si>
    <t>X:\PROJETOS\GENEXUS\GPPROD\CC\CC75140211</t>
  </si>
  <si>
    <t>X:\PROJETOS\GENEXUS\GPWORK\CC\CC75140210</t>
  </si>
  <si>
    <t>RATEIO DOS CENTROS DE CUSTOS RESERVA DE LINHA PARA OS DIRETOS</t>
  </si>
  <si>
    <t>X:\PROJETOS\GENEXUS\GPPROD\CC\CC75140519</t>
  </si>
  <si>
    <t>X:\PROJETOS\GENEXUS\GPWORK\CC\CC75140225</t>
  </si>
  <si>
    <t>X:\PROJETOS\GENEXUS\GPPROD\CC\CC75150728</t>
  </si>
  <si>
    <t>X:\PROJETOS\GENEXUS\GPWORK\CC\CC75140522</t>
  </si>
  <si>
    <t>X:\PROJETOS\GENEXUS\GPTEMP\CC\CC75150729</t>
  </si>
  <si>
    <t>X:\PROJETOS\GENEXUS\GPPROD\CC\CC75160328</t>
  </si>
  <si>
    <t>X:\PROJETOS\GENEXUS\GPWORK\CC\CC75150807</t>
  </si>
  <si>
    <t>X:\PROJETOS\GENEXUS\GPTEMP\CC\CC75151020</t>
  </si>
  <si>
    <t>X:\PROJETOS\GENEXUS\GPWORK\CC\CC75160513</t>
  </si>
  <si>
    <t>MELHORIAS</t>
  </si>
  <si>
    <t>X:\PROJETOS\GENEXUS\GPPROD\CC\CC75201020\</t>
  </si>
  <si>
    <t>X:\PROJETOS\GENEXUS\GPWORK\CC\CC75190722\</t>
  </si>
  <si>
    <t>X:\PROJETOS\LOTUS_NOTES\GPPROD\CADPROD\</t>
  </si>
  <si>
    <t>X:\PROJETOS\LOTUS_NOTES\GPWORK\CADPROD\CADPROD171207</t>
  </si>
  <si>
    <t>CRIAR PADRÃO DE PREENCHIMENTO DO CAMPO "CHASSI (PREFIXO)" COM 11 CARACTERES</t>
  </si>
  <si>
    <t>CADPROD</t>
  </si>
  <si>
    <t>X:\GPPROD\BX\BX040910</t>
  </si>
  <si>
    <t>X:\GPWORK\BX\BX031031</t>
  </si>
  <si>
    <t>X:\GPPROD\BX\BX000608</t>
  </si>
  <si>
    <t>CUSTOMIZAÇÕES DOS LEGADOS X OW (PTP)</t>
  </si>
  <si>
    <t>BX</t>
  </si>
  <si>
    <t>X:\GPTEMP\BX\BX051118</t>
  </si>
  <si>
    <t>TESTES COM</t>
  </si>
  <si>
    <t>X:\PROJETOS\GENEXUS\GPPROD\BSCS90\BDCS90JDE210920</t>
  </si>
  <si>
    <t>X:\PROJETOS\GENEXUS\GPWORK\BSCS90\DE\BSCS90190723</t>
  </si>
  <si>
    <t>BSCS90JDE</t>
  </si>
  <si>
    <t>X:\PROJETOS\GENEXUS\GPPROD\BSCS90\</t>
  </si>
  <si>
    <t>BSCS90</t>
  </si>
  <si>
    <t>X:\GPPROD\BSCS\BSCS021001</t>
  </si>
  <si>
    <t>X:\GPWORK\BSCS\BSCS020619</t>
  </si>
  <si>
    <t>X:\GPPROD\BSCS\BSCS020524</t>
  </si>
  <si>
    <t>ALTERAR A INTERFACE P/INCLUIR O CAMPO DE EMPRESA NA TABELA DE C.C.</t>
  </si>
  <si>
    <t>BSCS</t>
  </si>
  <si>
    <t>X:\GPPROD\BSCS\BSCS021209</t>
  </si>
  <si>
    <t>X:\GPWORK\BSCS\BSCS021107</t>
  </si>
  <si>
    <t>INCLUSÃO DE UM CAMPO NA TABELA LOCAL DE C.C. PARA INDICAR SE O SISTEMA DEVE EXPORTAR DADOS DE ESTOQUE PARA O C.C. (SOLICITAÇÃO DA TRILHA PARA IMPLANTAÇÃO DO SIMULADOR DA FUNDIÇÃO/USINAGEM)</t>
  </si>
  <si>
    <t>X:\GPPROD\BSCS\BSCS031006</t>
  </si>
  <si>
    <t>X:\GPWORK\BSCS\BSCS030415</t>
  </si>
  <si>
    <t>GERAR ARQ. COM DADOS DE PEÇAS PRODUZIDAS. ESTE SERÁ IMPORTADO PELOS SIMULADORES (TRILHA)</t>
  </si>
  <si>
    <t>X:\GPPROD\BSCS\BSCS031117</t>
  </si>
  <si>
    <t>X:\GPWORK\BSCS\BSCS031111</t>
  </si>
  <si>
    <t>VERIFICAR GERAÇÃO DE DADOS PARA AMBIENTE HC.</t>
  </si>
  <si>
    <t>X:\GPPROD\BSCS\BSCS031226</t>
  </si>
  <si>
    <t>X:\GPWORK\BSCS\BSCS031201</t>
  </si>
  <si>
    <t>CARREGAR CENTRO DE CUSTO DA HD PARA PC'S SEM CENTRO DE CUSTO NA HC.</t>
  </si>
  <si>
    <t>X:\GPPROD\BSCS\BSCS040422</t>
  </si>
  <si>
    <t>X:\GPWORK\BSCS\BSCS040115</t>
  </si>
  <si>
    <t>MONTAR ESTRUTURA UNIFICADA</t>
  </si>
  <si>
    <t>X:\GPPROD\BSCS\BSCS040723</t>
  </si>
  <si>
    <t>X:\GPWORK\BSCS\BSCS040621</t>
  </si>
  <si>
    <t>CARGA DO PLANO ASTEC</t>
  </si>
  <si>
    <t>X:\GPPROD\BSCS\BSCS041001</t>
  </si>
  <si>
    <t>X:\GPWORK\BSCS\BSCS040809</t>
  </si>
  <si>
    <t>INCLUSÃO DO TEMPO DE PROCESSO DAS MOTOCICLETAS.</t>
  </si>
  <si>
    <t>X:\GPPROD\BSCS\</t>
  </si>
  <si>
    <t>X:\GPTEMP\BSCS\BSCS041018</t>
  </si>
  <si>
    <t>ANALISAR O CODIGO FONTE DA TELA DE GERAÇÃO DE ITENS DA ESTRUTURA</t>
  </si>
  <si>
    <t>X:\GPPROD\BSCS\BSCS050202</t>
  </si>
  <si>
    <t>X:\GPWORK\BSCS\BSCS041103</t>
  </si>
  <si>
    <t>ALTERAÇÃO PARA ATENDER O NOVO SEQUENCIAMENTO DA LINHA DE MONTAGEM</t>
  </si>
  <si>
    <t>X:\GPTEMP\BSCS\BSCS050215</t>
  </si>
  <si>
    <t>ANALISAR A ROTINA DE GERAÇÃO DE ESTOQUE</t>
  </si>
  <si>
    <t>X:\GPPROD\BSCS\BSCS050407</t>
  </si>
  <si>
    <t>X:\GPWORK\BSCS\BSCS050218</t>
  </si>
  <si>
    <t>CORREÇÃO NA ROTINA DE GERAÇÃO DE ESTOQUE</t>
  </si>
  <si>
    <t>X:\GPTEMP\BSCS\BSCS050420</t>
  </si>
  <si>
    <t>ANÁLISE DA ROTINA DE EXPORTAÇÃO DO ESTOUE</t>
  </si>
  <si>
    <t>X:\GPPROD\BSCS\BSCS051018</t>
  </si>
  <si>
    <t>X:\GPWORK\BSCS\BSCS050528</t>
  </si>
  <si>
    <t>X:\GPPROD\BSCS\BSCS75051227</t>
  </si>
  <si>
    <t>X:\GPWORK\BSCS\BSCS051025</t>
  </si>
  <si>
    <t>ANÁLISE PARA VERIFICAÇÃO DE ITENS QUE ESTÃO SENDO GERADOS COM O CENTRO DE CUSTO ERRADO.</t>
  </si>
  <si>
    <t>WILLIAMS CRUZ MESSA</t>
  </si>
  <si>
    <t>X:\GPPROD\BSCS\BSCS75060303</t>
  </si>
  <si>
    <t>X:\GPWORK\BSCS\BSCS75060201</t>
  </si>
  <si>
    <t>INCLUIR ROTINA PARA OBTER DADOS DO CORPORATIVO</t>
  </si>
  <si>
    <t>X:\GPPROD\BSCS\BSCS75060417</t>
  </si>
  <si>
    <t>X:\GPWORK\BSCS\BSCS75060324</t>
  </si>
  <si>
    <t>CRIAR ROTINA AUTOMATICA DE GERAÇÃO DOS PEDIDOS ASTEC</t>
  </si>
  <si>
    <t>X:\GPPROD\BSCS\BSCS75061226</t>
  </si>
  <si>
    <t>X:\GPWORK\BSCS\BSCS75061121</t>
  </si>
  <si>
    <t>ANALISE / CORREÇÃO DA ROTINA DE GERAÇÃO DO GX_DATA</t>
  </si>
  <si>
    <t>X:\GPTEMP\BSCS75070425</t>
  </si>
  <si>
    <t>ANALISAR POSSÍVEL PROBLEMA NO APLICATIVO SIMULADOR EXPORT</t>
  </si>
  <si>
    <t>X:\GPPROD\BSCS\BSCS75070511</t>
  </si>
  <si>
    <t>X:\GPWORK\BSCS\BSCS75070508</t>
  </si>
  <si>
    <t>CORREÇÃO NO SIMULADOR EXPORT</t>
  </si>
  <si>
    <t>X:\GPTEMP\BSCS\BSCS75070702</t>
  </si>
  <si>
    <t>ANÁLISAR ROTINA QUE BUSCA INFORMAÇÕES DO PLANO DE MOTOS</t>
  </si>
  <si>
    <t>X:\GPPROD\BSCS\BSCS75080104</t>
  </si>
  <si>
    <t>X:\GPWORK\BSCS\BSCS75071122</t>
  </si>
  <si>
    <t>X:\GPTEMP\BSCS\BSCS75080114</t>
  </si>
  <si>
    <t>ANALISAR EXPORTAÇÃO DE DADOS DO AS400</t>
  </si>
  <si>
    <t>X:\GPTEMP\BSCS\BSCS75080225</t>
  </si>
  <si>
    <t>EFETUAR PILOTO DA BASE GXDATA COM CICLOS DA MOTOS E MOTORES C\ DATA DE VIGÊNCIAS</t>
  </si>
  <si>
    <t>X:\PROJETOS\GENEXUS\GPPROD\BSCS\BSCS75110609</t>
  </si>
  <si>
    <t>X:\GPWORK\BSCS\BSCS75090825</t>
  </si>
  <si>
    <t>ALTERAÇÃO PARA CONTEMPLAR PLANO DA A L.M. 5</t>
  </si>
  <si>
    <t>X:\PROJETOS\GENEXUS\GPPROD\BSCS\</t>
  </si>
  <si>
    <t>X:\PROJETOS\GENEXUS\GPTEMP\BSCS\BSCS75110630</t>
  </si>
  <si>
    <t>ANÁLISE CORREÇÃO INFORMAÇÕES DA EXPLOSÃO DE ESTRUTURA</t>
  </si>
  <si>
    <t>X:\PROJETOS\GENEXUS\GPPROD\BSCS\BSCS75130730</t>
  </si>
  <si>
    <t>X:\PROJETOS\GENEXUS\GPWORK\BSCS\BSCS75120203</t>
  </si>
  <si>
    <t>X:\PROJETOS\GENEXUS\GPPROD\BSCS\BSCS75150113</t>
  </si>
  <si>
    <t>X:\PROJETOS\GENEXUS\GPWORK\BSCS\5140902</t>
  </si>
  <si>
    <t>AVALIAÇÃO DO IMPACTO ALTERAÇÃO MODELO MOTO(PROJETO ALZIRANDE)</t>
  </si>
  <si>
    <t>X:\PROJETOS\GENEXUS\GPTEMP\BSCS\BSCS75150806</t>
  </si>
  <si>
    <t>ANÁLISE EXPLOSÃO ESTRUTURA</t>
  </si>
  <si>
    <t>X:\PROJETOS\GENEXUS\GPPROD\BSCS\BSCS75170210\</t>
  </si>
  <si>
    <t>X:\PROJETOS\GENEXUS\GPWORK\BSCS\BSCS75170104\</t>
  </si>
  <si>
    <t>ANÁLISE DE CARGA PLANO PROD.FORÇA</t>
  </si>
  <si>
    <t>X:\PROJETOS\GENEXUS\GPTEMP\BSCS\BSCS75170214</t>
  </si>
  <si>
    <t>ANÁLISE EXPLOSÃO DA ESTRUTURA DO PLANO DE MOTOS</t>
  </si>
  <si>
    <t>X:\PROJETOS\GENEXUS\GPPROD\BSCS\BSCS75190722</t>
  </si>
  <si>
    <t>X:\PROJETOS\GENEXUS\GPWORK\BSCS\BSCS75180305</t>
  </si>
  <si>
    <t>PROJETO SPIN CAST - ALTERAÇÃO PROCESSO DE GERAÇÃO ARQUIVO GXDATA E HDM67PF3</t>
  </si>
  <si>
    <t>X:\PROJETOS\GENEXUS\GPPROD\BP90\</t>
  </si>
  <si>
    <t>X:\PROJETOS\GENEXUS\GPWORK\BP90\</t>
  </si>
  <si>
    <t>X:\PROJETOS\GENEXUS\GPPROD\BP90JDE\BP90210208</t>
  </si>
  <si>
    <t>BP90JDE</t>
  </si>
  <si>
    <t>X:\PROJETOS\GENEXUS\GPPROD\BP90JDE\BP90210211\</t>
  </si>
  <si>
    <t>X:\PROJETOS\GENEXUS\GPWORK\BP90\0820</t>
  </si>
  <si>
    <t>CONVERSÃO DAS BASES DE 7.5 PARA 9.0</t>
  </si>
  <si>
    <t>BP90</t>
  </si>
  <si>
    <t>X:\GPPROD\BP\BP020813</t>
  </si>
  <si>
    <t>X:\GPWORK\BP\BP020710</t>
  </si>
  <si>
    <t>X:\GPPROD\BP\BP020710</t>
  </si>
  <si>
    <t>IMPLANTAÇÃO DA MPDE (IMAM)</t>
  </si>
  <si>
    <t>BP</t>
  </si>
  <si>
    <t>X:\GPPROD\BP\BP021008</t>
  </si>
  <si>
    <t>X:\GPWORK\BP\BP020912</t>
  </si>
  <si>
    <t>ALTERAÇÃO DO CÓDIGO DE COMERCIALIZAÇÃO DE 2 PARA 4 CARACTERES</t>
  </si>
  <si>
    <t>X:\GPPROD\BP\BP021126</t>
  </si>
  <si>
    <t>X:\GPWORK\BP\BP021014</t>
  </si>
  <si>
    <t>DESENVOLVER NOVO RELATÓRIO DE NECESSIDADE BRUTA DOS ITENS ASTEC - HDM14RP</t>
  </si>
  <si>
    <t>X:\GPPROD\BP\</t>
  </si>
  <si>
    <t>X:\GPTEMP\BP\BP021206</t>
  </si>
  <si>
    <t>IMPLANTAÇÃO DO CFO NO SISTEMA DE FATURAMENTO</t>
  </si>
  <si>
    <t>X:\GPPROD\BP\BP021217</t>
  </si>
  <si>
    <t>X:\GPWORK\BP\BP021213</t>
  </si>
  <si>
    <t>ALTERAÇÃO DO RELATÓRIO DO BALANCEAMENTO DE CARREGAMENTO</t>
  </si>
  <si>
    <t>X:\GPPROD\BP\BP030110</t>
  </si>
  <si>
    <t>X:\GPWORK\BP\BP030107</t>
  </si>
  <si>
    <t>VERIFICAR TELAS COM PROBLEMA NO CÓDIGO DE COMERCIALIZAÇÃO</t>
  </si>
  <si>
    <t>X:\GPPROD\BP\BP030128</t>
  </si>
  <si>
    <t>X:\GPWORK\BP\BP030116</t>
  </si>
  <si>
    <t>DESENVOLVER TELA DE MANUTENÇÃODO LEAD-TIME DE COMPRA PARA O MRP.</t>
  </si>
  <si>
    <t>X:\GPPROD\BP\BP030326</t>
  </si>
  <si>
    <t>X:\GPWORK\BP\BP030130</t>
  </si>
  <si>
    <t>DESENVOLVER RELATÓRIO DE HISTÓRICO DE VENDAS PARA ATENDER A CONFECÇÃO DO PLANO DE PRODUÇÃO NPD.</t>
  </si>
  <si>
    <t>X:\GPPROD\BP\BP030602</t>
  </si>
  <si>
    <t>X:\GPWORK\BP\BP030327</t>
  </si>
  <si>
    <t>DESENVOLVER TELAS PARA OS SETORES PRODUTIVOS GERAREM E ACOMPANHAREM O PLANO ASTEC - REFERENTE À ATIVIDADE 000617</t>
  </si>
  <si>
    <t>X:\GPPROD\BP\BP030820</t>
  </si>
  <si>
    <t>X:\GPWORK\BP\BP030724</t>
  </si>
  <si>
    <t>ALTERAÇÃO NA TELA DE CADASTRO DO PLANO HANNAN</t>
  </si>
  <si>
    <t>X:\GPWORK\BP\BP030825</t>
  </si>
  <si>
    <t>CHECAR RELATÓRIO DE NECESSIDADE BRUTA ASTEC.</t>
  </si>
  <si>
    <t>X:\GPPROD\BP\BP031110</t>
  </si>
  <si>
    <t>X:\GPWORK\BP\BP030922</t>
  </si>
  <si>
    <t>DESCONSIDERAR NO BALANCEAMENTO DO ATENDIMENTO, O ESTOQUE DE MOTOS EMBALADAS E DISPONÍVEL PARA CARREGAMENTO.</t>
  </si>
  <si>
    <t>X:\GPPROD\BP\BP040317</t>
  </si>
  <si>
    <t>X:\GPWORK\BP\BP031112</t>
  </si>
  <si>
    <t>REALIZAR INTEGRAÇÃO / TESTES NO SISTEMA PARA GOLIVE DO OW (PTP)</t>
  </si>
  <si>
    <t>X:\GPPROD\BP\BP040922</t>
  </si>
  <si>
    <t>X:\GPWORK\BP\BP040331</t>
  </si>
  <si>
    <t>REVISÃO DA BASE DE CONHECIMENTO (SISTEMAS LEGADOS / SMIQ).</t>
  </si>
  <si>
    <t>X:\GPPROD\BP\BP75041214</t>
  </si>
  <si>
    <t>X:\GPWORK\BP\BP75040923</t>
  </si>
  <si>
    <t>ALTERAÇÃO DO PLANO DE PRODUÇÃO</t>
  </si>
  <si>
    <t>X:\GPTEMP\BP\BP041007</t>
  </si>
  <si>
    <t>ALTERAÇÃO NO COMPARATIVO DE PLANO DE PRODUÇÃO</t>
  </si>
  <si>
    <t>X:\GPTEMP\BP\BP75041215</t>
  </si>
  <si>
    <t>ANALISAR PERFORMACE DO PROGRAMA PBPI015.</t>
  </si>
  <si>
    <t>X:\GPPROD\BP\BP75051221</t>
  </si>
  <si>
    <t>X:\GPWORK\BP\BP75041215</t>
  </si>
  <si>
    <t>INCLUSÃO DE NOVO ÍNDICE NA TABELA FCCPED E ALTERAÇÃO NO PROGRAMA PBPI015 QUANTO AO ACESSO DA TABELA FCCPED.</t>
  </si>
  <si>
    <t>X:\GPPROD\BP\BP75060114</t>
  </si>
  <si>
    <t>X:\GPWORK\BP\BP75060111</t>
  </si>
  <si>
    <t>ALTERAÇÃO DO PROGRAMA RBPI050, AUMENTAR O TAMANHO DO VETOR DE PADS.</t>
  </si>
  <si>
    <t>X:\GPPROD\BP\BP75060522</t>
  </si>
  <si>
    <t>X:\GPWORK\BP\BP75060117</t>
  </si>
  <si>
    <t>GERAÇÃO DE RELATÓRIOS (PLANILHAS) DE PRODUÇÃO: DIÁRIO, MENSAL E ANUAL.</t>
  </si>
  <si>
    <t>X:\GPTEMP\BP\BP060616</t>
  </si>
  <si>
    <t>AVALIAÇÃO DO RELATÓRIO RBPI017 PARA INFORMAÇÃO DE PARECER DA PRETENSÃO DE INCLUSÃO DE NOVOS PADS</t>
  </si>
  <si>
    <t>X:\GPPROD\BP\BP75060911</t>
  </si>
  <si>
    <t>X:\GPWORK\BP\BP75060703</t>
  </si>
  <si>
    <t>ALTERAR SISTEMA DIV. DE PEÇAS</t>
  </si>
  <si>
    <t>X:\GPPROD\BP\BP75060925</t>
  </si>
  <si>
    <t>X:\GPWORK\BP\BP75060911</t>
  </si>
  <si>
    <t>ALTERAÇÃO DO SISTEMA DO PLANO DE PRODUÇÃO PARA ATENDER A LINHA IV</t>
  </si>
  <si>
    <t>X:\GPPROD\BP\BP75060929</t>
  </si>
  <si>
    <t>X:\GPWORK\BP\BP75060926</t>
  </si>
  <si>
    <t>TESTES COM INTERFACE DE RECEBIMENTO DE PEDIDOS (CARTEIRA ASTEC)</t>
  </si>
  <si>
    <t>X:\GPPROD\BP\BP75061003</t>
  </si>
  <si>
    <t>X:\GPWORK\BP\BP75061002</t>
  </si>
  <si>
    <t>AJUSTE PROGRAMA</t>
  </si>
  <si>
    <t>X:\GPPROD\BP\BP75061011</t>
  </si>
  <si>
    <t>X:\GPWORK\BP\BP75061005</t>
  </si>
  <si>
    <t>ALTERAÇÃO DO SISTEMA PLANO DE PRODUÇÃO E GERENCIAL PARA ATENDER A LINHA IV.</t>
  </si>
  <si>
    <t>X:\GPPROD\BP\BP75061228</t>
  </si>
  <si>
    <t>X:\GPWORK\BP\BP75061014</t>
  </si>
  <si>
    <t>ALTERAÇÃO DO SISTEMA PARA ATENDER A NOVA LINHA DE PRODUÇÃO IV</t>
  </si>
  <si>
    <t>X:\GPPROD\BP\BP75070222</t>
  </si>
  <si>
    <t>X:\GPWORK\BP\BP75070103</t>
  </si>
  <si>
    <t>ALTERAÇÃO DOS PROGRAMAS PARA ATENDER A LINHA IV</t>
  </si>
  <si>
    <t>X:\GPPROD\BP\BP75070410</t>
  </si>
  <si>
    <t>X:\GPWORK\BP\BP75070223</t>
  </si>
  <si>
    <t>ALTERAÇÃO DO MÓDULO GERENCIAL DO PCP</t>
  </si>
  <si>
    <t>X:\GPPROD\BP\BP75070530</t>
  </si>
  <si>
    <t>X:\GPWORK\BP\BP75070412</t>
  </si>
  <si>
    <t>CONTROLE DE CADASTRO DE UM MESMO MODELO EM LINHAS DIFERENTES</t>
  </si>
  <si>
    <t>X:\GPPROD\BP\BP75071121</t>
  </si>
  <si>
    <t>X:\GPWORK\BP\BP75070607</t>
  </si>
  <si>
    <t>GERAR PLANO SETORIAL COM NECESSIDADE ASTEC COM 3 MESES</t>
  </si>
  <si>
    <t>X:\GPTEMP\BP\BP75070629</t>
  </si>
  <si>
    <t>CONSULTAR PROGRAMA DE GERAÇÃO DE PRODUTOS FATURADOS.</t>
  </si>
  <si>
    <t>X:\GPPROD\BP\BP75080105</t>
  </si>
  <si>
    <t>X:\GPWORK\BP\BP75071122</t>
  </si>
  <si>
    <t>ALTERAÇÃO DO PLANO DE PRODUÇÃO PARA ATENDER O PROJETO DE FLEXIBILIZAÇÃO DA LINHAS DE PRODUÇÃO.</t>
  </si>
  <si>
    <t>X:\GPPROD\BP\BP75080424</t>
  </si>
  <si>
    <t>X:\GPWORK\BP\BP75080108</t>
  </si>
  <si>
    <t>PROJETO OTIMIZAÇÃO RELATÓRIOS PRODUÇÃO</t>
  </si>
  <si>
    <t>X:\GPPROD\BP\BP75080709</t>
  </si>
  <si>
    <t>X:\GPWORK\BP\BP75080429</t>
  </si>
  <si>
    <t>CORREÇÃO NOS RELATÓRIOS DE PRODUÇÃO</t>
  </si>
  <si>
    <t>X:\GPPROD\BP\BP75080907</t>
  </si>
  <si>
    <t>X:\GPWORK\BP\BP75080711</t>
  </si>
  <si>
    <t>X:\GPPROD\BP\BP75090209</t>
  </si>
  <si>
    <t>X:\GPWORK\BP\BP75080908</t>
  </si>
  <si>
    <t>X:\GPPROD\BP\BP75090226</t>
  </si>
  <si>
    <t>X:\GPWORK\BP\BP75090210</t>
  </si>
  <si>
    <t>PROJETO ALTERAÇÃO DE SISTEMAS PARA ATENDER A NOVA LINHA DE PRODUÇÃO (HDA2)</t>
  </si>
  <si>
    <t>X:\GPPROD\BP\BP75090423</t>
  </si>
  <si>
    <t>X:\GPWORK\BP\BP75090227</t>
  </si>
  <si>
    <t>X:\GPPROD\BP\BP75090617</t>
  </si>
  <si>
    <t>X:\GPWORK\BP\BP75090423</t>
  </si>
  <si>
    <t>X:\GPPROD\BP\BP75090702</t>
  </si>
  <si>
    <t>X:\GPWORK\BP\BP75090617</t>
  </si>
  <si>
    <t>X:\GPPROD\BP\BP75090708</t>
  </si>
  <si>
    <t>X:\GPWORK\BP\BP75090708</t>
  </si>
  <si>
    <t>AVALIAR PROBLEMA COM ALOCAÇÃO DE REGISTRO DO BALANCEAMENTO.</t>
  </si>
  <si>
    <t>X:\GPPROD\BP\BP75090817</t>
  </si>
  <si>
    <t>X:\GPWORK\BP\BP75090723</t>
  </si>
  <si>
    <t>FINALIZAÇÃO DO PROJETO PLANO DE ATENDIMENTO</t>
  </si>
  <si>
    <t>X:\GPPROD\BP\BP75091130</t>
  </si>
  <si>
    <t>X:\GPWORK\BP\BP75090911</t>
  </si>
  <si>
    <t>MELHORIAS NO CONTROLE DE PARADA DE LINHA E KEPPIN-SHA</t>
  </si>
  <si>
    <t>X:\GPTEMP\BP\BP75091208</t>
  </si>
  <si>
    <t>CONSULTA A LÓGICA DO PROGRAMA RBPI060 - DEMONSTRATIVO DE ESTOQUE.</t>
  </si>
  <si>
    <t>X:\GPPROD\BP\BP75100112</t>
  </si>
  <si>
    <t>X:\GPWORK\BP\BP75091210</t>
  </si>
  <si>
    <t>AUTOMAÇÃO DO RELATÓRIO DIÁRIO DA LINHA DE MONTAGEM</t>
  </si>
  <si>
    <t>X:\GPPROD\BP\BP75100616</t>
  </si>
  <si>
    <t>X:\GPWORK\BP\BP75100115</t>
  </si>
  <si>
    <t>AUTOMAÇÃO DOS RELATÓRIOS DA LINHA DE MONTAGEM</t>
  </si>
  <si>
    <t>X:\GPPROD\BP\BP75100805</t>
  </si>
  <si>
    <t>X:\GPWORK\BP\BP75100804</t>
  </si>
  <si>
    <t>ATENDIMENTO DA SSI 076763</t>
  </si>
  <si>
    <t>X:\GPPROD\BP\BP75100929</t>
  </si>
  <si>
    <t>X:\GPWORK\BP\BP75100819</t>
  </si>
  <si>
    <t>ATENDIMENTO À SSI MAO 034976</t>
  </si>
  <si>
    <t>X:\PROJETOS\GENEXUS\GPPROD\BP\BP75110217</t>
  </si>
  <si>
    <t>X:\PROJETOS\GENEXUS\GPWORK\BP\P75101014</t>
  </si>
  <si>
    <t>DESENVOLVER SIMULAÇÃO PLANO DIÁRIO</t>
  </si>
  <si>
    <t>X:\PROJETOS\GENEXUS\GPPROD\BP\BP75110222</t>
  </si>
  <si>
    <t>X:\PROJETOS\GENEXUS\GPWORK\BP\BP75110218</t>
  </si>
  <si>
    <t>CORRECAO DO RELATORIO</t>
  </si>
  <si>
    <t>X:\PROJETOS\GENEXUS\GPPROD\BP\</t>
  </si>
  <si>
    <t>X:\PROJETOS\GENEXUS\GPTEMP\BP\BP75110328</t>
  </si>
  <si>
    <t>VERIFICAR REGRA ATUAL NA TELA DE CONSULTA DO PLANO DE PRODUÇÃO DIÁRIO/MENSAL</t>
  </si>
  <si>
    <t>X:\PROJETOS\GENEXUS\GPTEMP\BP\BP75110414</t>
  </si>
  <si>
    <t>CONSULTA A PROGRAMAS</t>
  </si>
  <si>
    <t>X:\PROJETOS\GENEXUS\GPPROD\BP\BP75110414</t>
  </si>
  <si>
    <t>X:\PROJETOS\GENEXUS\GPWORK\BP\BP75110414</t>
  </si>
  <si>
    <t>MODIFICAR ROTINA DE ACESSO DE SEGURANÇA</t>
  </si>
  <si>
    <t>X:\PROJETOS\GENEXUS\GPPROD\BP\BP75110808</t>
  </si>
  <si>
    <t>X:\PROJETOS\GENEXUS\GPWORK\BP\bp75110530</t>
  </si>
  <si>
    <t>ALTERAÇÃO PARA CONTEMPLAR NOVO DEPOSITO DE PEÇAS</t>
  </si>
  <si>
    <t>X:\PROJETOS\GENEXUS\GPPROD\BP\BP75120127</t>
  </si>
  <si>
    <t>X:\PROJETOS\GENEXUS\GPWORK\BP\5110902</t>
  </si>
  <si>
    <t>MELHORIA NA GERAÇÃO DOS HORÁRIOS DO PLANO DIÁRIO DO PCP</t>
  </si>
  <si>
    <t>X:\PROJETOS\GENEXUS\GPPROD\BP\BP75120405</t>
  </si>
  <si>
    <t>X:\PROJETOS\GENEXUS\GPWORK\BP\BP75120331</t>
  </si>
  <si>
    <t>RECOMPILAÇÃO DE OBJETOS EM VIRTUDE DA IMPLANTAÇÃO DE IMPACTO NA TABELA EIDCTR.</t>
  </si>
  <si>
    <t>X:\PROJETOS\GENEXUS\GPPROD\BP\BP75120911</t>
  </si>
  <si>
    <t>X:\PROJETOS\GENEXUS\GPWORK\BP\BP75120516</t>
  </si>
  <si>
    <t>MELHORIAS NO PLANO SETORIAL (NECESSIDADE DE CRIAÇÃO DE ÍNDICES)</t>
  </si>
  <si>
    <t>X:\PROJETOS\GENEXUS\GPTEMP\BP\BP75120924</t>
  </si>
  <si>
    <t>PROJETO SAP SCM</t>
  </si>
  <si>
    <t>X:\PROJETOS\GENEXUS\GPPROD\BP\BP75180808</t>
  </si>
  <si>
    <t>X:\PROJETOS\GENEXUS\GPWORK\BP\BP75121119</t>
  </si>
  <si>
    <t>ALTERAÇÃO DA TEBALA DE CADASTRO COMPLEMENTAR DO PLANO DE PRODUÇÃO PARA ATENDER O PROJETO SAP-SCM</t>
  </si>
  <si>
    <t>X:\PROJETOS\GENEXUS\GPTEMP\BP\BP75180820</t>
  </si>
  <si>
    <t>VERIFICAR ANTECIPAÇÃO DO PRIMEIRO TACT COM O ÚLTIMO</t>
  </si>
  <si>
    <t>X:\PROJETOS\GENEXUS\GPPROD\BP\BP75190719\</t>
  </si>
  <si>
    <t>X:\PROJETOS\GENEXUS\GPWORK\BP\BP75181030\</t>
  </si>
  <si>
    <t>PROJETO FLOOR PLAN</t>
  </si>
  <si>
    <t>X:\GPPROD\BK\BK75060717</t>
  </si>
  <si>
    <t>X:\GPWORK\BK\BK060714</t>
  </si>
  <si>
    <t>X:\GPPROD\BK\BK010711</t>
  </si>
  <si>
    <t>ALTERAÇÃO PARA ATENDIMENTO À SOX</t>
  </si>
  <si>
    <t>BK</t>
  </si>
  <si>
    <t>X:\GPPROD\BK\BK75061010</t>
  </si>
  <si>
    <t>X:\GPWORK\BK\BK75060918</t>
  </si>
  <si>
    <t>DESENVOLVER RELATÓRIO DE INVETARIO DE MIDIAS</t>
  </si>
  <si>
    <t>X:\GPPROD\BK\BK75061118</t>
  </si>
  <si>
    <t>X:\GPWORK\BK\BK75061013</t>
  </si>
  <si>
    <t>MANUTENÇÃO CORRETIVA NA FITOTECA</t>
  </si>
  <si>
    <t>X:\GPPROD\BK\</t>
  </si>
  <si>
    <t>X:\GPTEMP\BK\BK75071017</t>
  </si>
  <si>
    <t>VERIFICAR ALTERAÇÕES NA FITOTECA</t>
  </si>
  <si>
    <t>X:\GPPROD\BK\BK75090414</t>
  </si>
  <si>
    <t>X:\GPWORK\BK\BK75071019</t>
  </si>
  <si>
    <t>ALTERAÇÕES NA FITOTECA</t>
  </si>
  <si>
    <t>X:\PROJETOS\GENEXUS\GPPROD\BK\</t>
  </si>
  <si>
    <t>AVALIAR MANUTENÇÃO DE FITAS PARA BACKUP DO AS/400, A PEDIDO DO SR. CIDOMAR.</t>
  </si>
  <si>
    <t>X:\GPPROD\BID\BID021029</t>
  </si>
  <si>
    <t>X:\GPWORK\BID\BID020709</t>
  </si>
  <si>
    <t>X:\GPPROD\BID\BID020709</t>
  </si>
  <si>
    <t>ADEQUAR SISTEMA AO CONCEITO DE NCM COM UNIDADE DE MEDIDA ESTATÍSTICA DIFERENTES.</t>
  </si>
  <si>
    <t>BID</t>
  </si>
  <si>
    <t>X:\GPPROD\BID\BID030131</t>
  </si>
  <si>
    <t>X:\GPWORK\BID\BID030116</t>
  </si>
  <si>
    <t>VERIFICAR POR QUAL MOTIVO O SISTEMA NÃO ESTÁ DESPREZANDO NOTAS FISCAIS CANCELADAS</t>
  </si>
  <si>
    <t>X:\GPPROD\BID\</t>
  </si>
  <si>
    <t>X:\GPTEMP\BID\BID030915</t>
  </si>
  <si>
    <t>EFETUAR CONSULTA</t>
  </si>
  <si>
    <t>X:\GPPROD\BICS\BICS020918</t>
  </si>
  <si>
    <t>X:\GPWORK\BICS\BICS011031</t>
  </si>
  <si>
    <t>X:\GPPROD\BICS\BICS011029</t>
  </si>
  <si>
    <t>IMPRESSÃO PURCHASE ORDER SHEET</t>
  </si>
  <si>
    <t>BICS</t>
  </si>
  <si>
    <t>X:\GPPROD\BICS\BICS030401</t>
  </si>
  <si>
    <t>X:\GPWORK\BICS\BICS020918</t>
  </si>
  <si>
    <t>ALTERAÇÃO DOS FORMULÁRIOS DE PEDIDOS</t>
  </si>
  <si>
    <t>X:\GPWORK\BICS\BICS030530</t>
  </si>
  <si>
    <t>VERIFICAR QUAL O VALOR DO SEGURO QUE VAI PARA O SISCOMEX (DÓLAR OU MOEDA ESTRANGEIRA) PARA A ALTERAÇÃO NO CÁLCULO DO SEGURO NO V2.</t>
  </si>
  <si>
    <t>KARLA MENEZES MENDES GUALTI</t>
  </si>
  <si>
    <t>X:\GPPROD\BICS\</t>
  </si>
  <si>
    <t>X:\GPTEMP\BICS\BICS030530</t>
  </si>
  <si>
    <t>ESTUDO DO PROCESSO</t>
  </si>
  <si>
    <t>X:\GPPROD\BICS\BICS030908</t>
  </si>
  <si>
    <t>X:\GPWORK\BICS\BICS030811</t>
  </si>
  <si>
    <t>ALTERAÇÃO PARA CORREÇÃO DA UNIDADE DE MEDIDA DO ITEM NA PLI</t>
  </si>
  <si>
    <t>X:\GPPROD\BICS\BICS030926</t>
  </si>
  <si>
    <t>X:\GPWORK\BICS\BICS030922</t>
  </si>
  <si>
    <t>LISTAR OS PROGRAMAS PEXPAM PARA DOCUMENTAÇÃO</t>
  </si>
  <si>
    <t>X:\GPPROD\BICS\BICS031103</t>
  </si>
  <si>
    <t>X:\GPWORK\BICS\BICS031007</t>
  </si>
  <si>
    <t>PROBLEMAS NA GERAÇÃO DO LOTE PEXPAM DA HC</t>
  </si>
  <si>
    <t>X:\GPTEMP\BICS\BICS031107</t>
  </si>
  <si>
    <t>TER UMA BASE PARA ESTUDO E VERIFICAÇÕES</t>
  </si>
  <si>
    <t>X:\GPPROD\BICS\BICS040505</t>
  </si>
  <si>
    <t>X:\GPWORK\BICS\BICS031127</t>
  </si>
  <si>
    <t>ALTERAÇÃO DO PEDIDO IMPRODUTIVO PARA IMPRIMIR O SETOR DA SA PARA APROVAÇÃO</t>
  </si>
  <si>
    <t>X:\GPPROD\BICS\BICS040812</t>
  </si>
  <si>
    <t>X:\GPWORK\BICS\BICS040506</t>
  </si>
  <si>
    <t>MELHORIA E REVISÃO NO SISTEMA DE GERAÇÃO DE PEXPAM.</t>
  </si>
  <si>
    <t>X:\GPPROD\BICS\BICS050808</t>
  </si>
  <si>
    <t>X:\GPWORK\BICS\BICS050520</t>
  </si>
  <si>
    <t>ALTERAÇÃO PARA ATENDER SOLICITAÇÃO DO USUÁRIO (TRATAR PAGAMENTO A VISTA PARA CADA ADIÇÃO DA DECLARAÇÃO DE IMPORTAÇÃO - DI) NA INTERFACE COM SISTEMA SISCOMEX.</t>
  </si>
  <si>
    <t>X:\GPPROD\BICS\BICS75060408</t>
  </si>
  <si>
    <t>X:\GPWORK\BICS\BICS050824</t>
  </si>
  <si>
    <t>ATENDER SOLICITAÇÃO DO USUÁRIO PARA INCLUIR IDENTIFICAÇÃO DE ITEM PEXPAM NA DESCRIÇÃO DETALHADA DA MERCADORIA NA ADIÇÃO DA DI.</t>
  </si>
  <si>
    <t>X:\GPPROD\BICS\BICS75061007</t>
  </si>
  <si>
    <t>X:\GPWORK\BICS\BICS75060410</t>
  </si>
  <si>
    <t>ATENDER SOLICITAÇÃO DE MELHORIA NO SISTEMA DE IMPORTAÇÃO</t>
  </si>
  <si>
    <t>X:\GPPROD\BICS\BICS75061215</t>
  </si>
  <si>
    <t>X:\GPWORK\BICS\BICS75061010</t>
  </si>
  <si>
    <t>ATENDER SOLICITAÇÃO DO USUÁRIO PARA MELHORIA NO SISTEMA.</t>
  </si>
  <si>
    <t>X:\GPPROD\BICS\BICS75081011</t>
  </si>
  <si>
    <t>X:\GPWORK\BICS\BICS75070502</t>
  </si>
  <si>
    <t>ANALISAR PROCESSO DE ATTACHED SHEET PARA TIPO DE PEDIDO TROUBLE REPORT</t>
  </si>
  <si>
    <t>X:\GPPROD\BICS\BICS75110629</t>
  </si>
  <si>
    <t>X:\GPWORK\BICS\BICS75081104</t>
  </si>
  <si>
    <t>DESENVOLVIMENTO PROJETO DCI E DCRE</t>
  </si>
  <si>
    <t>X:\PROJETOS\GENEXUS\GPPROD\BICS\BICS75120112</t>
  </si>
  <si>
    <t>X:\PROJETOS\GENEXUS\GPWORK\BICS\BICS75110630</t>
  </si>
  <si>
    <t>X:\PROJETOS\GENEXUS\GPPROD\BICS\BICS75110629</t>
  </si>
  <si>
    <t>MELHORIAS NO SISTEMA V2 PARA EVITAR MULTAS E ATENDER LEGISLAÇÃO.</t>
  </si>
  <si>
    <t>X:\PROJETOS\GENEXUS\GPPROD\BICS\BICS75121005</t>
  </si>
  <si>
    <t>X:\PROJETOS\GENEXUS\GPWORK\BICS\BICS75210312</t>
  </si>
  <si>
    <t>ATENDER LEGISLAÇÃO - DI ELETRÔNICA</t>
  </si>
  <si>
    <t>X:\PROJETOS\GENEXUS\GPPROD\BICS\BICS75130605</t>
  </si>
  <si>
    <t>X:\PROJETOS\GENEXUS\GPWORK\BICS\BICS75121005</t>
  </si>
  <si>
    <t>ATENDER LEGISLAÇÃO - NOVA VERSÃO DO PEXPAM</t>
  </si>
  <si>
    <t>X:\PROJETOS\GENEXUS\GPPROD\BICS\BICS75131212</t>
  </si>
  <si>
    <t>X:\PROJETOS\GENEXUS\GPWORK\BICS\BICS75130606</t>
  </si>
  <si>
    <t>IMPLANTAR NOVA VERSÃO DO PEXPAM EM FUNÇÃO DA NOVA VERSÃO DO PLI 5.0</t>
  </si>
  <si>
    <t>X:\PROJETOS\GENEXUS\GPPROD\BICS\BICS75140414</t>
  </si>
  <si>
    <t>X:\PROJETOS\GENEXUS\GPWORK\BICS\BICS75131213</t>
  </si>
  <si>
    <t>X:\PROJETOS\GENEXUS\GPPROD\BICS\</t>
  </si>
  <si>
    <t>X:\PROJETOS\GENEXUS\GPTEMP\BICS\BICS75140415</t>
  </si>
  <si>
    <t>X:\PROJETOS\GENEXUS\GPPROD\BICS\BICS75150105</t>
  </si>
  <si>
    <t>X:\PROJETOS\GENEXUS\GPWORK\BICS\BICS75140416</t>
  </si>
  <si>
    <t>DESENVOLVIMENTO DA BASE DE ANALISE DE CLASSIFICAÇÃO FISCAL ITENS ESTRUTURA X LISTA PADRÃO SUFRAMA</t>
  </si>
  <si>
    <t>X:\PROJETOS\GENEXUS\GPTEMP\BICS\BICS75150123</t>
  </si>
  <si>
    <t>ANALISAR E LENVATAR OS PROCESSOS PARA ATENDER NOVA VERSÃO DO SISCOMEX WEB</t>
  </si>
  <si>
    <t>X:\PROJETOS\GENEXUS\GPTEMP\BICS\BICS75150504</t>
  </si>
  <si>
    <t>PROJETO COMEX - EXPORTAÇÃO</t>
  </si>
  <si>
    <t>X:\PROJETOS\GENEXUS\GPWORK\BICS\BICS75171122\</t>
  </si>
  <si>
    <t>ATENDER A LEGISLAÇÃO DO DECEX</t>
  </si>
  <si>
    <t>X:\PROJETOS\GENEXUS\GPTEMP\BICS\BICS75171124\</t>
  </si>
  <si>
    <t>ANALISAR OS OBJETOS ANTES DE INICIAR AS ALTERAÇÕES PARA O DECEX</t>
  </si>
  <si>
    <t>X:\PROJETOS\GENEXUS\GPPROD\BI\</t>
  </si>
  <si>
    <t>X:\PROJETOS\GENEXUS\GPWORK\BI90JDE\BI90JDE190830</t>
  </si>
  <si>
    <t>X:\PROJETOS\GENEXUS\GPPROD\BI\BI75161103</t>
  </si>
  <si>
    <t>BI90JDE</t>
  </si>
  <si>
    <t>X:\GPPROD\BI\BI020918</t>
  </si>
  <si>
    <t>X:\GPWORK\BI\BI011029</t>
  </si>
  <si>
    <t>X:\GPPROD\BI\BI011029</t>
  </si>
  <si>
    <t>CUSTOMIZAÇÕES NO SISTEMA V2 - SOLICITAÇÕES DO USUÁIRO</t>
  </si>
  <si>
    <t>BI</t>
  </si>
  <si>
    <t>X:\GPPROD\BI\BI030401</t>
  </si>
  <si>
    <t>X:\GPWORK\BI\BI020918</t>
  </si>
  <si>
    <t>CONFIGURAÇÃO DO SISTEMA PARA ATENDER A MUDANÇA DAS ATIVIDADE DO IMPEX PARA HTB/SANKYU</t>
  </si>
  <si>
    <t>X:\GPPROD\BI\BI030408</t>
  </si>
  <si>
    <t>X:\GPWORK\BI\BI030404</t>
  </si>
  <si>
    <t>ERRO NA TELA DE INFORME DE PEDIDO E INVOCE</t>
  </si>
  <si>
    <t>X:\GPPROD\BI\</t>
  </si>
  <si>
    <t>X:\GPTEMP\BI\BI030408</t>
  </si>
  <si>
    <t>CONSULTA DA FUNCIONALIDADE DO SISTEMA V2</t>
  </si>
  <si>
    <t>X:\GPPROD\BI\BI030509</t>
  </si>
  <si>
    <t>X:\GPWORK\BI\BI030428</t>
  </si>
  <si>
    <t>ALTERAÇÃO DA PROGRAMA DE CONSISTÊNCIA DE RECEBIMENTO DE DADOS DO GLO PARA CONSIDERAR OS ITENS NÃO ESTRUTURADOS.</t>
  </si>
  <si>
    <t>X:\GPPROD\BI\BI030609</t>
  </si>
  <si>
    <t>X:\GPWORK\BI\BI030521</t>
  </si>
  <si>
    <t>FAZER A ALTERAÇÃO DA COMPOSIÇÃO DO CÁLCULO DE SEGURO NA GERAÇÃO DA DI</t>
  </si>
  <si>
    <t>X:\GPPROD\BI\BI030911</t>
  </si>
  <si>
    <t>X:\GPWORK\BI\BI030610</t>
  </si>
  <si>
    <t>ADEQUAR O SISTEMA PARA PERMITIR A INCLUSÃO DE FATURAS COM ITENS DE CFO'S DIFERENTES E PARA VALIDAR ARMAZÉM/LOCAÇÃO DE DESTINO DE ACORDO COM GRUPO DE MATERIAIS.</t>
  </si>
  <si>
    <t>X:\GPPROD\BI\BI031002</t>
  </si>
  <si>
    <t>X:\GPWORK\BI\BI030911</t>
  </si>
  <si>
    <t>ALTERAÇÃO RELATÓRIO DE DIVERGÊNCIAS ENTRE LISTA BÁSICA X PEDIDO</t>
  </si>
  <si>
    <t>X:\GPTEMP\BI\BI031002</t>
  </si>
  <si>
    <t>CONSULTAS</t>
  </si>
  <si>
    <t>X:\GPPROD\BI\BI040222</t>
  </si>
  <si>
    <t>X:\GPWORK\BI\BI031015</t>
  </si>
  <si>
    <t>ADEQUAÇÃO DO SISTEMA (MÓDULO DE PLI) PARA LEGISLAÇÃO.</t>
  </si>
  <si>
    <t>X:\GPPROD\BI\BI75040505</t>
  </si>
  <si>
    <t>X:\GPWORK\BI\BI75040222</t>
  </si>
  <si>
    <t>SIMULAÇÃO DE SOLICITAÇÃO P/ REGULARIZAR AS BASES DO V2. A VERSÃO DO GENEXUS AGORA É A 7.5</t>
  </si>
  <si>
    <t>X:\GPPROD\BI\BI75041231</t>
  </si>
  <si>
    <t>X:\GPWORK\BI\BI75040506</t>
  </si>
  <si>
    <t>ALTERAÇÃO NO MÓDULO DE GERAÇÃO DE DI PARA ATENDER LEGISLAÇÃO (LEI 10.865)</t>
  </si>
  <si>
    <t>X:\GPPROD\BI\BI75050405</t>
  </si>
  <si>
    <t>MELHORIAS DIVERSAS E CONSULTA PARA CONFECÇÃO DA DOCUMENTAÇÃO DO SISTEMA V2.</t>
  </si>
  <si>
    <t>X:\GPPROD\BI\BI75050524</t>
  </si>
  <si>
    <t>X:\GPWORK\BI\BI75050406</t>
  </si>
  <si>
    <t>ALTERAÇÃO PARA ATENDER LEGISLAÇÃO E MELHORIAS DIVERSAS</t>
  </si>
  <si>
    <t>X:\GPPROD\BI\BI75050808</t>
  </si>
  <si>
    <t>X:\GPWORK\BI\BI75050525</t>
  </si>
  <si>
    <t>INCLUSÃO DE INFORMAÇÃO DE CÂMBIO NO REGISTRO DA DI</t>
  </si>
  <si>
    <t>X:\GPPROD\BI\BI75060408</t>
  </si>
  <si>
    <t>X:\GPWORK\BI\BI75050810</t>
  </si>
  <si>
    <t>MELHORIAS NO SISTEMA PARA ATENDER SOLICITAÇÃO DO USUÁRIO</t>
  </si>
  <si>
    <t>X:\GPPROD\BI\BI75060520</t>
  </si>
  <si>
    <t>X:\GPWORK\BI\BI75060410</t>
  </si>
  <si>
    <t>MEHORIAS NO SISTEMA DE IMPORTAÇÃO CONFORME SOLICITAÇÃO DO USUÁRIO.</t>
  </si>
  <si>
    <t>X:\GPPROD\BI\BI75060608</t>
  </si>
  <si>
    <t>X:\GPWORK\BI\BI75060522</t>
  </si>
  <si>
    <t>DESENVOLVER ALTERAÇÕES NO SISTEMA DE COMÉRCIO EXTERIOR PARA ATENDER SOLICITAÇÃO DO USUÁRIO.</t>
  </si>
  <si>
    <t>X:\GPPROD\BI\BI75060714</t>
  </si>
  <si>
    <t>X:\GPWORK\BI\BI75060610</t>
  </si>
  <si>
    <t>AUSÊNCIA - FÉRIAS - RESPONSÁVEL RODINEY</t>
  </si>
  <si>
    <t>X:\GPPROD\BI\BI75060821</t>
  </si>
  <si>
    <t>X:\GPWORK\BI\BI75060717</t>
  </si>
  <si>
    <t>ANALISE DE RELATÓRIOS DE IMPORTAÇÃO E OUTRAS ATIVIDADES DO V2 EM DESENVOLVIMENTO</t>
  </si>
  <si>
    <t>X:\GPPROD\BI\BI75061009</t>
  </si>
  <si>
    <t>X:\GPWORK\BI\BI75060822</t>
  </si>
  <si>
    <t>DESENVOLVER MELHORIAS NO SISTEMA PARA ATENDER AS SOLICITAÇÕES NºS 016731, 018755.</t>
  </si>
  <si>
    <t>X:\GPPROD\BI\BI75061213</t>
  </si>
  <si>
    <t>X:\GPWORK\BI\BI75061010</t>
  </si>
  <si>
    <t>X:\GPPROD\BI\BI75061214</t>
  </si>
  <si>
    <t>X:\GPWORK\BI\BI75061214</t>
  </si>
  <si>
    <t>ADEQUAR SISTEMA V2 PARA TRATAR CÓDIGOS PRINCIPAIS DAS MOTOCICLETAS PARA PROCESSO PEXPAM</t>
  </si>
  <si>
    <t>X:\GPPROD\BI\BI75070514</t>
  </si>
  <si>
    <t>X:\GPWORK\BI\BI75061215</t>
  </si>
  <si>
    <t>ATENDER SOLICITAÇÃO DOS USUÁRIOS - FÉRIAS COLETIVA.</t>
  </si>
  <si>
    <t>X:\GPPROD\BI\BI75070619</t>
  </si>
  <si>
    <t>X:\GPWORK\BI\BI75070517</t>
  </si>
  <si>
    <t>ANALISAR PROCESSO DE GERAÇÃO DE PLI E RELATÓRIO DE DESPESA COM IMPORTAÇÃO</t>
  </si>
  <si>
    <t>X:\GPPROD\BI\BI75070630</t>
  </si>
  <si>
    <t>X:\GPWORK\BI\BI75070621</t>
  </si>
  <si>
    <t>AUDITORIA NO SISTEMA V2 COM FOCO NA ANALISE DE RISCO.</t>
  </si>
  <si>
    <t>X:\GPPROD\BI\BI75070711</t>
  </si>
  <si>
    <t>X:\GPWORK\BI\BI75070702</t>
  </si>
  <si>
    <t>ATENDER LEGISLAÇÃO - SISCARGA</t>
  </si>
  <si>
    <t>X:\GPPROD\BI\BI75071204</t>
  </si>
  <si>
    <t>X:\GPWORK\BI\BI75070730</t>
  </si>
  <si>
    <t>AVALIAR MELHORIAS NO SISTEMA</t>
  </si>
  <si>
    <t>X:\GPPROD\BI\BI75080128</t>
  </si>
  <si>
    <t>X:\GPWORK\BI\BI75071205</t>
  </si>
  <si>
    <t>ALTERAÇÃO PARA ATENDER PROJETO DE FLEXIBILIZAÇÃO DAS LINHAS.</t>
  </si>
  <si>
    <t>X:\GPPROD\BI\BI75080328</t>
  </si>
  <si>
    <t>X:\GPWORK\BI\BI75080303</t>
  </si>
  <si>
    <t>VERIFICAR ALTERAÇÃO PARA NOVA VERSÃO DO SISCOMEX IMPORTADOR.</t>
  </si>
  <si>
    <t>X:\GPPROD\BI\BI75080428</t>
  </si>
  <si>
    <t>X:\GPWORK\BI\BI75080331</t>
  </si>
  <si>
    <t>MELHORIAS PARA ATENDIMENTO A LEGISLAÇÃO - SRF</t>
  </si>
  <si>
    <t>X:\GPPROD\BI\BI75080507</t>
  </si>
  <si>
    <t>X:\GPWORK\BI\BI75080429</t>
  </si>
  <si>
    <t>MELHORIAS NO PROJETO DCI/DCRE</t>
  </si>
  <si>
    <t>X:\GPPROD\BI\BI75080912</t>
  </si>
  <si>
    <t>X:\GPWORK\BI\BI75080717</t>
  </si>
  <si>
    <t>MELHORIA PARA ATENDER TEMA DE REVISÃO DA SISTEMÁTICA DO CÁLCULO DO DCRE E DCI MENSAL</t>
  </si>
  <si>
    <t>X:\GPPROD\BI\BI75081011</t>
  </si>
  <si>
    <t>X:\GPWORK\BI\BI75080922</t>
  </si>
  <si>
    <t>MELHORIAS E ACOMPANHAMENTO NO SISTEMA V2 PARA ATENDER NFE</t>
  </si>
  <si>
    <t>X:\GPPROD\BI\BI75081105</t>
  </si>
  <si>
    <t>X:\GPWORK\BI\BI75081015</t>
  </si>
  <si>
    <t>CORREÇÃO DA NUMERAÇÃO DA PLI</t>
  </si>
  <si>
    <t>X:\GPPROD\BI\BI75100123</t>
  </si>
  <si>
    <t>X:\GPWORK\BI\BI75081105</t>
  </si>
  <si>
    <t>PROJETO DCI E DCRE, E MELHORIAS NO SISTEMA V2.</t>
  </si>
  <si>
    <t>X:\GPPROD\BI\BI75100415</t>
  </si>
  <si>
    <t>X:\GPWORK\BI\BI75100317</t>
  </si>
  <si>
    <t>MELHORIA NO MOVIMENTO DE PEDIDO, ALTERAÇÃO NA APOLICE DO SEGURO E RELATORIO ADUANEIRO.</t>
  </si>
  <si>
    <t>X:\GPPROD\BI\BI75110520</t>
  </si>
  <si>
    <t>X:\GPWORK\BI\BI75100421</t>
  </si>
  <si>
    <t>MELHORIA EM ALGUNS PROCESSOS NO V2 - RELATORIOS DE PEDIDOS EMBARCADOS (CONTROLADORIA),ADEQUAÇÃO DO SISTEMA V2 PARA ATENDER LEGISLAÇÃO - NOVA VERSÃO DO PLI/PEXPAM, ETC.</t>
  </si>
  <si>
    <t>X:\PROJETOS\GENEXUS\GPPROD\BI\BI75110711</t>
  </si>
  <si>
    <t>X:\PROJETOS\GENEXUS\GPWORK\BI\BI75110601</t>
  </si>
  <si>
    <t>MELHORIAS NO PROCESSO DE IMPORTAÇÃO PARA ATENDER LEGISLAÇÃO E MINIMIZAR MULTAS</t>
  </si>
  <si>
    <t>X:\PROJETOS\GENEXUS\GPPROD\BI\BI75120925</t>
  </si>
  <si>
    <t>X:\PROJETOS\GENEXUS\GPWORK\BI\BI75110712</t>
  </si>
  <si>
    <t>PROJETO CASE 1 / CASE 2</t>
  </si>
  <si>
    <t>X:\PROJETOS\GENEXUS\GPPROD\BI\BI75130429</t>
  </si>
  <si>
    <t>X:\PROJETOS\GENEXUS\GPWORK\BI\BI75120925</t>
  </si>
  <si>
    <t>X:\PROJETOS\GENEXUS\GPTEMP\BI\BI75121207</t>
  </si>
  <si>
    <t>X:\PROJETOS\GENEXUS\GPPROD\BI\BI75131212</t>
  </si>
  <si>
    <t>X:\PROJETOS\GENEXUS\GPWORK\BI\BI75130429</t>
  </si>
  <si>
    <t>PROJETO COMEX, PLI 5.0 E PEXPAM - CONTINUAÇÃO DOS MÓDULOS PENDENTES DE IMPLANTAÇÃO</t>
  </si>
  <si>
    <t>X:\PROJETOS\GENEXUS\GPTEMP\BI\BI75130604</t>
  </si>
  <si>
    <t>AVALIAR OS OBJETOS QUE FORAM IMPACTADOS EM PRODUÇÃO NA BASE GPWORK E GERAR O XPZ</t>
  </si>
  <si>
    <t>X:\PROJETOS\GENEXUS\GPPROD\BI\BI75140414</t>
  </si>
  <si>
    <t>X:\PROJETOS\GENEXUS\GPWORK\BI\BI75131213</t>
  </si>
  <si>
    <t>ACOMPANHAMENTO DO PROJETO COMEX</t>
  </si>
  <si>
    <t>X:\PROJETOS\GENEXUS\GPTEMP\BI\BI75140416</t>
  </si>
  <si>
    <t>X:\PROJETOS\GENEXUS\GPPROD\BI\BI75141218</t>
  </si>
  <si>
    <t>X:\PROJETOS\GENEXUS\GPWORK\BI\BI75140520</t>
  </si>
  <si>
    <t>X:\PROJETOS\GENEXUS\GPWORK\BI\BI75141222</t>
  </si>
  <si>
    <t>MELHORIAS NOS PROCESSOS DE INTERFACE COMEX</t>
  </si>
  <si>
    <t>X:\PROJETOS\GENEXUS\GPWORK\BI\BI75161104</t>
  </si>
  <si>
    <t>AVALIAR PROCESSO DE CADASTRO DE NCM DO ITEM IMPORTADO</t>
  </si>
  <si>
    <t>X:\PROJETOS\GENEXUS\GPTEMP\BI\BI75171116</t>
  </si>
  <si>
    <t>AVALIAR O OBJETO PBI652 (SG3P GERAR PEDIDO) EM FUNÇÃO DE ERRO NO PROCESSO DE MIGRAÇÃO DE PEDIDOS PARA O COMEX</t>
  </si>
  <si>
    <t>X:\PROJETOS\GENEXUS\GPPROD\BDCS90\</t>
  </si>
  <si>
    <t>X:\PROJETOS\GENEXUS\GPWORK\BDCS90JDE\BDCS75190722</t>
  </si>
  <si>
    <t>BDCS90JDE</t>
  </si>
  <si>
    <t>BDCS90</t>
  </si>
  <si>
    <t>X:\GPPROD\BDCS\BDCS75071122</t>
  </si>
  <si>
    <t>X:\GPWORK\BDCS\BDCS75070323</t>
  </si>
  <si>
    <t>SIMULAÇÃO DO PLANO ASTEC</t>
  </si>
  <si>
    <t>BDCS</t>
  </si>
  <si>
    <t>X:\GPPROD\BDCS\BDCS75071205</t>
  </si>
  <si>
    <t>X:\GPWORK\BDCS\BDCS75071122</t>
  </si>
  <si>
    <t>MELHORIAS NO SISTEMA DIV. PEÇAS</t>
  </si>
  <si>
    <t>X:\GPPROD\BDCS\BDCS75080207</t>
  </si>
  <si>
    <t>X:\GPWORK\BDCS\BDCS75071205</t>
  </si>
  <si>
    <t>X:\GPPROD\BDCS\BDCS75080616</t>
  </si>
  <si>
    <t>X:\GPWORK\BDCS\BDCS\BDCS75080207</t>
  </si>
  <si>
    <t>ATENDER COMPLEMENTO</t>
  </si>
  <si>
    <t>X:\GPPROD\BDCS\BDCS75080909</t>
  </si>
  <si>
    <t>X:\GPWORK\BDCS\BDCS75080628</t>
  </si>
  <si>
    <t>GERAR SALDO BLOQUEADO</t>
  </si>
  <si>
    <t>X:\GPPROD\BDCS\BDCS75090702</t>
  </si>
  <si>
    <t>X:\GPWORK\BDCS\BDCS75080911</t>
  </si>
  <si>
    <t>ANALISE PROCESSO DE MANUTENÇÃO DO PLANO</t>
  </si>
  <si>
    <t>X:\GPPROD\BDCS\BDCS75091114</t>
  </si>
  <si>
    <t>X:\GPWORK\BDCS\bdcs75090706</t>
  </si>
  <si>
    <t>ALTERAÇÃO DE PLANO DE EMBALAGEM E INTEGRAÇÃO COM SAP</t>
  </si>
  <si>
    <t>X:\GPPROD\BDCS\BDCS75091122</t>
  </si>
  <si>
    <t>X:\GPWORK\BDCS\bdcs75091119</t>
  </si>
  <si>
    <t>COMPILAÇÃO DE OBJETOS PARA ATENDIMENTOA NOVA VERSÃO DO DCR-E E DCI-MENSAL - RFB (RECEITA FEDERAL DO BRASIL)</t>
  </si>
  <si>
    <t>X:\GPPROD\BDCS\</t>
  </si>
  <si>
    <t>X:\GPTEMP\BDCS\bdcs75091123</t>
  </si>
  <si>
    <t>X:\GPPROD\BDCS\BDCS75091204</t>
  </si>
  <si>
    <t>X:\GPWORK\BDCS\bdcs75091202</t>
  </si>
  <si>
    <t>CORREÇÃO TELAS DE CONSULTA DE PLANO</t>
  </si>
  <si>
    <t>X:\GPPROD\BDCS\BDCS75100218</t>
  </si>
  <si>
    <t>X:\GPWORK\BDCS\bdcs75100209</t>
  </si>
  <si>
    <t>GERAÇÃO DE PEDIDO PREVISAO NA CARTEIRA DE MAO</t>
  </si>
  <si>
    <t>X:\GPPROD\BDCS\BDCS75100224</t>
  </si>
  <si>
    <t>X:\GPWORK\BDCS\bdcs75100218</t>
  </si>
  <si>
    <t>CRIAR OBJETO PARA ATUALIZAR INTERFACE</t>
  </si>
  <si>
    <t>X:GPPRODBDCSBDCS75100415</t>
  </si>
  <si>
    <t>X:\GPWORK\BDCS\bdcs75100226</t>
  </si>
  <si>
    <t>X:\GPPROD\BDCS\BDCS750622</t>
  </si>
  <si>
    <t>X:\GPWORK\BDCS\bdcs75100419</t>
  </si>
  <si>
    <t>ESTORNO DE NOTA FISCAL PARA DIVISÃO DE PEÇAS</t>
  </si>
  <si>
    <t>X:\GPPROD\BDCS\BDCS750826</t>
  </si>
  <si>
    <t>X:\GPWORK\BDCS\bdcs750720</t>
  </si>
  <si>
    <t>DESENVOLVER PLANO ASTEC</t>
  </si>
  <si>
    <t>X:\GPPROD\BDCS\BDCS75101030</t>
  </si>
  <si>
    <t>X:\GPWORK\BDCS\bdcs750901</t>
  </si>
  <si>
    <t>CORREÇAÕ DE PROGRAMA DE ATUALIZAÇÃO DE CODIGOS</t>
  </si>
  <si>
    <t>X:\PROJETOS\GENEXUS\GPPROD\BDCS\BDCS75101117</t>
  </si>
  <si>
    <t>X:\GPWORK\BDCS\bdcs75101105</t>
  </si>
  <si>
    <t>PROJETO NOTA FISCAL ELETRONICA RECOMPILAÇÃO DE OBJETOS</t>
  </si>
  <si>
    <t>X:\PROJETOS\GENEXUS\GPPROD\BDCS\BDCS75110808</t>
  </si>
  <si>
    <t>X:\PROJETOS\GENEXUS\GPWORK\BDCS\BDCS75101201</t>
  </si>
  <si>
    <t>VERIFICAR PROBLEMA NO RELATORIOS GERENCIAIS</t>
  </si>
  <si>
    <t>X:\PROJETOS\GENEXUS\GPPROD\BDCS\BDCS75111209</t>
  </si>
  <si>
    <t>X:\PROJETOS\GENEXUS\GPWORK\BDCS\bdcs75110810</t>
  </si>
  <si>
    <t>NOVO MODAL PARA DIVISÃO DE PEÇAS (CABOTAGEM)</t>
  </si>
  <si>
    <t>X:\PROJETOS\GENEXUS\GPPROD\BDCS\BDCS75130506</t>
  </si>
  <si>
    <t>X:\PROJETOS\GENEXUS\GPWORK\BDCS\BDCS75120125</t>
  </si>
  <si>
    <t>REVISAO ODBC</t>
  </si>
  <si>
    <t>X:\PROJETOS\GENEXUS\GPPROD\BDCS\BDCS75150810</t>
  </si>
  <si>
    <t>X:\PROJETOS\GENEXUS\GPWORK\BDCS\BDCS75130716</t>
  </si>
  <si>
    <t>ALTERAÇÕES NA TELA DE RECEBIMENTO</t>
  </si>
  <si>
    <t>X:\PROJETOS\GENEXUS\GPPROD\BDCS\BDCS75160119</t>
  </si>
  <si>
    <t>X:\PROJETOS\GENEXUS\GPWORK\BDCS\BDCS75150813</t>
  </si>
  <si>
    <t>CADASTRO DE ITENS NA HE (HDM07 - CD MANAUS)</t>
  </si>
  <si>
    <t>X:\PROJETOS\GENEXUS\GPPROD\BDCS\BDCS75160212</t>
  </si>
  <si>
    <t>X:\PROJETOS\GENEXUS\GPWORK\BDCS\BDCS75160119</t>
  </si>
  <si>
    <t>MANUTENÇÃO DO SISTEMA</t>
  </si>
  <si>
    <t>WANDERLAN SILVA DE OLIVEIRA</t>
  </si>
  <si>
    <t>X:\PROJETOS\GENEXUS\GPPROD\BDCS\BDCS75190722\</t>
  </si>
  <si>
    <t>X:\PROJETOS\GENEXUS\GPWORK\BDCS\BDCS75160212</t>
  </si>
  <si>
    <t>ANÁLISE PROGRAMA ATUAL DA DIVISÃO DE PEÇAS</t>
  </si>
  <si>
    <t>X:\PROJETOS\GENEXUS\GPPROD\BDCS\</t>
  </si>
  <si>
    <t>X:\PROJETOS\GENEXUS\GPTEMP\BDCS\BDCS75180529</t>
  </si>
  <si>
    <t>ANÁLISE PROBLEMA DE TELA DE FOLLOW WBDM545</t>
  </si>
  <si>
    <t>X:\PROJETOS\GENEXUS\GPTEMP\BDCS\BD75200707\</t>
  </si>
  <si>
    <t>RECOMPILAÇÃO DO OBJETO PBDMP416 NA VERSÃO GX 9.0 JDE - TESTES UPGRADE JDE</t>
  </si>
  <si>
    <t>X:\PROJETOS\GENEXUS\GPPROD\BD90\</t>
  </si>
  <si>
    <t>BD90</t>
  </si>
  <si>
    <t>X:\PROJETOS\DELPHI\GPPROD\ASSINA_XML_DI20130725</t>
  </si>
  <si>
    <t>X:\PROJETOS\DELPHI\GPWORK\ASSINA_XML_DI\ASSINA_XML_DI120709</t>
  </si>
  <si>
    <t>X:\PROJETOS\DELPHI\GPPROD\ASSINA_XML_DI</t>
  </si>
  <si>
    <t>DESENVOLVIMENTO DE FERRAMENTA PARA ASSINATURA DE DI ELETRÔNICA</t>
  </si>
  <si>
    <t>ASSINA_XML_DI</t>
  </si>
  <si>
    <t>X:\PROJETOS\DELPHI\GPTEMP\ASSINA_XML_DI\ASSINA_XML_DI140909</t>
  </si>
  <si>
    <t>X:\PROJETOS\GENEXUS\GPWORK\AM\AM90170110</t>
  </si>
  <si>
    <t>X:\PROJETOS\GENEXUS\GPWORK\AM\AM90140407</t>
  </si>
  <si>
    <t>DESENVOLVIMENTO SISTEME DE CONTROLE DE TEMAS COST DOWN</t>
  </si>
  <si>
    <t>AM</t>
  </si>
  <si>
    <t>Pasta de Produção Destino</t>
  </si>
  <si>
    <t>Pasta de Trabalho</t>
  </si>
  <si>
    <t>Pasta de Produção Origem</t>
  </si>
  <si>
    <t>Situação</t>
  </si>
  <si>
    <t>Previsão de Retorno</t>
  </si>
  <si>
    <t>Motivo</t>
  </si>
  <si>
    <t>Solicitação</t>
  </si>
  <si>
    <t>Solicitante</t>
  </si>
  <si>
    <t>Objeto</t>
  </si>
  <si>
    <t>ATRASO EM ANOS</t>
  </si>
  <si>
    <t>PREVISAO RETORNO</t>
  </si>
  <si>
    <t>OBJETO</t>
  </si>
  <si>
    <t>DESCRIÇÃO DO ITEM DA PROPOSTA</t>
  </si>
  <si>
    <t>Serviços AWS – Infraestrutura Básica AWS</t>
  </si>
  <si>
    <t>Fornecedor – Implementação Criação da Infra AWS</t>
  </si>
  <si>
    <r>
      <t xml:space="preserve">IP Sense – </t>
    </r>
    <r>
      <rPr>
        <b/>
        <sz val="10"/>
        <color rgb="FF000000"/>
        <rFont val="Arial"/>
        <family val="2"/>
      </rPr>
      <t xml:space="preserve">Sustentação 5X8 </t>
    </r>
  </si>
  <si>
    <t>Serviços AWS – Infraestrutura Básica Databricks</t>
  </si>
  <si>
    <t>Licenciamento Databricks Marketeplace</t>
  </si>
  <si>
    <t>Fornecedor – Implementação e Setup Databricks</t>
  </si>
  <si>
    <r>
      <t xml:space="preserve">Fornecedor – Novo Tenant Local de PowerBI </t>
    </r>
    <r>
      <rPr>
        <b/>
        <i/>
        <sz val="10"/>
        <color rgb="FF7F7F7F"/>
        <rFont val="Arial"/>
        <family val="2"/>
      </rPr>
      <t>(OPCIONAL)</t>
    </r>
  </si>
  <si>
    <t>Fornecedor – Treinamento Databricks (KT)</t>
  </si>
  <si>
    <t>TOTAL GERAL INVESTIMENTO / DESPESA</t>
  </si>
  <si>
    <t>JAN</t>
  </si>
  <si>
    <t>FEV</t>
  </si>
  <si>
    <t>MAR</t>
  </si>
  <si>
    <t>MAI</t>
  </si>
  <si>
    <t>JUN</t>
  </si>
  <si>
    <t>JUL</t>
  </si>
  <si>
    <t>AGO</t>
  </si>
  <si>
    <t>SET</t>
  </si>
  <si>
    <t>OUT</t>
  </si>
  <si>
    <t>NOV</t>
  </si>
  <si>
    <t>DEZ</t>
  </si>
  <si>
    <t>102ki</t>
  </si>
  <si>
    <t>Fornecedor – Migração dos Jobs ETL Talend e Tabelas Redshift para ambiente Databricks</t>
  </si>
  <si>
    <t>Keyrus</t>
  </si>
  <si>
    <t>IP Sense</t>
  </si>
  <si>
    <t>Declinado</t>
  </si>
  <si>
    <t>meses</t>
  </si>
  <si>
    <t>Redshift</t>
  </si>
  <si>
    <t>Jobs</t>
  </si>
  <si>
    <t>dias/mês</t>
  </si>
  <si>
    <t>horas/dia</t>
  </si>
  <si>
    <t>ttl horas/mês</t>
  </si>
  <si>
    <t>custo HH IpSense</t>
  </si>
  <si>
    <t>TTL / mês</t>
  </si>
  <si>
    <t xml:space="preserve"> (Meses)</t>
  </si>
  <si>
    <t>TEMPO TTL PROJETO POR FORNECEDOR</t>
  </si>
  <si>
    <t>FORNECEDOR</t>
  </si>
  <si>
    <t>TEMPO MIGRACAO POR FORNECEDOR</t>
  </si>
  <si>
    <t>HSA( Dionys )</t>
  </si>
  <si>
    <t>TEMPO TTL ESTIMADO PARA O PROJETO</t>
  </si>
  <si>
    <t>semanas</t>
  </si>
  <si>
    <t>Dias</t>
  </si>
  <si>
    <t>Meses</t>
  </si>
  <si>
    <t>(1 semana)</t>
  </si>
  <si>
    <t>Não informado</t>
  </si>
  <si>
    <t>(4 semanas)</t>
  </si>
  <si>
    <t>(5 semanas)</t>
  </si>
  <si>
    <t>(2 semanas)</t>
  </si>
  <si>
    <t>Databricks</t>
  </si>
  <si>
    <t>AWS</t>
  </si>
  <si>
    <t>Suport</t>
  </si>
  <si>
    <t>TTL ANUAL REAIS</t>
  </si>
  <si>
    <t>TOTAL ANUAL DOLAR</t>
  </si>
  <si>
    <t>TOTAL MENSAL DOLAR</t>
  </si>
  <si>
    <t>Valor Mensal</t>
  </si>
  <si>
    <t>Valor Anual Cheio</t>
  </si>
  <si>
    <t>abr</t>
  </si>
  <si>
    <t>mai</t>
  </si>
  <si>
    <t>jun</t>
  </si>
  <si>
    <t>jul</t>
  </si>
  <si>
    <t>ago</t>
  </si>
  <si>
    <t>set</t>
  </si>
  <si>
    <t>out</t>
  </si>
  <si>
    <t>nov</t>
  </si>
  <si>
    <t>dez</t>
  </si>
  <si>
    <t>jan</t>
  </si>
  <si>
    <t>fev</t>
  </si>
  <si>
    <t>mar</t>
  </si>
  <si>
    <t>Infraestrutura AWS</t>
  </si>
  <si>
    <t>Infraestrutura Databricks</t>
  </si>
  <si>
    <t>Suporte Databricks</t>
  </si>
  <si>
    <t>TOTAL DESPESAS</t>
  </si>
  <si>
    <t>Setup Databricks</t>
  </si>
  <si>
    <t>R$ 0.000,00</t>
  </si>
  <si>
    <t>Setup AWS</t>
  </si>
  <si>
    <t>PRB</t>
  </si>
  <si>
    <t>ORB</t>
  </si>
  <si>
    <t>TTL PRB</t>
  </si>
  <si>
    <t>TTL GERAL</t>
  </si>
  <si>
    <t>Não Orçado</t>
  </si>
  <si>
    <t>Migração Ambiente
 Redshift -&gt; Databricks</t>
  </si>
  <si>
    <t>Sustentação IpSense</t>
  </si>
  <si>
    <t>Orçado na Despesa de Instrução</t>
  </si>
  <si>
    <t>GENEXUS 9</t>
  </si>
  <si>
    <t>GENEXUS 7</t>
  </si>
  <si>
    <t>JAVA</t>
  </si>
  <si>
    <t>NOTES</t>
  </si>
  <si>
    <t>FUNCIONOGRAMA SETORIAL - INFRAESTRUTURA</t>
  </si>
  <si>
    <t>COORDENAÇÃO</t>
  </si>
  <si>
    <t>HIGSON - SUPERVISOR (16)</t>
  </si>
  <si>
    <t>(CLAUDIO - SUPERVISOR) (3)</t>
  </si>
  <si>
    <t>Alexander, Marcelo, Wantuil</t>
  </si>
  <si>
    <t>Ademar, Roberta
Service Desk N2(4), 
Outsourcing Printer (3)</t>
  </si>
  <si>
    <t>Andrew, Vikarlo
Outsourcing Telecom (3)</t>
  </si>
  <si>
    <t>Alex, Cidomar, Onesimo, Ivonaldo, Maik, Sidney</t>
  </si>
  <si>
    <t>Alex</t>
  </si>
  <si>
    <t>Nivia, Renan</t>
  </si>
  <si>
    <t>Erika, Paula</t>
  </si>
  <si>
    <t>Christyan</t>
  </si>
  <si>
    <t>SERVIDORES / ADMNISTRAÇÃO SISTEMAS</t>
  </si>
  <si>
    <t>GESTÃO HW / SW / SERVIÇOS (MICROINFORMÁTICA)</t>
  </si>
  <si>
    <t>INFRA REDE / TELEFONIA / EQUIPAMENTOS INDUSTRIAIS</t>
  </si>
  <si>
    <t>OPERAÇÃO DC</t>
  </si>
  <si>
    <t>SEGURANÇA DA INFORMAÇÃO</t>
  </si>
  <si>
    <t>GESTÃO ADM</t>
  </si>
  <si>
    <t>GOVERNANÇA DE TI</t>
  </si>
  <si>
    <t>ARQUITETURA</t>
  </si>
  <si>
    <t>TECNOLOGIA / PROCESSOS</t>
  </si>
  <si>
    <t>AS/400 
(SO, MIMIX, XT)</t>
  </si>
  <si>
    <t>Marcelo / Alexander</t>
  </si>
  <si>
    <t>TERCEIROS</t>
  </si>
  <si>
    <t>SERVIDE DESK 
N2</t>
  </si>
  <si>
    <t xml:space="preserve">Premier IT / Roberta / Ademar </t>
  </si>
  <si>
    <t>REDE WAN</t>
  </si>
  <si>
    <t>Vikarlo/Andrew</t>
  </si>
  <si>
    <t>PROCESS. JOBS / PROG. JOBS / OPERAÇÃO BKPS</t>
  </si>
  <si>
    <t>Alex / Cidomar / Onesimo / Ivonaldo / Maik / Sidney</t>
  </si>
  <si>
    <t>GESTÃO DE ATIVOS (EoS/EoL)</t>
  </si>
  <si>
    <t xml:space="preserve">Alex </t>
  </si>
  <si>
    <t>CONTROLE DE INVESTIMENTO</t>
  </si>
  <si>
    <t>Renan / Nivia</t>
  </si>
  <si>
    <t>NORMAS E PROCEDIMENTOS</t>
  </si>
  <si>
    <t>Erika / Paula</t>
  </si>
  <si>
    <t>AVALIAÇÃO PROJETOS - ARQUITETURA DE SOLUÇÃO</t>
  </si>
  <si>
    <t>JDE CNC
(OMW, WTS,  WEB, DPS)</t>
  </si>
  <si>
    <t>Marcelo / Ademar/ Alexander</t>
  </si>
  <si>
    <t>OUTSOURCING PRINTER</t>
  </si>
  <si>
    <t>Lexmark / Roberta / Ademar</t>
  </si>
  <si>
    <t>REDE LAN
(CORE)</t>
  </si>
  <si>
    <t>PROCESSOS DIARIOS, SEMANAIS, MENSAIS (OS)</t>
  </si>
  <si>
    <t>GESTÃO DE VUNERABILIDADE</t>
  </si>
  <si>
    <t>CONTROLE DE DESPESAS</t>
  </si>
  <si>
    <t>Nivia / Renan</t>
  </si>
  <si>
    <t>CONTROLES INTERNOS TI</t>
  </si>
  <si>
    <t>PADRONIZAÇÃO DE PROCESSOS - TÉCNICOS E ORGANIZACIONAIS</t>
  </si>
  <si>
    <t>PACOTES JDE, 
COMPILAÇÕES GX / RPG</t>
  </si>
  <si>
    <t>AVALIAÇÃO / INSTALAÇÃO
DE HW SW</t>
  </si>
  <si>
    <t>Roberta / Ademar</t>
  </si>
  <si>
    <t>REDE LAN
FÍSICA E LÓGICA</t>
  </si>
  <si>
    <t>MONITORAMENTO DO DC HW/SW</t>
  </si>
  <si>
    <t xml:space="preserve">AVALIAÇÃO DE PROJETOS </t>
  </si>
  <si>
    <t>GESTÃO DE CONTRATOS</t>
  </si>
  <si>
    <t>GESTÃO DA QUALIDADE</t>
  </si>
  <si>
    <t>GESTÃO DO AMBIENTE TECNOLÓGICO HDA</t>
  </si>
  <si>
    <t>AIX / LINUX / CATIA</t>
  </si>
  <si>
    <t>Alexander / Wantuil</t>
  </si>
  <si>
    <t>ADM. INVENTÁRIO HW / SW</t>
  </si>
  <si>
    <t>INTERNET 
(LINK MAO)</t>
  </si>
  <si>
    <t>MONITORAMENTO DOS ATIVOS</t>
  </si>
  <si>
    <t>ATENDIMENTO DE DEMANDAS GITSP</t>
  </si>
  <si>
    <t>CONTREOLES ADM TELEFONIA</t>
  </si>
  <si>
    <t>GESTÃO AMBIENTAL</t>
  </si>
  <si>
    <t>CONTROLE DE CODE REVIEW - FONTES DE SISTEMAS</t>
  </si>
  <si>
    <t>TSM / VEEM</t>
  </si>
  <si>
    <t>Marcelo / Wantuil / Alexander</t>
  </si>
  <si>
    <t>INFRA SALAS DE REUNIÃO</t>
  </si>
  <si>
    <t>REDE RF / RFID / 
WI-FI (AP)</t>
  </si>
  <si>
    <t>MONITORAMENTO DE SERVIÇOS E PROCESSOS</t>
  </si>
  <si>
    <t>ATENDIMENTO DE INCIDENTES S.I</t>
  </si>
  <si>
    <t>CONTROLES ADM OUTSOURCING PRINTER</t>
  </si>
  <si>
    <t>ATENDIMENTO AUDITORIAS / FISCALIZAÇÕES</t>
  </si>
  <si>
    <t>PROJETOS ESTRUTURANTES HDA - PLATAFORMAS E FERRAMENTAS</t>
  </si>
  <si>
    <t>CORREIO ELETRÔNICO, APLICAÇÕES NOTES</t>
  </si>
  <si>
    <t>NOTEBOOKS, IPHONE, IPAD</t>
  </si>
  <si>
    <t>Roberta / Ademar / Premier IT</t>
  </si>
  <si>
    <t>INRA CONTROLE DE ACESSO</t>
  </si>
  <si>
    <t>Andrew/Vikarlo</t>
  </si>
  <si>
    <t>RELATÓRIOS GERENCIAIS HDA</t>
  </si>
  <si>
    <t>SUPORTE SISTEMATIZAÇÃO E DESENVOLVIMENTO PROJETOS BP'S</t>
  </si>
  <si>
    <t>DOMÍNIO REDE WINDOWS
(AD,DNS)</t>
  </si>
  <si>
    <t>Marcelo /  Alexander/ Wantuil</t>
  </si>
  <si>
    <t>EMPRÉSTIMO DE EQUIPAMENTOS DE TI</t>
  </si>
  <si>
    <t>COMUNICAÇÃO  MÓVEL (RADIO / CELULAR)</t>
  </si>
  <si>
    <t>RELATÓRIOS GERENCIAIS HSA</t>
  </si>
  <si>
    <t xml:space="preserve"> ENTERPRISE ARCHITECTURE (AWS CONTROL TOWER, DATABRICKS)</t>
  </si>
  <si>
    <t>VIRTUALIZAÇÃO
DE SERVIDORES</t>
  </si>
  <si>
    <t>CONTROLE E SUPORTE A VIDEOCONFERÊNCIA</t>
  </si>
  <si>
    <t>COLETORES DE DADOS</t>
  </si>
  <si>
    <t>SERVIDORES INTEL / 
WINDOWS</t>
  </si>
  <si>
    <t>MICROS INDUSTRIAIS</t>
  </si>
  <si>
    <t>TELEFONIA FIXA / CENTRAL TELEF.</t>
  </si>
  <si>
    <t xml:space="preserve"> BD SQL E ORACLE</t>
  </si>
  <si>
    <t>IMPRESSORAS COD. BARRAS</t>
  </si>
  <si>
    <t>MONITORAMENTO DOS ATIVOS DE REDE</t>
  </si>
  <si>
    <t>GESTÃO DA
INFRA DATA CENTER</t>
  </si>
  <si>
    <t>GESTÃO DO SERVIDOR DHCP</t>
  </si>
  <si>
    <t>GESTÃO DO SERVIDOR RADIUS E RFID</t>
  </si>
  <si>
    <t/>
  </si>
  <si>
    <t>FUNCIONOGRAMA SETORIAL - BP/PROJETOS E SUSTENTAÇÃO</t>
  </si>
  <si>
    <t xml:space="preserve">                                                                                                                                                                                                                                                                                                                                                                                                                                                                                                                                                                                                                                                                                                                                                                                                                                                                    </t>
  </si>
  <si>
    <t>(CLAUDIO - SUPERVISOR) (9)</t>
  </si>
  <si>
    <t>ALAN - SUPERVISOR (10)</t>
  </si>
  <si>
    <t>ELIONALDO - SUPERVISOR (4)</t>
  </si>
  <si>
    <t>EGBERTO - SUPERVISOR (2)</t>
  </si>
  <si>
    <t>Anderson, Cintia, Daniel Ruas, Deri, Gabriella, Jeancarlos, Nayara, Rodiney, Wesley</t>
  </si>
  <si>
    <t>Alzirande, André, Clovis, Jade, Karoline, Levi, Leonardo, Nivaldo, Rosane, Roberto</t>
  </si>
  <si>
    <t>Daniel,Taciana, Márcio, Jonathas</t>
  </si>
  <si>
    <t>Francisco, Milton</t>
  </si>
  <si>
    <t>LOGÍSTICA / MANUFATURA / CONTROLADORIA</t>
  </si>
  <si>
    <t>(ADM / QUALIDADE / COMPRAS / CDT / MANUTENÇÃO / NOVAS TECNOLOGIAS )</t>
  </si>
  <si>
    <t>SUSTENTAÇÃO</t>
  </si>
  <si>
    <t>FATURAMENTO</t>
  </si>
  <si>
    <t>ÁREA</t>
  </si>
  <si>
    <t>AMS</t>
  </si>
  <si>
    <t>DISTRIBUIÇÃO</t>
  </si>
  <si>
    <t>PLANEJ. DE PRODUÇÃO / SERIALIZAÇÃO (PCP)</t>
  </si>
  <si>
    <t>(Francisco) / Rodiney</t>
  </si>
  <si>
    <t>ADMINISTRATIVO</t>
  </si>
  <si>
    <t>DIVERSOS</t>
  </si>
  <si>
    <t>DRH, ADSER, SEPAT</t>
  </si>
  <si>
    <t xml:space="preserve"> Levi / Karoline / Nivaldo/ Jade</t>
  </si>
  <si>
    <t>LOGÍSTICA</t>
  </si>
  <si>
    <t>(Milton)</t>
  </si>
  <si>
    <t>Jonathas</t>
  </si>
  <si>
    <t>Francisco</t>
  </si>
  <si>
    <t>LOGÍSTICA DE DISTRIBUIÇÃO (EMB., DISTRIB, EXPED, TRANSITO)</t>
  </si>
  <si>
    <t>(Francisco)</t>
  </si>
  <si>
    <t>SESMT, SERME (Nexo), BOMBEIRO</t>
  </si>
  <si>
    <t>SESMT, SERME (Nexo)</t>
  </si>
  <si>
    <t>Milton</t>
  </si>
  <si>
    <t>ABASTECIMENTO</t>
  </si>
  <si>
    <t>LOGÍSTICA DE ABASTECIMENTO (PAULÍNIA)</t>
  </si>
  <si>
    <t>Rodiney (Francisco)</t>
  </si>
  <si>
    <t>COMPRAS/PLAN. COMPRAS</t>
  </si>
  <si>
    <t>COMPRAS</t>
  </si>
  <si>
    <t>COMPRAS PRODUTIVAS</t>
  </si>
  <si>
    <t>Rosane / Leonardo</t>
  </si>
  <si>
    <t>Daniel D.</t>
  </si>
  <si>
    <t>IBM / (KODS)</t>
  </si>
  <si>
    <t>(Rosane / Deri)</t>
  </si>
  <si>
    <t>KODS</t>
  </si>
  <si>
    <t>RECEB.FISICO / ESTOQUES / ALIMENTAÇÃO (MANAUS)</t>
  </si>
  <si>
    <t>Rodiney / Cintia</t>
  </si>
  <si>
    <t>COMPRAS INDIRETAS</t>
  </si>
  <si>
    <t>PLAN. COMPRAS/ SUPRIMENTOS</t>
  </si>
  <si>
    <t>Deri</t>
  </si>
  <si>
    <t>MANUT.</t>
  </si>
  <si>
    <t>MANUTENÇÃO</t>
  </si>
  <si>
    <t>Andre / Roberto</t>
  </si>
  <si>
    <t>COMÉRCIO EXTERIOR</t>
  </si>
  <si>
    <t>Anderson</t>
  </si>
  <si>
    <t>QUALIDADE</t>
  </si>
  <si>
    <t>PCA´s</t>
  </si>
  <si>
    <t>CQ / PQ</t>
  </si>
  <si>
    <t>Clovis / Luan</t>
  </si>
  <si>
    <t>Taciana</t>
  </si>
  <si>
    <t>SUPR.</t>
  </si>
  <si>
    <t>(Deri)</t>
  </si>
  <si>
    <t>PRODUTO</t>
  </si>
  <si>
    <t>PRODUÇÃO (PLANEJAMENTO, APONTAMENTOS)</t>
  </si>
  <si>
    <t xml:space="preserve">Wesley </t>
  </si>
  <si>
    <t>PRD. FINAL</t>
  </si>
  <si>
    <t>INSPEÇÃO FINAL</t>
  </si>
  <si>
    <t>MANUFATURA</t>
  </si>
  <si>
    <t>Márcio / Taciana</t>
  </si>
  <si>
    <t>(Rosane)</t>
  </si>
  <si>
    <t>CKD</t>
  </si>
  <si>
    <t>RASTREABILIDADE</t>
  </si>
  <si>
    <t xml:space="preserve">DIV. DE PEÇAS </t>
  </si>
  <si>
    <t>C.D.T</t>
  </si>
  <si>
    <t>GARANTIA DO CAMPO</t>
  </si>
  <si>
    <t>Alzirande / Leonardo</t>
  </si>
  <si>
    <t>OUTROS</t>
  </si>
  <si>
    <t>FERRAMENTARIA</t>
  </si>
  <si>
    <t>PLAN. DE CUSTOS</t>
  </si>
  <si>
    <t>ENG. PROCESSO</t>
  </si>
  <si>
    <t>PROJETOS/ ESPECIFICAÇÕES</t>
  </si>
  <si>
    <t>RECEBIMENTO FISCAL</t>
  </si>
  <si>
    <t>Anderson / Gabriella</t>
  </si>
  <si>
    <t>NOVOS MODELOS</t>
  </si>
  <si>
    <t>CONTROLADORIA</t>
  </si>
  <si>
    <t>DCI / DC-e</t>
  </si>
  <si>
    <t>NOVAS TECNOLOGIA</t>
  </si>
  <si>
    <t>BPM</t>
  </si>
  <si>
    <t>André / Levi / Leonardo / Luan / Clovis / Roberto/ (Christyan)</t>
  </si>
  <si>
    <t>FATURAMENTO / DCI / DC-e</t>
  </si>
  <si>
    <t>CUSTOS</t>
  </si>
  <si>
    <t>AUTOMAÇÃO INDUSTRIAL</t>
  </si>
  <si>
    <t>Taciana
Daniel D.</t>
  </si>
  <si>
    <t>ATIVO FIXO</t>
  </si>
  <si>
    <t>Jonathas
Daniel D.</t>
  </si>
  <si>
    <t>OBRIGAÇÕES FISCAIS E ACESSÓRIAS</t>
  </si>
  <si>
    <t>BLOCO K</t>
  </si>
  <si>
    <t xml:space="preserve"> ORÇAMENTO (SA E INTEG. COM YOSAN)</t>
  </si>
  <si>
    <t>Transfer Pricing, Ind. Econômicos</t>
  </si>
  <si>
    <t>INCENTIVO FISCAIS</t>
  </si>
  <si>
    <t>Anderson, Gabriella</t>
  </si>
  <si>
    <t>TRANSFER PRINCNG, IND.ECONIMICOS</t>
  </si>
  <si>
    <t>Wesley</t>
  </si>
  <si>
    <t>.</t>
  </si>
  <si>
    <t>Notes Vs Folder Ok?</t>
  </si>
  <si>
    <t>OK</t>
  </si>
  <si>
    <t>Não Existe</t>
  </si>
  <si>
    <t>GPPROD não existe</t>
  </si>
  <si>
    <t>OK, mas datas não conferem</t>
  </si>
  <si>
    <t>GPWORK e GPPROD vazias</t>
  </si>
  <si>
    <t>GPPROD vazia</t>
  </si>
  <si>
    <t>GPPROD está vazia</t>
  </si>
  <si>
    <t>GPPROD está vazia GPWORK ok, mas datas não conferem</t>
  </si>
  <si>
    <t>GPPROD não existe + folder de base misturado com folder de codigo fonte</t>
  </si>
  <si>
    <t>GPPROD não existe + Gpwork com datas diferentes</t>
  </si>
  <si>
    <t xml:space="preserve">GPPROD está vazia </t>
  </si>
  <si>
    <t>GPPROD está vazia GPWORK sem padrão</t>
  </si>
  <si>
    <t>GPPROD E GPWORK estão vazias</t>
  </si>
  <si>
    <t>GPPROD não existe + Gpwork com pastas despadronizadas</t>
  </si>
  <si>
    <t>Gpwork não existe + Gpprod 2009</t>
  </si>
  <si>
    <t>Gaps:</t>
  </si>
  <si>
    <t>Projetos existentes na GPWORK / GPPROD mas não cadastrados no Controle de Objetos Notes</t>
  </si>
  <si>
    <t>Projetos cadastrados no Controle de Objetos notes mas não existentes nos folders GPWORK/GPPROD</t>
  </si>
  <si>
    <t>Projetos com Folders GPWORK/GPPROD vazios</t>
  </si>
  <si>
    <t>Desbalanceamento de dados entre folders GPWORK / GPPROD vs Controle de Objetos Notes (Datas de solicitação, )</t>
  </si>
  <si>
    <t>GPPROD vazia + Gpwork com datas diferentes</t>
  </si>
  <si>
    <t>Despadronização de Folders de Armazenamento de Fontes (nomes, locais de armazenamento, etc)</t>
  </si>
  <si>
    <t>Plataformas existentes nos Folders GPWORK/GPPROD não cadastradas no sistema de controle de objetos notes (Csharp, PowerBI, Talend, etc)</t>
  </si>
  <si>
    <t>Projetos não existentes nos Folders GPWORK/GPPROD nem cadastrados no Controle de Objetos Notes</t>
  </si>
  <si>
    <t>Sistema de Controle de Equipamentos</t>
  </si>
  <si>
    <t>Sistema de Geração de Query Visual</t>
  </si>
  <si>
    <t>Automação de Inventário Rotativo</t>
  </si>
  <si>
    <t>Sistema de Gestão de Rotas</t>
  </si>
  <si>
    <t>Controle Orçamento (GX 9.0)</t>
  </si>
  <si>
    <t>Controle de Backup</t>
  </si>
  <si>
    <t xml:space="preserve"> Controle de Consulta de Padrão de Serviço</t>
  </si>
  <si>
    <t>Egberto</t>
  </si>
  <si>
    <t>Elionaldo</t>
  </si>
  <si>
    <t>MOTIVO SOLICITACAO</t>
  </si>
  <si>
    <t>RESP.</t>
  </si>
  <si>
    <t>BASE VALORES DIONYS</t>
  </si>
  <si>
    <t>BASE VALORES ARQUITETURA</t>
  </si>
  <si>
    <t>Infraestrutura AWS PRD</t>
  </si>
  <si>
    <t>Infraestrutura AWS HML</t>
  </si>
  <si>
    <t>Infraestrutura Databricks PRD</t>
  </si>
  <si>
    <t>Infraestrutura Databricks HML</t>
  </si>
  <si>
    <t xml:space="preserve"> Databricks - Suporte</t>
  </si>
  <si>
    <t>Tenant PowerBI Local</t>
  </si>
  <si>
    <t xml:space="preserve">OK </t>
  </si>
  <si>
    <t xml:space="preserve"> Databricks - Fundação (SETUP + Treinamento)</t>
  </si>
  <si>
    <t xml:space="preserve"> Databricks - Suporte (Keyrus)</t>
  </si>
  <si>
    <t>Infra AWS</t>
  </si>
  <si>
    <t>Infra Databricks</t>
  </si>
  <si>
    <t>Tenant PowerBi Local</t>
  </si>
  <si>
    <t>Migração</t>
  </si>
  <si>
    <t>Valor Total</t>
  </si>
  <si>
    <t>Categoria</t>
  </si>
  <si>
    <t>Descrição</t>
  </si>
  <si>
    <t>Reserva 20% da AWS 
(Gastos Extras)</t>
  </si>
  <si>
    <t>Reserva</t>
  </si>
  <si>
    <t>Suporte N2 AWS</t>
  </si>
  <si>
    <t>Sustentação IpSesnse</t>
  </si>
  <si>
    <t>Rateio HSA</t>
  </si>
  <si>
    <t>RECORRENTE</t>
  </si>
  <si>
    <t>FIXO</t>
  </si>
  <si>
    <t>Pentest</t>
  </si>
  <si>
    <t>(8 semanas)</t>
  </si>
  <si>
    <t>PROCESSO</t>
  </si>
  <si>
    <t>Solicita cópia Fonte PRD para HML</t>
  </si>
  <si>
    <t>f</t>
  </si>
  <si>
    <t>g</t>
  </si>
  <si>
    <t>n</t>
  </si>
  <si>
    <t>Retira credenciais PRD do fonte de HML</t>
  </si>
  <si>
    <t>Altera cód. fonte em HML (J3/J4)</t>
  </si>
  <si>
    <t>Testa solução no servidor de HML (J4/J5)</t>
  </si>
  <si>
    <t>Solicita code review</t>
  </si>
  <si>
    <t>Executa avaliação de code review</t>
  </si>
  <si>
    <t>Cria GMUD e submete para aprovação na CAB</t>
  </si>
  <si>
    <t>Executa retorno do repositório de HML para PRD</t>
  </si>
  <si>
    <t>Inclusão de credenciais das BD's de Produção</t>
  </si>
  <si>
    <t>Geração de Executáveis de PRD</t>
  </si>
  <si>
    <t>Deploy da solução no servidor de PRD</t>
  </si>
  <si>
    <t>Auditoria dos retornos de reposit. Código fonte (HML para PRD)</t>
  </si>
  <si>
    <t>Solicitação via nova oferta no pitstop;</t>
  </si>
  <si>
    <t>Copia cód. fonte de PRD para HML</t>
  </si>
  <si>
    <t>Infra Servidores</t>
  </si>
  <si>
    <t>Governança</t>
  </si>
  <si>
    <t>QTD HORAS</t>
  </si>
  <si>
    <t>VALOR UNITARIO</t>
  </si>
  <si>
    <t>SUSTENTAÇÃO DATABRICKS COM FIVEACTS</t>
  </si>
  <si>
    <t>TOTAL MENSAL</t>
  </si>
  <si>
    <t>TOTAL ANUAL</t>
  </si>
  <si>
    <t>Setup Databricks
 (Keyrus)</t>
  </si>
  <si>
    <t>Suporte Databricks 
(Five Acts)</t>
  </si>
  <si>
    <t>Março</t>
  </si>
  <si>
    <t>Previas</t>
  </si>
  <si>
    <t>Abril</t>
  </si>
  <si>
    <t>Aprovação Diretoria</t>
  </si>
  <si>
    <t>Maio</t>
  </si>
  <si>
    <t>Inicio Serviço</t>
  </si>
  <si>
    <t>TTL RECORRENTE</t>
  </si>
  <si>
    <t>Mensal</t>
  </si>
  <si>
    <t>Anual</t>
  </si>
  <si>
    <t>mensal</t>
  </si>
  <si>
    <t>mensal HSA</t>
  </si>
  <si>
    <t>setup hsa</t>
  </si>
  <si>
    <t>anual hsa</t>
  </si>
  <si>
    <t>Setup AWS 
(IP Sense)</t>
  </si>
  <si>
    <t>Sustentação</t>
  </si>
  <si>
    <t xml:space="preserve">aws </t>
  </si>
  <si>
    <t>data bricks</t>
  </si>
  <si>
    <t>Infra HSA</t>
  </si>
  <si>
    <t>TTL GERAL PROJETO</t>
  </si>
  <si>
    <t>anual</t>
  </si>
  <si>
    <t xml:space="preserve">Infraestrutura </t>
  </si>
  <si>
    <t xml:space="preserve">Reserva Gastos </t>
  </si>
  <si>
    <t>Extras</t>
  </si>
  <si>
    <t xml:space="preserve"> IpSesnse</t>
  </si>
  <si>
    <t>Migração Ambiente</t>
  </si>
  <si>
    <t xml:space="preserve"> Redshift -&gt; Databricks</t>
  </si>
  <si>
    <t>Infra Servidores (Arquitetura)</t>
  </si>
  <si>
    <t>BP/Sustentação</t>
  </si>
  <si>
    <t>SLA</t>
  </si>
  <si>
    <t>16h</t>
  </si>
  <si>
    <t xml:space="preserve">IMPORTANTE: </t>
  </si>
  <si>
    <t xml:space="preserve">É importante sempre termos em mente que apesar do SLA existir, eventualmente pode não ser possível realizarmos um atendimento conforme planejado, mas estaremos sempre empenhados com uma estimativa otimista de realizar o atendimento antes do SLA. </t>
  </si>
  <si>
    <t>Solicitação Deploy 
(Retorno de HML para PRD)</t>
  </si>
  <si>
    <t>Assegurar a utilização dos padrões de código definidos, mitigando vulnerabilidades de segurança conhecidas no mercado, eliminando risco de uso ilegal de componentes de software, e automatizando testes.</t>
  </si>
  <si>
    <t>O representante do time de arquitetura é responsável por essa atividade.  Deverá avaliar o fonte da aplicação observando os seguintes critérios: 
1) vulnerabilidades de segurança;
2) ferramentas de Terceiros (Fw, componentes, etc);
3) design patterns;
4) padrões de arquitetura do TI (Codificação, Servidores, etc);
O resultado da avalição é comunicado no retorno do atendimento do chamado por meio de um parecer técnico gerado pelo representante de arquitetura. Caso seja reprovação, o analista volta para a fase J3/J4 para realizar os ajustes solicitados. Porém, caso seja aprovação, o analista deverá gerar a GMUD anexando o parecer favorável como um dos documentos prioritários para avaliação da governança.
Obs: É imprescindível a participação e o engajamento dos analistas responsáveis pelas demandas fornecendo os insumos necessários para realização dessa avaliação.</t>
  </si>
  <si>
    <t>Essa atividade consiste na retirada manual das credenciais de produção do código fonte gerado em HML. O representante do time de infra pode acionar o representante do time de arquitetura para apoiá-lo. Após a conclusão, deve finalizar o chamado de cópia de fonte.</t>
  </si>
  <si>
    <t>P01</t>
  </si>
  <si>
    <t>P02</t>
  </si>
  <si>
    <t>P03</t>
  </si>
  <si>
    <t>P04</t>
  </si>
  <si>
    <t>P05</t>
  </si>
  <si>
    <t>a) se no chamado for marcado que deve ocorrer retorno para PRD:
     - Representante do time de infra copia os fontes de HML para PRD;
b) senão (excessão):
     - Avaliar a justificativa (Critério é coerencia do argumento e cenário + acordo com a gestão).      
               - Caso aprovada:  Aprova o chamado; copia os fontes de HML para ambiente de Pré-PRD; Finaliza Chamado;
               - Caso reprovada: Reprova o chamado; Finaliza chamado;</t>
  </si>
  <si>
    <t>Ambiente Pré-PRD serve apenas para casos em que a gestão não autorizou o retorno do repositorio para PRD. Nesse caso, a infra copia o fonte de HML para Pré-PRD que é um folder com acesso limitado (Sem analistas), para incluir as credenciais no fonte depois compilar a aplicação gerando os executáveis para o deploy em PRD; Essa ação evita que se use o proprio HML e se tenha que criar um novo um processo de retirada das credenciais; Debito da solução: repositorio HML continua pendente de retorno</t>
  </si>
  <si>
    <t>A garantia que a geração dos executáveis não está ocorrendo a partir de homologação é que os analistas não possuirão as credenciais de PRD</t>
  </si>
  <si>
    <t>Solicitação via nova oferta no pitstop: haverá um campo para sinalizar se deve ocorrer ou não o retorno dos fontes do repositório de HML para PRD (default é sim. Excessão deve ser justificada);</t>
  </si>
  <si>
    <t>Apoio do representante do time de arquitetura (opcional):
- o representante do time de infra acessa o repositório onde está o fonte da solicitação (PRD ou Pré-PRD), gera executáveis de PRD da aplicação;</t>
  </si>
  <si>
    <t>- representante do time de infra obtem os executáveis gerados e realiza o deploy no ambiente de PRD de acordo com a solicitação;</t>
  </si>
  <si>
    <t>- Período Mensal. Faz o levantamento e divulgação dos itens monitorados: 
. TTL repositórios de código fonte;
. TTL de copias de repositório (mes/ano);
	. TTL de retorno de repositório (mes/ano);
	. TTL de implantações em PRD sem  repositório fonte (mes/ano);
	. TTL de demandas serviço para comitê (atendidos, pendentes, planejados por mes/ano e tipo);
	. Lista dos repositórios pendente de retorno para PRD por responsavel (data início e previsão);</t>
  </si>
  <si>
    <t xml:space="preserve">Os representantes do time de Infra - servidores irão realizar essa atividade gerando uma copia do fonte de PRD no repositório de HML da aplicação. </t>
  </si>
  <si>
    <t>Apoio do representante do time de arquitetura (opcional):
- o representante do time de infra acessa o repositório onde está o fonte da solicitação (PRD ou Pré-PRD) e inclui as credencias de PRD da aplicação (código fonte, arquivos textos, etc);</t>
  </si>
  <si>
    <t>DESCRIÇÃO</t>
  </si>
  <si>
    <t>Arquitetura</t>
  </si>
  <si>
    <t>P06</t>
  </si>
  <si>
    <t>P07</t>
  </si>
  <si>
    <t>P08</t>
  </si>
  <si>
    <t>P09</t>
  </si>
  <si>
    <t>P10</t>
  </si>
  <si>
    <t>P11</t>
  </si>
  <si>
    <t>ATIVO?</t>
  </si>
  <si>
    <t>DESCONHECIDO</t>
  </si>
  <si>
    <t>NÃO</t>
  </si>
  <si>
    <t>GPWORK com Pastas despadronizadas</t>
  </si>
  <si>
    <t>GPPROD não existe ou está vazia</t>
  </si>
  <si>
    <t>GPWORK não existe ou está vazia</t>
  </si>
  <si>
    <t>GPWORK com data de criação diferente do registro no controle de objetos</t>
  </si>
  <si>
    <t>GPPROD com data de criação diferente do registro no controle de objetos</t>
  </si>
  <si>
    <t>POSSUI DIVERGÊNCIA</t>
  </si>
  <si>
    <t>P12</t>
  </si>
  <si>
    <t>P13</t>
  </si>
  <si>
    <t>P14</t>
  </si>
  <si>
    <t>P15</t>
  </si>
  <si>
    <t>Assessment Periodico de segurança nas aplicações da HDA</t>
  </si>
  <si>
    <t>Segurança da Informação</t>
  </si>
  <si>
    <t>- Mensalmente realiza diagnostico de segurança das aplicações e atualiza ranking exposto ao TI.</t>
  </si>
  <si>
    <t>RESUMO DE ATIVIDADES 101KI - ARQUITETURA HDA</t>
  </si>
  <si>
    <t>QUANTIDADE DE COLABORADORES</t>
  </si>
  <si>
    <t>CLASSE</t>
  </si>
  <si>
    <t>Main Activities</t>
  </si>
  <si>
    <t>Activities description</t>
  </si>
  <si>
    <t>Detail Results</t>
  </si>
  <si>
    <t>Hour/Month (101ki)</t>
  </si>
  <si>
    <t>%</t>
  </si>
  <si>
    <t>PROJETOS</t>
  </si>
  <si>
    <t>PROJETOS ESTRUTURANTES HDA (PLATAFORMAS E FERRAMENTAS)</t>
  </si>
  <si>
    <t>Elaboração de projetos de estruturação do ambiente de TI HDA:
- Projetos Fundação do Datalake;
- Projeto Gestão de Credenciais HDA (Shinrai);
- Projetos Estruturação do Talend Open;
- Projetos Estruturação Dashboards Grafana;
- Projetos Estruturação Softexpert;</t>
  </si>
  <si>
    <t>05 Projetos em desenvolvimento</t>
  </si>
  <si>
    <t>PROJETOS CORPORATIVOS</t>
  </si>
  <si>
    <t>Apoio em projetos do TI HSA:
- Projeto Enterprise Architecture;
- Projeto Shinrai
- Projeto CMDB;
- Projeto Catalogo de Dados;</t>
  </si>
  <si>
    <t>04 Projetos atendidos com levantamentos diversos sobre a HDA</t>
  </si>
  <si>
    <t xml:space="preserve">REQUISIÇÕES DE SUPORTE </t>
  </si>
  <si>
    <t>PROJETOS BP'S E SUSTENTAÇÃO (SUPORTE SISTEMATIZAÇÃO E DESENVOLVIMENTO)</t>
  </si>
  <si>
    <t>Apoio aos BP's com consultoria técnica, parecer de arquitetura, orientações diversas sobre padronização, modelagens, especificações, entre outros em atendimento aos projetos de meta do TI:
- Projeto Ontime Step 2 e 3;
- Projeto Codigo Vin (Inspeção Gravação Chassi);
- Projeto MES BI;
- Projeto Gestão de Rotas;
- Projeto Novo Sistema de Ferramentaria;
- Projeto Monitoramento Grafana do Injet;
- Projeto Faturamento;
- Projeto Detecção Inteligente – IA do SESMT;
- Projeto Datalake;
-  Projeto DownTime (controle de paradas);
- Projeto ManuSis;
- Projeto DCR / NPI;
- Projeto Integração IO – Softexpert;
- Projeto Gestão de Energéticos;
- EXPERIMENTATION OF APS SOLUTION;
- REDUCTION OF ENERGY CONSUMPTION IN IT EQUIPMENT; 
- Projeto Upgrade Java;</t>
  </si>
  <si>
    <t>17 Projetos atendidos</t>
  </si>
  <si>
    <t>AVALIAÇÃO DA ARQUITETURA DE SOLUÇÃO (FASE J0/J5)</t>
  </si>
  <si>
    <t>Realização de avaliação da arquitetura de solução dos projetos de meta do TI, nas fases J0/J5, observando frameworks de desenvolvimento, Linguagens de Programação e SGBDs utilizados, Saude do ambiente de Hw/Sw, etc):
- Projeto Gestão de Rotas;
- Projeto Novo Sistema de Ferramentaria;
- Projeto Malha Logistica;
- Projeto BI - MÊS;
- Projeto Recepção NF-e;
- Projeto Projeto ManuSis;</t>
  </si>
  <si>
    <t>06 Projetos atendidos</t>
  </si>
  <si>
    <t>GERENCIAMENTO DO AMBIENTE</t>
  </si>
  <si>
    <t>PADRONIZAÇÃO DE PROCESSOS  (TÉCNICOS E ORGANIZACIONAIS)</t>
  </si>
  <si>
    <t>Criação de Padrões de Códificação, Politicas de Acesso, Template de Avaliação de Arquitetura de Solução J0, Template de Avaliação de Arquitetura de Solução Fornecedores, entre outros</t>
  </si>
  <si>
    <t>04 Processos padronizados</t>
  </si>
  <si>
    <t>GESTÃO DE MUDANÇAS</t>
  </si>
  <si>
    <t xml:space="preserve">Atividades relacionados ao processo de mudança:
- Responsável pela Validação de arquitetura das GMUD's  na reunião de CAB
</t>
  </si>
  <si>
    <t>12 reuniões de CAB com validação de arquitetura</t>
  </si>
  <si>
    <t>CONTROLE DO AMBIENTE TECNOLÓGICO HDA</t>
  </si>
  <si>
    <t>Mapeamento e monitoramento da estrutura tecnológica de sistemas e servidores homologada na HDA (Frameworks, Linguagens de Prgramação e SGBDs, Saude do ambiente de infraestrutura que suportam as soluções desenvolvidas, etc)</t>
  </si>
  <si>
    <t>04 Levantamentos realizados</t>
  </si>
  <si>
    <t>FUTURO (102ki)</t>
  </si>
  <si>
    <t xml:space="preserve"> ENTERPRISE ARCHITECTURE </t>
  </si>
  <si>
    <t>Contrução do repositório de arquitetura corporativa da HDA base framework definido na HSA (preenchimento dos artefatos que explicam o negócio da HDA)</t>
  </si>
  <si>
    <t>SERVIÇOS DE ARQUITETURA CORPORATIVA (AWS CONTROL TOWER, DATABRICKS)</t>
  </si>
  <si>
    <t>Atender requisições de serviços atendidos via arquitetura corporativa
 - Ambiente Multicloud: Requisição de Serviço AWS;
- Incidente na Infraestrutura AWS;
- Requisição de Serviços Databricks;</t>
  </si>
  <si>
    <t>PROJETOS DE PLATAFORMAS ESTRUTURANTES</t>
  </si>
  <si>
    <t>Implantação de projetos de plataformas estruturantes:
- API Gateway
- Ferramentas SAST/DAST
- DMZ da HDA
- serviço de mensageria
- Portal de Entrada Sistemas HDA
- DW HDA (On premises);
- Etc</t>
  </si>
  <si>
    <t>RESUMO DIAS E HORAS TRABALHADAS POR TURNO.</t>
  </si>
  <si>
    <t>Turno administrativo</t>
  </si>
  <si>
    <t>Colaborador</t>
  </si>
  <si>
    <t>Christyan Antonio Arruda Mendonça</t>
  </si>
  <si>
    <t>Dias trabalhados KI</t>
  </si>
  <si>
    <t>Média de dias trabalhados MÊS</t>
  </si>
  <si>
    <t>Horas trabalhadas KI</t>
  </si>
  <si>
    <t>Média de horas trabalhadas MÊS</t>
  </si>
  <si>
    <t>Hora diária de trabalho</t>
  </si>
  <si>
    <t>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</si>
</sst>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R$&quot;\ #,##0.00;[Red]\-&quot;R$&quot;\ #,##0.00"/>
    <numFmt numFmtId="44" formatCode="_-&quot;R$&quot;\ * #,##0.00_-;\-&quot;R$&quot;\ * #,##0.00_-;_-&quot;R$&quot;\ * &quot;-&quot;??_-;_-@_-"/>
    <numFmt numFmtId="43" formatCode="_-* #,##0.00_-;\-* #,##0.00_-;_-* &quot;-&quot;??_-;_-@_-"/>
  </numFmts>
  <fonts count="77" x14ac:knownFonts="1">
    <font>
      <sz val="11"/>
      <color theme="1"/>
      <name val="Calibri"/>
      <family val="2"/>
      <scheme val="minor"/>
    </font>
    <font>
      <b/>
      <sz val="11"/>
      <color theme="1"/>
      <name val="Calibri"/>
      <family val="2"/>
      <scheme val="minor"/>
    </font>
    <font>
      <sz val="8"/>
      <color theme="1"/>
      <name val="Calibri"/>
      <family val="2"/>
      <scheme val="minor"/>
    </font>
    <font>
      <sz val="11"/>
      <color theme="1" tint="4.9989318521683403E-2"/>
      <name val="Calibri"/>
      <family val="2"/>
      <scheme val="minor"/>
    </font>
    <font>
      <sz val="11"/>
      <color rgb="FF000000"/>
      <name val="Calibri"/>
      <family val="2"/>
      <scheme val="minor"/>
    </font>
    <font>
      <b/>
      <sz val="11"/>
      <color rgb="FF000000"/>
      <name val="Calibri"/>
      <family val="2"/>
      <scheme val="minor"/>
    </font>
    <font>
      <sz val="10"/>
      <color rgb="FF000000"/>
      <name val="Verdana"/>
      <family val="2"/>
    </font>
    <font>
      <sz val="11"/>
      <color rgb="FF000000"/>
      <name val="Aptos Narrow"/>
      <family val="2"/>
    </font>
    <font>
      <sz val="11"/>
      <color rgb="FF000000"/>
      <name val="Aptos Narrow"/>
      <family val="2"/>
    </font>
    <font>
      <b/>
      <sz val="10"/>
      <color theme="0"/>
      <name val="Calibri"/>
      <family val="2"/>
      <scheme val="minor"/>
    </font>
    <font>
      <b/>
      <sz val="8"/>
      <color theme="0"/>
      <name val="Calibri"/>
      <family val="2"/>
      <scheme val="minor"/>
    </font>
    <font>
      <sz val="8"/>
      <color theme="0"/>
      <name val="Calibri"/>
      <family val="2"/>
      <scheme val="minor"/>
    </font>
    <font>
      <sz val="8"/>
      <color rgb="FFC00000"/>
      <name val="Calibri"/>
      <family val="2"/>
      <scheme val="minor"/>
    </font>
    <font>
      <sz val="8"/>
      <name val="Calibri"/>
      <family val="2"/>
      <scheme val="minor"/>
    </font>
    <font>
      <sz val="11"/>
      <color theme="1"/>
      <name val="Calibri"/>
      <family val="2"/>
      <scheme val="minor"/>
    </font>
    <font>
      <b/>
      <sz val="12"/>
      <color rgb="FF00B050"/>
      <name val="Calibri"/>
      <family val="2"/>
      <scheme val="minor"/>
    </font>
    <font>
      <b/>
      <sz val="12"/>
      <color rgb="FFFF0000"/>
      <name val="Calibri"/>
      <family val="2"/>
      <scheme val="minor"/>
    </font>
    <font>
      <b/>
      <sz val="16"/>
      <color rgb="FF0070C0"/>
      <name val="Calibri"/>
      <family val="2"/>
      <scheme val="minor"/>
    </font>
    <font>
      <b/>
      <sz val="14"/>
      <color theme="1"/>
      <name val="Calibri"/>
      <family val="2"/>
      <scheme val="minor"/>
    </font>
    <font>
      <b/>
      <sz val="16"/>
      <color theme="1"/>
      <name val="Calibri"/>
      <family val="2"/>
      <scheme val="minor"/>
    </font>
    <font>
      <b/>
      <sz val="10.5"/>
      <color rgb="FFFFFFFF"/>
      <name val="Bahnschrift"/>
      <family val="2"/>
    </font>
    <font>
      <b/>
      <sz val="10"/>
      <color rgb="FF000000"/>
      <name val="Arial"/>
      <family val="2"/>
    </font>
    <font>
      <b/>
      <sz val="10"/>
      <color rgb="FFC00000"/>
      <name val="Arial"/>
      <family val="2"/>
    </font>
    <font>
      <b/>
      <i/>
      <sz val="10"/>
      <color rgb="FF7F7F7F"/>
      <name val="Arial"/>
      <family val="2"/>
    </font>
    <font>
      <b/>
      <sz val="10.5"/>
      <color rgb="FF404040"/>
      <name val="Arial"/>
      <family val="2"/>
    </font>
    <font>
      <b/>
      <sz val="12"/>
      <color theme="1"/>
      <name val="Calibri"/>
      <family val="2"/>
      <scheme val="minor"/>
    </font>
    <font>
      <i/>
      <sz val="11"/>
      <color theme="1"/>
      <name val="Calibri"/>
      <family val="2"/>
      <scheme val="minor"/>
    </font>
    <font>
      <b/>
      <sz val="11"/>
      <color rgb="FF002060"/>
      <name val="Arial"/>
      <family val="2"/>
    </font>
    <font>
      <b/>
      <sz val="11"/>
      <color rgb="FFC55A11"/>
      <name val="Arial"/>
    </font>
    <font>
      <b/>
      <sz val="11"/>
      <color rgb="FF404040"/>
      <name val="Arial"/>
    </font>
    <font>
      <b/>
      <sz val="8"/>
      <color rgb="FF404040"/>
      <name val="Arial"/>
    </font>
    <font>
      <b/>
      <i/>
      <sz val="9"/>
      <color rgb="FFA6A6A6"/>
      <name val="Arial"/>
    </font>
    <font>
      <b/>
      <sz val="11"/>
      <color rgb="FF002060"/>
      <name val="Arial"/>
    </font>
    <font>
      <b/>
      <sz val="11"/>
      <color rgb="FF002060"/>
      <name val="Calibri"/>
    </font>
    <font>
      <b/>
      <sz val="11"/>
      <color rgb="FFC55A11"/>
      <name val="Calibri"/>
    </font>
    <font>
      <b/>
      <sz val="11"/>
      <color rgb="FF404040"/>
      <name val="Calibri"/>
    </font>
    <font>
      <b/>
      <i/>
      <sz val="11"/>
      <color rgb="FF00B0F0"/>
      <name val="Arial"/>
    </font>
    <font>
      <b/>
      <sz val="10"/>
      <color rgb="FF000000"/>
      <name val="Calibri"/>
    </font>
    <font>
      <sz val="18"/>
      <name val="Arial"/>
    </font>
    <font>
      <b/>
      <sz val="11"/>
      <color rgb="FF000000"/>
      <name val="Calibri"/>
    </font>
    <font>
      <b/>
      <sz val="10"/>
      <color rgb="FF404040"/>
      <name val="Calibri"/>
    </font>
    <font>
      <b/>
      <sz val="10"/>
      <color rgb="FF00B0F0"/>
      <name val="Calibri Light"/>
    </font>
    <font>
      <b/>
      <u/>
      <sz val="10"/>
      <color rgb="FF002060"/>
      <name val="Calibri"/>
    </font>
    <font>
      <b/>
      <sz val="8"/>
      <color rgb="FF000000"/>
      <name val="Calibri"/>
    </font>
    <font>
      <b/>
      <sz val="10"/>
      <color rgb="FF002060"/>
      <name val="Calibri"/>
    </font>
    <font>
      <sz val="14"/>
      <color theme="1"/>
      <name val="Calibri"/>
      <family val="2"/>
      <scheme val="minor"/>
    </font>
    <font>
      <sz val="10"/>
      <color theme="1"/>
      <name val="Arial"/>
      <family val="2"/>
    </font>
    <font>
      <b/>
      <sz val="24"/>
      <color theme="1"/>
      <name val="Arial"/>
      <family val="2"/>
    </font>
    <font>
      <b/>
      <sz val="10"/>
      <color theme="1"/>
      <name val="Arial"/>
      <family val="2"/>
    </font>
    <font>
      <sz val="24"/>
      <color theme="1"/>
      <name val="Arial"/>
      <family val="2"/>
    </font>
    <font>
      <sz val="10"/>
      <name val="Arial"/>
      <family val="2"/>
    </font>
    <font>
      <b/>
      <sz val="24"/>
      <name val="Arial"/>
      <family val="2"/>
    </font>
    <font>
      <sz val="22"/>
      <color theme="1"/>
      <name val="Arial"/>
      <family val="2"/>
    </font>
    <font>
      <sz val="24"/>
      <name val="Arial"/>
      <family val="2"/>
    </font>
    <font>
      <b/>
      <sz val="22"/>
      <color theme="1"/>
      <name val="Arial"/>
      <family val="2"/>
    </font>
    <font>
      <sz val="11"/>
      <color rgb="FFFF0000"/>
      <name val="Calibri"/>
      <family val="2"/>
      <scheme val="minor"/>
    </font>
    <font>
      <b/>
      <sz val="11"/>
      <color rgb="FF000000"/>
      <name val="Calibri"/>
      <family val="2"/>
    </font>
    <font>
      <sz val="18"/>
      <name val="Arial"/>
      <family val="2"/>
    </font>
    <font>
      <b/>
      <sz val="11"/>
      <color rgb="FFFF0000"/>
      <name val="Calibri"/>
      <family val="2"/>
    </font>
    <font>
      <b/>
      <sz val="10"/>
      <color rgb="FF000000"/>
      <name val="Calibri"/>
      <family val="2"/>
    </font>
    <font>
      <b/>
      <sz val="10"/>
      <color rgb="FF404040"/>
      <name val="Calibri"/>
      <family val="2"/>
    </font>
    <font>
      <b/>
      <sz val="7"/>
      <color rgb="FF7030A0"/>
      <name val="Arial"/>
      <family val="2"/>
    </font>
    <font>
      <b/>
      <sz val="7"/>
      <color rgb="FF404040"/>
      <name val="Calibri"/>
      <family val="2"/>
    </font>
    <font>
      <b/>
      <sz val="10"/>
      <color rgb="FF002060"/>
      <name val="Calibri"/>
      <family val="2"/>
    </font>
    <font>
      <b/>
      <sz val="10"/>
      <color rgb="FFED7D31"/>
      <name val="Calibri"/>
      <family val="2"/>
    </font>
    <font>
      <sz val="11"/>
      <name val="Arial"/>
      <family val="2"/>
    </font>
    <font>
      <b/>
      <sz val="10"/>
      <color theme="1"/>
      <name val="Calibri"/>
      <family val="2"/>
    </font>
    <font>
      <b/>
      <sz val="7"/>
      <color theme="1"/>
      <name val="Calibri"/>
      <family val="2"/>
    </font>
    <font>
      <b/>
      <sz val="18"/>
      <color rgb="FF4472C4"/>
      <name val="Calibri"/>
      <family val="2"/>
      <scheme val="minor"/>
    </font>
    <font>
      <sz val="12"/>
      <color theme="1"/>
      <name val="Calibri"/>
      <family val="2"/>
      <scheme val="minor"/>
    </font>
    <font>
      <b/>
      <sz val="8"/>
      <color rgb="FF000000"/>
      <name val="Calibri"/>
      <family val="2"/>
    </font>
    <font>
      <b/>
      <sz val="7"/>
      <color rgb="FF000000"/>
      <name val="Calibri"/>
      <family val="2"/>
    </font>
    <font>
      <b/>
      <sz val="20"/>
      <color rgb="FF00B050"/>
      <name val="Calibri"/>
      <family val="2"/>
      <scheme val="minor"/>
    </font>
    <font>
      <sz val="20"/>
      <color theme="1"/>
      <name val="Calibri"/>
      <family val="2"/>
      <scheme val="minor"/>
    </font>
    <font>
      <sz val="11"/>
      <color rgb="FF000000"/>
      <name val="Calibri"/>
      <family val="2"/>
    </font>
    <font>
      <b/>
      <sz val="14"/>
      <color rgb="FF000000"/>
      <name val="Calibri"/>
      <family val="2"/>
    </font>
    <font>
      <sz val="14"/>
      <color rgb="FF000000"/>
      <name val="Calibri"/>
      <family val="2"/>
    </font>
  </fonts>
  <fills count="2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rgb="FFD9D9D9"/>
        <bgColor rgb="FFD9D9D9"/>
      </patternFill>
    </fill>
    <fill>
      <patternFill patternType="solid">
        <fgColor rgb="FF0070C0"/>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rgb="FFFFD9D9"/>
        <bgColor indexed="64"/>
      </patternFill>
    </fill>
    <fill>
      <patternFill patternType="solid">
        <fgColor theme="7" tint="0.79998168889431442"/>
        <bgColor indexed="64"/>
      </patternFill>
    </fill>
    <fill>
      <patternFill patternType="solid">
        <fgColor rgb="FF4472C4"/>
        <bgColor indexed="64"/>
      </patternFill>
    </fill>
    <fill>
      <patternFill patternType="solid">
        <fgColor rgb="FFD9E1F2"/>
        <bgColor indexed="64"/>
      </patternFill>
    </fill>
    <fill>
      <patternFill patternType="solid">
        <fgColor rgb="FFB4C7E7"/>
        <bgColor indexed="64"/>
      </patternFill>
    </fill>
    <fill>
      <patternFill patternType="solid">
        <fgColor theme="8" tint="0.79998168889431442"/>
        <bgColor indexed="64"/>
      </patternFill>
    </fill>
    <fill>
      <patternFill patternType="solid">
        <fgColor rgb="FFFFFFFF"/>
        <bgColor indexed="64"/>
      </patternFill>
    </fill>
    <fill>
      <patternFill patternType="solid">
        <fgColor rgb="FFE2F0D9"/>
        <bgColor indexed="64"/>
      </patternFill>
    </fill>
    <fill>
      <patternFill patternType="solid">
        <fgColor rgb="FFFFE699"/>
        <bgColor indexed="64"/>
      </patternFill>
    </fill>
    <fill>
      <patternFill patternType="solid">
        <fgColor rgb="FFFBE5D6"/>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DDD9C4"/>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DDEBF7"/>
        <bgColor rgb="FF000000"/>
      </patternFill>
    </fill>
  </fills>
  <borders count="135">
    <border>
      <left/>
      <right/>
      <top/>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style="medium">
        <color indexed="64"/>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right/>
      <top/>
      <bottom style="dotted">
        <color rgb="FF808080"/>
      </bottom>
      <diagonal/>
    </border>
    <border>
      <left/>
      <right style="thin">
        <color theme="2"/>
      </right>
      <top style="thin">
        <color theme="2"/>
      </top>
      <bottom/>
      <diagonal/>
    </border>
    <border>
      <left/>
      <right style="thin">
        <color theme="2"/>
      </right>
      <top style="thin">
        <color theme="2"/>
      </top>
      <bottom style="medium">
        <color indexed="64"/>
      </bottom>
      <diagonal/>
    </border>
    <border>
      <left style="thin">
        <color theme="2"/>
      </left>
      <right style="thin">
        <color theme="2"/>
      </right>
      <top style="thin">
        <color theme="2"/>
      </top>
      <bottom style="medium">
        <color indexed="64"/>
      </bottom>
      <diagonal/>
    </border>
    <border>
      <left style="thin">
        <color theme="2"/>
      </left>
      <right/>
      <top style="thin">
        <color theme="2"/>
      </top>
      <bottom style="medium">
        <color indexed="64"/>
      </bottom>
      <diagonal/>
    </border>
    <border>
      <left style="thin">
        <color theme="2"/>
      </left>
      <right style="medium">
        <color indexed="64"/>
      </right>
      <top style="thin">
        <color theme="2"/>
      </top>
      <bottom style="medium">
        <color indexed="64"/>
      </bottom>
      <diagonal/>
    </border>
    <border>
      <left style="thin">
        <color theme="2"/>
      </left>
      <right/>
      <top style="thin">
        <color theme="2"/>
      </top>
      <bottom/>
      <diagonal/>
    </border>
    <border>
      <left/>
      <right/>
      <top/>
      <bottom style="medium">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rgb="FF002060"/>
      </left>
      <right style="thick">
        <color rgb="FF002060"/>
      </right>
      <top style="thin">
        <color rgb="FF000000"/>
      </top>
      <bottom style="thin">
        <color rgb="FF000000"/>
      </bottom>
      <diagonal/>
    </border>
    <border>
      <left style="thick">
        <color rgb="FF002060"/>
      </left>
      <right style="thick">
        <color rgb="FF002060"/>
      </right>
      <top style="thin">
        <color rgb="FF000000"/>
      </top>
      <bottom/>
      <diagonal/>
    </border>
    <border>
      <left style="thick">
        <color rgb="FF002060"/>
      </left>
      <right style="thick">
        <color rgb="FF002060"/>
      </right>
      <top/>
      <bottom style="thin">
        <color rgb="FF000000"/>
      </bottom>
      <diagonal/>
    </border>
    <border>
      <left style="thick">
        <color rgb="FF002060"/>
      </left>
      <right style="thick">
        <color rgb="FF002060"/>
      </right>
      <top/>
      <bottom style="medium">
        <color rgb="FF000000"/>
      </bottom>
      <diagonal/>
    </border>
    <border>
      <left style="medium">
        <color rgb="FFA6A6A6"/>
      </left>
      <right style="medium">
        <color rgb="FFA6A6A6"/>
      </right>
      <top style="medium">
        <color rgb="FF000000"/>
      </top>
      <bottom style="medium">
        <color rgb="FF000000"/>
      </bottom>
      <diagonal/>
    </border>
    <border>
      <left style="medium">
        <color rgb="FFA6A6A6"/>
      </left>
      <right style="medium">
        <color rgb="FFA6A6A6"/>
      </right>
      <top style="medium">
        <color rgb="FF000000"/>
      </top>
      <bottom/>
      <diagonal/>
    </border>
    <border>
      <left style="medium">
        <color rgb="FFA6A6A6"/>
      </left>
      <right style="medium">
        <color rgb="FFA6A6A6"/>
      </right>
      <top/>
      <bottom style="medium">
        <color rgb="FF000000"/>
      </bottom>
      <diagonal/>
    </border>
    <border>
      <left/>
      <right style="medium">
        <color rgb="FFA6A6A6"/>
      </right>
      <top style="medium">
        <color rgb="FF000000"/>
      </top>
      <bottom/>
      <diagonal/>
    </border>
    <border>
      <left/>
      <right style="medium">
        <color rgb="FFA6A6A6"/>
      </right>
      <top/>
      <bottom style="medium">
        <color rgb="FF000000"/>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000000"/>
      </left>
      <right style="medium">
        <color rgb="FFA6A6A6"/>
      </right>
      <top style="medium">
        <color rgb="FF000000"/>
      </top>
      <bottom style="medium">
        <color rgb="FF000000"/>
      </bottom>
      <diagonal/>
    </border>
    <border>
      <left style="medium">
        <color rgb="FFA6A6A6"/>
      </left>
      <right style="medium">
        <color rgb="FF000000"/>
      </right>
      <top style="medium">
        <color rgb="FF000000"/>
      </top>
      <bottom style="medium">
        <color rgb="FF000000"/>
      </bottom>
      <diagonal/>
    </border>
    <border>
      <left/>
      <right style="medium">
        <color rgb="FFA6A6A6"/>
      </right>
      <top style="medium">
        <color rgb="FF000000"/>
      </top>
      <bottom style="medium">
        <color rgb="FF000000"/>
      </bottom>
      <diagonal/>
    </border>
    <border>
      <left style="medium">
        <color rgb="FFA6A6A6"/>
      </left>
      <right style="medium">
        <color rgb="FF000000"/>
      </right>
      <top/>
      <bottom style="medium">
        <color rgb="FF000000"/>
      </bottom>
      <diagonal/>
    </border>
    <border>
      <left style="medium">
        <color rgb="FFA6A6A6"/>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auto="1"/>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thin">
        <color indexed="64"/>
      </left>
      <right/>
      <top style="medium">
        <color indexed="64"/>
      </top>
      <bottom style="medium">
        <color indexed="64"/>
      </bottom>
      <diagonal/>
    </border>
    <border>
      <left style="medium">
        <color rgb="FFA6A6A6"/>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A6A6A6"/>
      </left>
      <right/>
      <top/>
      <bottom style="medium">
        <color rgb="FF000000"/>
      </bottom>
      <diagonal/>
    </border>
    <border>
      <left/>
      <right style="medium">
        <color rgb="FFA6A6A6"/>
      </right>
      <top style="medium">
        <color indexed="64"/>
      </top>
      <bottom style="medium">
        <color rgb="FF000000"/>
      </bottom>
      <diagonal/>
    </border>
    <border>
      <left style="medium">
        <color rgb="FFA6A6A6"/>
      </left>
      <right/>
      <top style="medium">
        <color indexed="64"/>
      </top>
      <bottom style="medium">
        <color rgb="FF000000"/>
      </bottom>
      <diagonal/>
    </border>
    <border>
      <left/>
      <right style="medium">
        <color rgb="FFA6A6A6"/>
      </right>
      <top style="medium">
        <color rgb="FF000000"/>
      </top>
      <bottom style="medium">
        <color indexed="64"/>
      </bottom>
      <diagonal/>
    </border>
    <border>
      <left style="medium">
        <color rgb="FFA6A6A6"/>
      </left>
      <right/>
      <top style="medium">
        <color rgb="FF000000"/>
      </top>
      <bottom style="medium">
        <color indexed="64"/>
      </bottom>
      <diagonal/>
    </border>
    <border>
      <left/>
      <right style="medium">
        <color rgb="FFA6A6A6"/>
      </right>
      <top style="medium">
        <color indexed="64"/>
      </top>
      <bottom style="medium">
        <color indexed="64"/>
      </bottom>
      <diagonal/>
    </border>
    <border>
      <left style="medium">
        <color rgb="FFA6A6A6"/>
      </left>
      <right/>
      <top style="medium">
        <color indexed="64"/>
      </top>
      <bottom style="medium">
        <color indexed="64"/>
      </bottom>
      <diagonal/>
    </border>
    <border>
      <left style="medium">
        <color rgb="FF000000"/>
      </left>
      <right style="medium">
        <color rgb="FFA6A6A6"/>
      </right>
      <top style="medium">
        <color rgb="FF000000"/>
      </top>
      <bottom/>
      <diagonal/>
    </border>
    <border>
      <left style="medium">
        <color rgb="FF000000"/>
      </left>
      <right style="medium">
        <color rgb="FFA6A6A6"/>
      </right>
      <top/>
      <bottom style="medium">
        <color rgb="FF000000"/>
      </bottom>
      <diagonal/>
    </border>
    <border>
      <left/>
      <right style="hair">
        <color indexed="64"/>
      </right>
      <top/>
      <bottom style="hair">
        <color indexed="64"/>
      </bottom>
      <diagonal/>
    </border>
    <border>
      <left/>
      <right style="medium">
        <color rgb="FF000000"/>
      </right>
      <top style="medium">
        <color indexed="64"/>
      </top>
      <bottom style="medium">
        <color indexed="64"/>
      </bottom>
      <diagonal/>
    </border>
    <border>
      <left style="medium">
        <color indexed="64"/>
      </left>
      <right style="hair">
        <color indexed="64"/>
      </right>
      <top style="medium">
        <color indexed="64"/>
      </top>
      <bottom/>
      <diagonal/>
    </border>
    <border>
      <left/>
      <right style="hair">
        <color indexed="64"/>
      </right>
      <top style="medium">
        <color indexed="64"/>
      </top>
      <bottom/>
      <diagonal/>
    </border>
    <border>
      <left style="medium">
        <color rgb="FF000000"/>
      </left>
      <right style="hair">
        <color indexed="64"/>
      </right>
      <top style="medium">
        <color rgb="FF000000"/>
      </top>
      <bottom style="hair">
        <color indexed="64"/>
      </bottom>
      <diagonal/>
    </border>
    <border>
      <left style="hair">
        <color indexed="64"/>
      </left>
      <right style="hair">
        <color indexed="64"/>
      </right>
      <top style="medium">
        <color rgb="FF000000"/>
      </top>
      <bottom/>
      <diagonal/>
    </border>
    <border>
      <left/>
      <right style="hair">
        <color indexed="64"/>
      </right>
      <top style="medium">
        <color rgb="FF000000"/>
      </top>
      <bottom style="hair">
        <color indexed="64"/>
      </bottom>
      <diagonal/>
    </border>
    <border>
      <left/>
      <right style="medium">
        <color rgb="FF000000"/>
      </right>
      <top style="medium">
        <color rgb="FF000000"/>
      </top>
      <bottom style="hair">
        <color indexed="64"/>
      </bottom>
      <diagonal/>
    </border>
    <border>
      <left style="medium">
        <color rgb="FF000000"/>
      </left>
      <right style="hair">
        <color indexed="64"/>
      </right>
      <top/>
      <bottom style="hair">
        <color indexed="64"/>
      </bottom>
      <diagonal/>
    </border>
    <border>
      <left style="hair">
        <color indexed="64"/>
      </left>
      <right style="hair">
        <color indexed="64"/>
      </right>
      <top/>
      <bottom/>
      <diagonal/>
    </border>
    <border>
      <left/>
      <right style="medium">
        <color rgb="FF000000"/>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medium">
        <color rgb="FF000000"/>
      </left>
      <right style="hair">
        <color indexed="64"/>
      </right>
      <top/>
      <bottom style="medium">
        <color rgb="FF000000"/>
      </bottom>
      <diagonal/>
    </border>
    <border>
      <left/>
      <right style="medium">
        <color rgb="FF000000"/>
      </right>
      <top/>
      <bottom style="medium">
        <color rgb="FF000000"/>
      </bottom>
      <diagonal/>
    </border>
    <border>
      <left/>
      <right style="hair">
        <color indexed="64"/>
      </right>
      <top/>
      <bottom style="medium">
        <color indexed="64"/>
      </bottom>
      <diagonal/>
    </border>
    <border>
      <left style="medium">
        <color indexed="64"/>
      </left>
      <right style="hair">
        <color indexed="64"/>
      </right>
      <top/>
      <bottom style="hair">
        <color indexed="64"/>
      </bottom>
      <diagonal/>
    </border>
    <border>
      <left/>
      <right style="medium">
        <color indexed="64"/>
      </right>
      <top/>
      <bottom style="hair">
        <color indexed="64"/>
      </bottom>
      <diagonal/>
    </border>
    <border>
      <left style="medium">
        <color indexed="64"/>
      </left>
      <right style="hair">
        <color indexed="64"/>
      </right>
      <top/>
      <bottom style="medium">
        <color indexed="64"/>
      </bottom>
      <diagonal/>
    </border>
  </borders>
  <cellStyleXfs count="4">
    <xf numFmtId="0" fontId="0" fillId="0" borderId="0"/>
    <xf numFmtId="43" fontId="14" fillId="0" borderId="0" applyFont="0" applyFill="0" applyBorder="0" applyAlignment="0" applyProtection="0"/>
    <xf numFmtId="44" fontId="14" fillId="0" borderId="0" applyFont="0" applyFill="0" applyBorder="0" applyAlignment="0" applyProtection="0"/>
    <xf numFmtId="0" fontId="50" fillId="0" borderId="0"/>
  </cellStyleXfs>
  <cellXfs count="738">
    <xf numFmtId="0" fontId="0" fillId="0" borderId="0" xfId="0"/>
    <xf numFmtId="0" fontId="0" fillId="0" borderId="0" xfId="0" quotePrefix="1"/>
    <xf numFmtId="0" fontId="0" fillId="2" borderId="0" xfId="0" applyFill="1"/>
    <xf numFmtId="0" fontId="0" fillId="2" borderId="0" xfId="0" quotePrefix="1" applyFill="1"/>
    <xf numFmtId="0" fontId="1" fillId="0" borderId="0" xfId="0" applyFont="1"/>
    <xf numFmtId="0" fontId="2" fillId="0" borderId="0" xfId="0" quotePrefix="1" applyFont="1"/>
    <xf numFmtId="0" fontId="2"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quotePrefix="1" applyBorder="1" applyAlignment="1">
      <alignment horizontal="center" vertical="center" wrapText="1"/>
    </xf>
    <xf numFmtId="0" fontId="0" fillId="0" borderId="2" xfId="0" applyBorder="1" applyAlignment="1">
      <alignment horizontal="center" vertical="center" wrapText="1"/>
    </xf>
    <xf numFmtId="14" fontId="0" fillId="0" borderId="3" xfId="0" applyNumberFormat="1" applyBorder="1" applyAlignment="1">
      <alignment horizontal="center" vertical="center"/>
    </xf>
    <xf numFmtId="14" fontId="0" fillId="0" borderId="4" xfId="0" applyNumberFormat="1" applyBorder="1" applyAlignment="1">
      <alignment horizontal="center" vertical="center"/>
    </xf>
    <xf numFmtId="0" fontId="0" fillId="0" borderId="5" xfId="0" applyBorder="1" applyAlignment="1">
      <alignment horizontal="center" vertical="center"/>
    </xf>
    <xf numFmtId="0" fontId="0" fillId="2" borderId="2" xfId="0" applyFill="1" applyBorder="1" applyAlignment="1">
      <alignment horizontal="center" vertical="center"/>
    </xf>
    <xf numFmtId="14" fontId="0" fillId="0" borderId="2" xfId="0" applyNumberFormat="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14" fontId="0" fillId="2" borderId="2" xfId="0" applyNumberForma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0" borderId="2" xfId="0" quotePrefix="1" applyBorder="1" applyAlignment="1">
      <alignment horizontal="center" vertical="center"/>
    </xf>
    <xf numFmtId="0" fontId="4"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6" xfId="0" applyBorder="1" applyAlignment="1">
      <alignment horizontal="center" vertical="center" wrapText="1"/>
    </xf>
    <xf numFmtId="0" fontId="6" fillId="0" borderId="7" xfId="0" applyFont="1" applyBorder="1" applyAlignment="1">
      <alignment horizontal="center" vertical="center"/>
    </xf>
    <xf numFmtId="0" fontId="0" fillId="6" borderId="1" xfId="0" applyFill="1" applyBorder="1" applyAlignment="1">
      <alignment horizontal="center" vertical="center"/>
    </xf>
    <xf numFmtId="3" fontId="0" fillId="0" borderId="2" xfId="0" applyNumberFormat="1" applyBorder="1" applyAlignment="1">
      <alignment horizontal="center" vertical="center"/>
    </xf>
    <xf numFmtId="3" fontId="6" fillId="0" borderId="7" xfId="0" applyNumberFormat="1"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3" fontId="0" fillId="0" borderId="6"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wrapText="1"/>
    </xf>
    <xf numFmtId="14" fontId="0" fillId="0" borderId="12" xfId="0" applyNumberFormat="1" applyBorder="1" applyAlignment="1">
      <alignment horizontal="center" vertical="center"/>
    </xf>
    <xf numFmtId="14" fontId="0" fillId="0" borderId="13" xfId="0" applyNumberFormat="1" applyBorder="1" applyAlignment="1">
      <alignment horizontal="center" vertical="center"/>
    </xf>
    <xf numFmtId="0" fontId="0" fillId="0" borderId="6" xfId="0" quotePrefix="1" applyBorder="1" applyAlignment="1">
      <alignment horizontal="center" vertical="center" wrapText="1"/>
    </xf>
    <xf numFmtId="14" fontId="0" fillId="0" borderId="6" xfId="0" applyNumberFormat="1" applyBorder="1" applyAlignment="1">
      <alignment horizontal="center" vertical="center"/>
    </xf>
    <xf numFmtId="0" fontId="0" fillId="0" borderId="6" xfId="0" quotePrefix="1" applyBorder="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8" fillId="0" borderId="0" xfId="0" applyFont="1" applyAlignment="1">
      <alignment horizontal="center" vertical="center"/>
    </xf>
    <xf numFmtId="0" fontId="7" fillId="7" borderId="14" xfId="0" applyFont="1" applyFill="1" applyBorder="1" applyAlignment="1">
      <alignment horizontal="center" vertical="center"/>
    </xf>
    <xf numFmtId="0" fontId="7" fillId="7" borderId="15" xfId="0" applyFont="1" applyFill="1" applyBorder="1" applyAlignment="1">
      <alignment horizontal="center" vertical="center"/>
    </xf>
    <xf numFmtId="0" fontId="0" fillId="2" borderId="6" xfId="0" applyFill="1" applyBorder="1" applyAlignment="1">
      <alignment horizontal="center" vertical="center"/>
    </xf>
    <xf numFmtId="0" fontId="0" fillId="3" borderId="6" xfId="0" applyFill="1" applyBorder="1" applyAlignment="1">
      <alignment horizontal="center" vertical="center"/>
    </xf>
    <xf numFmtId="0" fontId="0" fillId="3" borderId="13" xfId="0" applyFill="1" applyBorder="1" applyAlignment="1">
      <alignment horizontal="center" vertical="center"/>
    </xf>
    <xf numFmtId="0" fontId="0" fillId="0" borderId="0" xfId="0" applyAlignment="1">
      <alignment vertical="center"/>
    </xf>
    <xf numFmtId="0" fontId="9" fillId="8" borderId="24"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vertical="center" wrapText="1"/>
    </xf>
    <xf numFmtId="0" fontId="2" fillId="2" borderId="16" xfId="0" applyFont="1" applyFill="1" applyBorder="1" applyAlignment="1">
      <alignment horizontal="center" vertical="center" wrapText="1"/>
    </xf>
    <xf numFmtId="0" fontId="2" fillId="0" borderId="16" xfId="0" applyFont="1" applyFill="1" applyBorder="1" applyAlignment="1">
      <alignment horizontal="center" vertical="center" wrapText="1"/>
    </xf>
    <xf numFmtId="14" fontId="2" fillId="0" borderId="16" xfId="0" applyNumberFormat="1" applyFont="1" applyBorder="1" applyAlignment="1">
      <alignment horizontal="center" vertical="center" wrapText="1"/>
    </xf>
    <xf numFmtId="0" fontId="2" fillId="2" borderId="16"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vertical="center" wrapText="1"/>
    </xf>
    <xf numFmtId="0" fontId="2" fillId="0" borderId="18" xfId="0" applyFont="1" applyBorder="1" applyAlignment="1">
      <alignment horizontal="center" vertical="center" wrapText="1"/>
    </xf>
    <xf numFmtId="0" fontId="2" fillId="2" borderId="18" xfId="0" applyFont="1" applyFill="1" applyBorder="1" applyAlignment="1">
      <alignment horizontal="center" vertical="center" wrapText="1"/>
    </xf>
    <xf numFmtId="0" fontId="2" fillId="0" borderId="18" xfId="0" applyFont="1" applyFill="1" applyBorder="1" applyAlignment="1">
      <alignment horizontal="center" vertical="center" wrapText="1"/>
    </xf>
    <xf numFmtId="14" fontId="2" fillId="0" borderId="18" xfId="0" applyNumberFormat="1" applyFont="1" applyBorder="1" applyAlignment="1">
      <alignment horizontal="center" vertical="center" wrapText="1"/>
    </xf>
    <xf numFmtId="14" fontId="2" fillId="0" borderId="19" xfId="0" applyNumberFormat="1" applyFont="1" applyBorder="1" applyAlignment="1">
      <alignment horizontal="center" vertical="center" wrapText="1"/>
    </xf>
    <xf numFmtId="0" fontId="2" fillId="0" borderId="26" xfId="0" applyFont="1" applyBorder="1" applyAlignment="1">
      <alignment horizontal="center" vertical="center" wrapText="1"/>
    </xf>
    <xf numFmtId="14" fontId="2" fillId="0" borderId="27" xfId="0" applyNumberFormat="1"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1" xfId="0"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22" xfId="0" applyNumberFormat="1" applyFont="1" applyBorder="1" applyAlignment="1">
      <alignment horizontal="center" vertical="center" wrapText="1"/>
    </xf>
    <xf numFmtId="0" fontId="11" fillId="9" borderId="16" xfId="0" applyFont="1" applyFill="1" applyBorder="1" applyAlignment="1">
      <alignment vertical="center" wrapText="1"/>
    </xf>
    <xf numFmtId="0" fontId="11" fillId="9" borderId="16" xfId="0" applyFont="1" applyFill="1" applyBorder="1" applyAlignment="1">
      <alignment horizontal="center" vertical="center" wrapText="1"/>
    </xf>
    <xf numFmtId="14" fontId="11" fillId="9" borderId="16" xfId="0" applyNumberFormat="1" applyFont="1" applyFill="1" applyBorder="1" applyAlignment="1">
      <alignment horizontal="center" vertical="center" wrapText="1"/>
    </xf>
    <xf numFmtId="14" fontId="11" fillId="9" borderId="27" xfId="0" applyNumberFormat="1"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30" xfId="0" applyFont="1" applyBorder="1" applyAlignment="1">
      <alignment horizontal="center" vertical="center" wrapText="1"/>
    </xf>
    <xf numFmtId="0" fontId="11" fillId="9" borderId="30" xfId="0" applyFont="1" applyFill="1" applyBorder="1" applyAlignment="1">
      <alignment horizontal="center" vertical="center" wrapText="1"/>
    </xf>
    <xf numFmtId="0" fontId="2" fillId="0" borderId="31" xfId="0" applyFont="1" applyBorder="1" applyAlignment="1">
      <alignment vertical="center" wrapText="1"/>
    </xf>
    <xf numFmtId="0" fontId="2" fillId="0" borderId="32" xfId="0" quotePrefix="1" applyFont="1" applyBorder="1" applyAlignment="1">
      <alignment vertical="center" wrapText="1"/>
    </xf>
    <xf numFmtId="0" fontId="2" fillId="0" borderId="34" xfId="0" quotePrefix="1" applyFont="1" applyBorder="1" applyAlignment="1">
      <alignment vertical="center" wrapText="1"/>
    </xf>
    <xf numFmtId="0" fontId="11" fillId="9" borderId="34" xfId="0" quotePrefix="1" applyFont="1" applyFill="1" applyBorder="1" applyAlignment="1">
      <alignment vertical="center" wrapText="1"/>
    </xf>
    <xf numFmtId="0" fontId="2" fillId="0" borderId="35" xfId="0" quotePrefix="1" applyFont="1" applyBorder="1" applyAlignment="1">
      <alignment vertical="center" wrapText="1"/>
    </xf>
    <xf numFmtId="0" fontId="10" fillId="9" borderId="16" xfId="0" applyFont="1" applyFill="1" applyBorder="1" applyAlignment="1">
      <alignment vertical="center" wrapText="1"/>
    </xf>
    <xf numFmtId="0" fontId="12" fillId="2" borderId="18"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0" borderId="26" xfId="0" applyFont="1" applyBorder="1" applyAlignment="1">
      <alignment horizontal="center" vertical="center" wrapText="1"/>
    </xf>
    <xf numFmtId="0" fontId="13" fillId="0" borderId="26" xfId="0" applyFont="1" applyBorder="1" applyAlignment="1">
      <alignment horizontal="center" vertical="center" wrapText="1"/>
    </xf>
    <xf numFmtId="0" fontId="10" fillId="9" borderId="37" xfId="0" applyFont="1" applyFill="1" applyBorder="1" applyAlignment="1">
      <alignment vertical="center" wrapText="1"/>
    </xf>
    <xf numFmtId="0" fontId="10" fillId="9" borderId="34" xfId="0" applyFont="1" applyFill="1" applyBorder="1" applyAlignment="1">
      <alignment vertical="center" wrapText="1"/>
    </xf>
    <xf numFmtId="0" fontId="2" fillId="0" borderId="38" xfId="0" applyFont="1" applyBorder="1" applyAlignment="1">
      <alignment horizontal="center" vertical="center" wrapText="1"/>
    </xf>
    <xf numFmtId="0" fontId="2" fillId="0" borderId="39" xfId="0" applyFont="1" applyBorder="1" applyAlignment="1">
      <alignment vertical="center" wrapText="1"/>
    </xf>
    <xf numFmtId="0" fontId="2" fillId="0" borderId="39" xfId="0" applyFont="1" applyBorder="1" applyAlignment="1">
      <alignment horizontal="center" vertical="center" wrapText="1"/>
    </xf>
    <xf numFmtId="0" fontId="12" fillId="2" borderId="3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39" xfId="0" applyFont="1" applyFill="1" applyBorder="1" applyAlignment="1">
      <alignment horizontal="center" vertical="center" wrapText="1"/>
    </xf>
    <xf numFmtId="0" fontId="2" fillId="0" borderId="42" xfId="0" quotePrefix="1" applyFont="1" applyBorder="1" applyAlignment="1">
      <alignment vertical="center" wrapText="1"/>
    </xf>
    <xf numFmtId="14" fontId="2" fillId="0" borderId="39" xfId="0" applyNumberFormat="1" applyFont="1" applyBorder="1" applyAlignment="1">
      <alignment horizontal="center" vertical="center" wrapText="1"/>
    </xf>
    <xf numFmtId="14" fontId="2" fillId="0" borderId="41" xfId="0" applyNumberFormat="1" applyFont="1" applyBorder="1" applyAlignment="1">
      <alignment horizontal="center" vertical="center" wrapText="1"/>
    </xf>
    <xf numFmtId="0" fontId="9" fillId="8" borderId="33"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1" fillId="2" borderId="0" xfId="0" applyFont="1" applyFill="1" applyAlignment="1">
      <alignment horizontal="center"/>
    </xf>
    <xf numFmtId="14" fontId="2" fillId="2" borderId="16" xfId="0" applyNumberFormat="1"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vertical="center" wrapText="1"/>
    </xf>
    <xf numFmtId="0" fontId="2" fillId="0" borderId="24" xfId="0" applyFont="1" applyBorder="1" applyAlignment="1">
      <alignment horizontal="center" vertical="center" wrapText="1"/>
    </xf>
    <xf numFmtId="0" fontId="12" fillId="2" borderId="24"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0" borderId="24" xfId="0" applyFont="1" applyFill="1" applyBorder="1" applyAlignment="1">
      <alignment horizontal="center" vertical="center" wrapText="1"/>
    </xf>
    <xf numFmtId="0" fontId="2" fillId="0" borderId="33" xfId="0" quotePrefix="1" applyFont="1" applyBorder="1" applyAlignment="1">
      <alignment vertical="center" wrapText="1"/>
    </xf>
    <xf numFmtId="14" fontId="2" fillId="0" borderId="24" xfId="0" applyNumberFormat="1" applyFont="1" applyBorder="1" applyAlignment="1">
      <alignment horizontal="center" vertical="center" wrapText="1"/>
    </xf>
    <xf numFmtId="14" fontId="2" fillId="0" borderId="25" xfId="0" applyNumberFormat="1" applyFont="1" applyBorder="1" applyAlignment="1">
      <alignment horizontal="center" vertical="center" wrapText="1"/>
    </xf>
    <xf numFmtId="0" fontId="2" fillId="10" borderId="23" xfId="0" applyFont="1" applyFill="1" applyBorder="1" applyAlignment="1">
      <alignment horizontal="center" vertical="center" wrapText="1"/>
    </xf>
    <xf numFmtId="0" fontId="2" fillId="10" borderId="24" xfId="0" applyFont="1" applyFill="1" applyBorder="1" applyAlignment="1">
      <alignment vertical="center" wrapText="1"/>
    </xf>
    <xf numFmtId="0" fontId="2" fillId="10" borderId="16" xfId="0" applyFont="1" applyFill="1" applyBorder="1" applyAlignment="1">
      <alignment vertical="center" wrapText="1"/>
    </xf>
    <xf numFmtId="0" fontId="2" fillId="10" borderId="24" xfId="0" applyFont="1" applyFill="1" applyBorder="1" applyAlignment="1">
      <alignment horizontal="center" vertical="center" wrapText="1"/>
    </xf>
    <xf numFmtId="0" fontId="12" fillId="10" borderId="24" xfId="0" applyFont="1" applyFill="1" applyBorder="1" applyAlignment="1">
      <alignment horizontal="center" vertical="center" wrapText="1"/>
    </xf>
    <xf numFmtId="0" fontId="2" fillId="10" borderId="29"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2" fillId="10" borderId="33" xfId="0" quotePrefix="1" applyFont="1" applyFill="1" applyBorder="1" applyAlignment="1">
      <alignment vertical="center" wrapText="1"/>
    </xf>
    <xf numFmtId="14" fontId="2" fillId="10" borderId="24" xfId="0" applyNumberFormat="1" applyFont="1" applyFill="1" applyBorder="1" applyAlignment="1">
      <alignment horizontal="center" vertical="center" wrapText="1"/>
    </xf>
    <xf numFmtId="14" fontId="2" fillId="10" borderId="25" xfId="0" applyNumberFormat="1" applyFont="1" applyFill="1" applyBorder="1" applyAlignment="1">
      <alignment horizontal="center" vertical="center" wrapText="1"/>
    </xf>
    <xf numFmtId="0" fontId="2" fillId="0" borderId="30" xfId="0" applyFont="1" applyBorder="1" applyAlignment="1">
      <alignment vertical="center" wrapText="1"/>
    </xf>
    <xf numFmtId="0" fontId="2" fillId="0" borderId="32" xfId="0" applyFont="1" applyBorder="1" applyAlignment="1">
      <alignment horizontal="center" vertical="center" wrapText="1"/>
    </xf>
    <xf numFmtId="0" fontId="2" fillId="0" borderId="42" xfId="0" applyFont="1" applyBorder="1" applyAlignment="1">
      <alignment horizontal="center" vertical="center" wrapText="1"/>
    </xf>
    <xf numFmtId="0" fontId="2" fillId="0" borderId="34" xfId="0" applyFont="1" applyBorder="1" applyAlignment="1">
      <alignment horizontal="center" vertical="center" wrapText="1"/>
    </xf>
    <xf numFmtId="0" fontId="11" fillId="9" borderId="34" xfId="0" applyFont="1" applyFill="1" applyBorder="1" applyAlignment="1">
      <alignment horizontal="center" vertical="center" wrapText="1"/>
    </xf>
    <xf numFmtId="0" fontId="2" fillId="10" borderId="33" xfId="0" applyFont="1" applyFill="1" applyBorder="1" applyAlignment="1">
      <alignment horizontal="center" vertical="center" wrapText="1"/>
    </xf>
    <xf numFmtId="0" fontId="2" fillId="0" borderId="33"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9" xfId="0" applyFont="1" applyBorder="1" applyAlignment="1">
      <alignment vertical="center" wrapText="1"/>
    </xf>
    <xf numFmtId="0" fontId="2" fillId="0" borderId="28" xfId="0" applyFont="1" applyBorder="1" applyAlignment="1">
      <alignment vertical="center" wrapText="1"/>
    </xf>
    <xf numFmtId="0" fontId="2" fillId="0" borderId="40" xfId="0" applyFont="1" applyBorder="1" applyAlignment="1">
      <alignment vertical="center" wrapText="1"/>
    </xf>
    <xf numFmtId="0" fontId="11" fillId="9" borderId="30" xfId="0" applyFont="1" applyFill="1" applyBorder="1" applyAlignment="1">
      <alignment vertical="center" wrapText="1"/>
    </xf>
    <xf numFmtId="0" fontId="2" fillId="10" borderId="30" xfId="0" applyFont="1" applyFill="1" applyBorder="1" applyAlignment="1">
      <alignment vertical="center" wrapText="1"/>
    </xf>
    <xf numFmtId="0" fontId="2" fillId="10" borderId="42" xfId="0" applyFont="1" applyFill="1" applyBorder="1" applyAlignment="1">
      <alignment horizontal="center" vertical="center" wrapText="1"/>
    </xf>
    <xf numFmtId="0" fontId="2" fillId="0" borderId="35" xfId="0" applyFont="1" applyBorder="1" applyAlignment="1">
      <alignment vertical="center" wrapText="1"/>
    </xf>
    <xf numFmtId="0" fontId="9" fillId="9" borderId="44" xfId="0" applyFont="1" applyFill="1" applyBorder="1" applyAlignment="1">
      <alignment horizontal="center"/>
    </xf>
    <xf numFmtId="0" fontId="9" fillId="9" borderId="45" xfId="0" applyFont="1" applyFill="1" applyBorder="1" applyAlignment="1">
      <alignment horizontal="center" vertical="center" wrapText="1"/>
    </xf>
    <xf numFmtId="0" fontId="2" fillId="9" borderId="45" xfId="0" applyFont="1" applyFill="1" applyBorder="1" applyAlignment="1">
      <alignment vertical="center" wrapText="1"/>
    </xf>
    <xf numFmtId="0" fontId="11" fillId="9" borderId="45" xfId="0" applyFont="1" applyFill="1" applyBorder="1" applyAlignment="1">
      <alignment vertical="center" wrapText="1"/>
    </xf>
    <xf numFmtId="0" fontId="2" fillId="9" borderId="46" xfId="0" applyFont="1" applyFill="1" applyBorder="1" applyAlignment="1">
      <alignment vertical="center" wrapText="1"/>
    </xf>
    <xf numFmtId="0" fontId="2" fillId="2" borderId="32"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10" borderId="34" xfId="0" applyFont="1" applyFill="1" applyBorder="1" applyAlignment="1">
      <alignment horizontal="center" vertical="center" wrapText="1"/>
    </xf>
    <xf numFmtId="0" fontId="9" fillId="9" borderId="44" xfId="0" applyFont="1" applyFill="1" applyBorder="1" applyAlignment="1">
      <alignment horizontal="center" vertical="center" wrapText="1"/>
    </xf>
    <xf numFmtId="0" fontId="2" fillId="9" borderId="45" xfId="0" applyFont="1" applyFill="1" applyBorder="1" applyAlignment="1">
      <alignment horizontal="center" vertical="center" wrapText="1"/>
    </xf>
    <xf numFmtId="0" fontId="11" fillId="9" borderId="45" xfId="0" applyFont="1" applyFill="1" applyBorder="1" applyAlignment="1">
      <alignment horizontal="center" vertical="center" wrapText="1"/>
    </xf>
    <xf numFmtId="0" fontId="2" fillId="2" borderId="30" xfId="0" applyFont="1" applyFill="1" applyBorder="1" applyAlignment="1">
      <alignment vertical="center" wrapText="1"/>
    </xf>
    <xf numFmtId="0" fontId="2" fillId="0" borderId="30" xfId="0" applyFont="1" applyFill="1" applyBorder="1" applyAlignment="1">
      <alignment vertical="center" wrapText="1"/>
    </xf>
    <xf numFmtId="0" fontId="2" fillId="10" borderId="29" xfId="0" applyFont="1" applyFill="1" applyBorder="1" applyAlignment="1">
      <alignment vertical="center" wrapText="1"/>
    </xf>
    <xf numFmtId="0" fontId="2" fillId="0" borderId="32" xfId="0" applyFont="1" applyBorder="1" applyAlignment="1">
      <alignment vertical="center" wrapText="1"/>
    </xf>
    <xf numFmtId="0" fontId="2" fillId="0" borderId="42" xfId="0" applyFont="1" applyBorder="1" applyAlignment="1">
      <alignment vertical="center" wrapText="1"/>
    </xf>
    <xf numFmtId="0" fontId="2" fillId="0" borderId="34" xfId="0" applyFont="1" applyBorder="1" applyAlignment="1">
      <alignment vertical="center" wrapText="1"/>
    </xf>
    <xf numFmtId="0" fontId="2" fillId="10" borderId="33" xfId="0" applyFont="1" applyFill="1" applyBorder="1" applyAlignment="1">
      <alignment vertical="center" wrapText="1"/>
    </xf>
    <xf numFmtId="0" fontId="2" fillId="0" borderId="33" xfId="0" applyFont="1" applyBorder="1" applyAlignment="1">
      <alignment vertical="center" wrapText="1"/>
    </xf>
    <xf numFmtId="0" fontId="10" fillId="9" borderId="45" xfId="0" applyFont="1" applyFill="1" applyBorder="1" applyAlignment="1">
      <alignment vertical="center" wrapText="1"/>
    </xf>
    <xf numFmtId="0" fontId="2" fillId="2" borderId="34" xfId="0" applyFont="1" applyFill="1" applyBorder="1" applyAlignment="1">
      <alignment vertical="center" wrapText="1"/>
    </xf>
    <xf numFmtId="0" fontId="11" fillId="9" borderId="34" xfId="0" applyFont="1" applyFill="1" applyBorder="1" applyAlignment="1">
      <alignment vertical="center" wrapText="1"/>
    </xf>
    <xf numFmtId="0" fontId="2" fillId="2" borderId="30" xfId="0" applyFont="1" applyFill="1" applyBorder="1" applyAlignment="1">
      <alignment horizontal="center" vertical="center" wrapText="1"/>
    </xf>
    <xf numFmtId="0" fontId="2" fillId="0" borderId="31" xfId="0" applyFont="1" applyBorder="1" applyAlignment="1">
      <alignment horizontal="center" vertical="center" wrapText="1"/>
    </xf>
    <xf numFmtId="0" fontId="2" fillId="9" borderId="46" xfId="0" applyFont="1" applyFill="1" applyBorder="1" applyAlignment="1">
      <alignment horizontal="center" vertical="center" wrapText="1"/>
    </xf>
    <xf numFmtId="0" fontId="9" fillId="8" borderId="32" xfId="0" applyFont="1" applyFill="1" applyBorder="1" applyAlignment="1">
      <alignment vertical="center" wrapText="1"/>
    </xf>
    <xf numFmtId="0" fontId="9" fillId="8" borderId="18" xfId="0" applyFont="1" applyFill="1" applyBorder="1" applyAlignment="1">
      <alignment vertical="center" wrapText="1"/>
    </xf>
    <xf numFmtId="0" fontId="9" fillId="8" borderId="28" xfId="0" applyFont="1" applyFill="1" applyBorder="1" applyAlignment="1">
      <alignment vertical="center" wrapText="1"/>
    </xf>
    <xf numFmtId="0" fontId="9" fillId="8" borderId="50" xfId="0" applyFont="1" applyFill="1" applyBorder="1" applyAlignment="1">
      <alignment horizontal="center" vertical="center" wrapText="1"/>
    </xf>
    <xf numFmtId="0" fontId="9" fillId="8" borderId="43" xfId="0" applyFont="1" applyFill="1" applyBorder="1" applyAlignment="1">
      <alignment horizontal="center" vertical="center" wrapText="1"/>
    </xf>
    <xf numFmtId="0" fontId="9" fillId="8" borderId="51" xfId="0" applyFont="1" applyFill="1" applyBorder="1" applyAlignment="1">
      <alignment horizontal="center" vertical="center" wrapText="1"/>
    </xf>
    <xf numFmtId="0" fontId="1" fillId="0" borderId="20" xfId="0" applyFont="1" applyBorder="1"/>
    <xf numFmtId="0" fontId="1" fillId="0" borderId="31" xfId="0" applyFont="1" applyBorder="1"/>
    <xf numFmtId="0" fontId="1" fillId="0" borderId="22" xfId="0" applyFont="1" applyBorder="1"/>
    <xf numFmtId="0" fontId="0" fillId="0" borderId="38" xfId="0" applyBorder="1"/>
    <xf numFmtId="0" fontId="0" fillId="0" borderId="40" xfId="0" applyBorder="1" applyAlignment="1">
      <alignment horizontal="center"/>
    </xf>
    <xf numFmtId="0" fontId="0" fillId="0" borderId="41" xfId="0" applyBorder="1" applyAlignment="1">
      <alignment horizontal="center"/>
    </xf>
    <xf numFmtId="0" fontId="0" fillId="0" borderId="26" xfId="0" applyBorder="1"/>
    <xf numFmtId="0" fontId="0" fillId="0" borderId="30" xfId="0" applyBorder="1" applyAlignment="1">
      <alignment horizontal="center"/>
    </xf>
    <xf numFmtId="0" fontId="0" fillId="0" borderId="27" xfId="0" applyBorder="1" applyAlignment="1">
      <alignment horizontal="center"/>
    </xf>
    <xf numFmtId="0" fontId="0" fillId="0" borderId="20" xfId="0" applyBorder="1"/>
    <xf numFmtId="0" fontId="0" fillId="0" borderId="31" xfId="0" applyBorder="1" applyAlignment="1">
      <alignment horizontal="center"/>
    </xf>
    <xf numFmtId="0" fontId="0" fillId="0" borderId="22" xfId="0" applyBorder="1" applyAlignment="1">
      <alignment horizontal="center"/>
    </xf>
    <xf numFmtId="0" fontId="0" fillId="0" borderId="52" xfId="0" applyBorder="1"/>
    <xf numFmtId="43" fontId="0" fillId="0" borderId="54" xfId="1" applyFont="1" applyBorder="1"/>
    <xf numFmtId="0" fontId="0" fillId="0" borderId="55" xfId="0" applyBorder="1"/>
    <xf numFmtId="0" fontId="2" fillId="0" borderId="16" xfId="0" applyFont="1" applyFill="1" applyBorder="1" applyAlignment="1">
      <alignment vertical="center" wrapText="1"/>
    </xf>
    <xf numFmtId="0" fontId="0" fillId="0" borderId="16" xfId="0" applyBorder="1"/>
    <xf numFmtId="0" fontId="15" fillId="0" borderId="16" xfId="0" applyFont="1" applyBorder="1" applyAlignment="1">
      <alignment horizontal="center"/>
    </xf>
    <xf numFmtId="0" fontId="16" fillId="0" borderId="16" xfId="0" applyFont="1" applyBorder="1" applyAlignment="1">
      <alignment horizontal="center"/>
    </xf>
    <xf numFmtId="0" fontId="17" fillId="0" borderId="16" xfId="0" applyFont="1" applyBorder="1" applyAlignment="1">
      <alignment horizontal="center"/>
    </xf>
    <xf numFmtId="0" fontId="1" fillId="0" borderId="16" xfId="0" applyFont="1" applyBorder="1" applyAlignment="1">
      <alignment horizontal="center"/>
    </xf>
    <xf numFmtId="0" fontId="1" fillId="0" borderId="16" xfId="0" applyFont="1" applyBorder="1"/>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14" fontId="0" fillId="0" borderId="0" xfId="0" applyNumberFormat="1"/>
    <xf numFmtId="0" fontId="0" fillId="0" borderId="21" xfId="0" applyBorder="1"/>
    <xf numFmtId="0" fontId="0" fillId="0" borderId="39" xfId="0" applyBorder="1"/>
    <xf numFmtId="0" fontId="19" fillId="4" borderId="54" xfId="0" applyFont="1" applyFill="1" applyBorder="1" applyAlignment="1">
      <alignment horizontal="center" vertical="center" wrapText="1"/>
    </xf>
    <xf numFmtId="0" fontId="19" fillId="4" borderId="53" xfId="0" applyFont="1" applyFill="1" applyBorder="1" applyAlignment="1">
      <alignment horizontal="center" vertical="center" wrapText="1"/>
    </xf>
    <xf numFmtId="0" fontId="19" fillId="4" borderId="53" xfId="0" applyFont="1" applyFill="1" applyBorder="1" applyAlignment="1">
      <alignment horizontal="center" vertical="center"/>
    </xf>
    <xf numFmtId="0" fontId="19" fillId="4" borderId="52" xfId="0" applyFont="1" applyFill="1" applyBorder="1" applyAlignment="1">
      <alignment horizontal="center" vertical="center"/>
    </xf>
    <xf numFmtId="0" fontId="20" fillId="13" borderId="56" xfId="0" applyFont="1" applyFill="1" applyBorder="1" applyAlignment="1">
      <alignment horizontal="center" vertical="center" wrapText="1" readingOrder="1"/>
    </xf>
    <xf numFmtId="0" fontId="21" fillId="14" borderId="56" xfId="0" applyFont="1" applyFill="1" applyBorder="1" applyAlignment="1">
      <alignment horizontal="center" vertical="center" wrapText="1" readingOrder="1"/>
    </xf>
    <xf numFmtId="0" fontId="22" fillId="14" borderId="56" xfId="0" applyFont="1" applyFill="1" applyBorder="1" applyAlignment="1">
      <alignment horizontal="center" vertical="center" wrapText="1" readingOrder="1"/>
    </xf>
    <xf numFmtId="0" fontId="21" fillId="15" borderId="56" xfId="0" applyFont="1" applyFill="1" applyBorder="1" applyAlignment="1">
      <alignment horizontal="center" vertical="center" wrapText="1" readingOrder="1"/>
    </xf>
    <xf numFmtId="0" fontId="21" fillId="15" borderId="57" xfId="0" applyFont="1" applyFill="1" applyBorder="1" applyAlignment="1">
      <alignment horizontal="center" vertical="center" wrapText="1" readingOrder="1"/>
    </xf>
    <xf numFmtId="0" fontId="21" fillId="15" borderId="58" xfId="0" applyFont="1" applyFill="1" applyBorder="1" applyAlignment="1">
      <alignment horizontal="center" vertical="center" wrapText="1" readingOrder="1"/>
    </xf>
    <xf numFmtId="0" fontId="24" fillId="14" borderId="59" xfId="0" applyFont="1" applyFill="1" applyBorder="1" applyAlignment="1">
      <alignment horizontal="center" vertical="center" wrapText="1" readingOrder="1"/>
    </xf>
    <xf numFmtId="44" fontId="0" fillId="0" borderId="16" xfId="0" applyNumberFormat="1" applyBorder="1" applyAlignment="1">
      <alignment horizontal="center" vertical="center"/>
    </xf>
    <xf numFmtId="0" fontId="21" fillId="15" borderId="16" xfId="0" applyFont="1" applyFill="1" applyBorder="1" applyAlignment="1">
      <alignment horizontal="center" vertical="center" wrapText="1" readingOrder="1"/>
    </xf>
    <xf numFmtId="0" fontId="0" fillId="0" borderId="16" xfId="0" applyBorder="1" applyAlignment="1">
      <alignment horizontal="center" vertical="center"/>
    </xf>
    <xf numFmtId="0" fontId="0" fillId="0" borderId="16" xfId="0" applyBorder="1" applyAlignment="1">
      <alignment horizontal="center"/>
    </xf>
    <xf numFmtId="0" fontId="1" fillId="0" borderId="16" xfId="0" applyFont="1" applyBorder="1" applyAlignment="1">
      <alignment horizontal="center" vertical="center"/>
    </xf>
    <xf numFmtId="44" fontId="1" fillId="4" borderId="20" xfId="2" applyFont="1" applyFill="1" applyBorder="1" applyAlignment="1">
      <alignment horizontal="center" vertical="center"/>
    </xf>
    <xf numFmtId="44" fontId="1" fillId="4" borderId="21" xfId="2" applyFont="1" applyFill="1" applyBorder="1" applyAlignment="1">
      <alignment horizontal="center" vertical="center"/>
    </xf>
    <xf numFmtId="44" fontId="1" fillId="4" borderId="22" xfId="2" applyFont="1" applyFill="1" applyBorder="1" applyAlignment="1">
      <alignment horizontal="center" vertical="center"/>
    </xf>
    <xf numFmtId="44" fontId="1" fillId="2" borderId="64" xfId="2" applyFont="1" applyFill="1" applyBorder="1" applyAlignment="1">
      <alignment horizontal="center" vertical="center"/>
    </xf>
    <xf numFmtId="44" fontId="1" fillId="0" borderId="64" xfId="2" applyFont="1" applyBorder="1" applyAlignment="1">
      <alignment horizontal="center" vertical="center"/>
    </xf>
    <xf numFmtId="44" fontId="1" fillId="4" borderId="65" xfId="2" applyFont="1" applyFill="1" applyBorder="1" applyAlignment="1">
      <alignment horizontal="center" vertical="center"/>
    </xf>
    <xf numFmtId="44" fontId="0" fillId="6" borderId="26" xfId="2" applyFont="1" applyFill="1" applyBorder="1" applyAlignment="1">
      <alignment horizontal="center" vertical="center"/>
    </xf>
    <xf numFmtId="44" fontId="0" fillId="6" borderId="16" xfId="2" applyFont="1" applyFill="1" applyBorder="1" applyAlignment="1">
      <alignment horizontal="center" vertical="center"/>
    </xf>
    <xf numFmtId="44" fontId="0" fillId="6" borderId="27" xfId="2" applyFont="1" applyFill="1" applyBorder="1" applyAlignment="1">
      <alignment horizontal="center" vertical="center"/>
    </xf>
    <xf numFmtId="44" fontId="0" fillId="16" borderId="26" xfId="2" applyFont="1" applyFill="1" applyBorder="1" applyAlignment="1">
      <alignment horizontal="center" vertical="center"/>
    </xf>
    <xf numFmtId="44" fontId="0" fillId="16" borderId="16" xfId="2" applyFont="1" applyFill="1" applyBorder="1" applyAlignment="1">
      <alignment horizontal="center" vertical="center"/>
    </xf>
    <xf numFmtId="44" fontId="0" fillId="16" borderId="27" xfId="2" applyFont="1" applyFill="1" applyBorder="1" applyAlignment="1">
      <alignment horizontal="center" vertical="center"/>
    </xf>
    <xf numFmtId="0" fontId="25" fillId="4" borderId="26" xfId="0" applyFont="1" applyFill="1" applyBorder="1" applyAlignment="1">
      <alignment horizontal="center" vertical="center"/>
    </xf>
    <xf numFmtId="0" fontId="25" fillId="4" borderId="16" xfId="0" applyFont="1" applyFill="1" applyBorder="1" applyAlignment="1">
      <alignment horizontal="center" vertical="center"/>
    </xf>
    <xf numFmtId="0" fontId="25" fillId="4" borderId="27" xfId="0" applyFont="1" applyFill="1" applyBorder="1" applyAlignment="1">
      <alignment horizontal="center" vertical="center"/>
    </xf>
    <xf numFmtId="0" fontId="1" fillId="0" borderId="0" xfId="0" applyFont="1" applyAlignment="1">
      <alignment horizontal="right"/>
    </xf>
    <xf numFmtId="44" fontId="1" fillId="6" borderId="16" xfId="2" applyFont="1" applyFill="1" applyBorder="1" applyAlignment="1">
      <alignment horizontal="center" vertical="center"/>
    </xf>
    <xf numFmtId="44" fontId="1" fillId="6" borderId="27" xfId="2" applyFont="1" applyFill="1" applyBorder="1" applyAlignment="1">
      <alignment horizontal="center" vertical="center"/>
    </xf>
    <xf numFmtId="44" fontId="26" fillId="6" borderId="16" xfId="2" applyFont="1" applyFill="1" applyBorder="1" applyAlignment="1">
      <alignment horizontal="center" vertical="center"/>
    </xf>
    <xf numFmtId="44" fontId="26" fillId="6" borderId="27" xfId="2" applyFont="1" applyFill="1" applyBorder="1" applyAlignment="1">
      <alignment horizontal="center" vertical="center"/>
    </xf>
    <xf numFmtId="8" fontId="0" fillId="0" borderId="0" xfId="0" applyNumberFormat="1"/>
    <xf numFmtId="8" fontId="27" fillId="17" borderId="67" xfId="0" applyNumberFormat="1" applyFont="1" applyFill="1" applyBorder="1" applyAlignment="1">
      <alignment horizontal="center" vertical="center" wrapText="1" readingOrder="1"/>
    </xf>
    <xf numFmtId="8" fontId="28" fillId="17" borderId="66" xfId="0" applyNumberFormat="1" applyFont="1" applyFill="1" applyBorder="1" applyAlignment="1">
      <alignment horizontal="center" vertical="center" wrapText="1" readingOrder="1"/>
    </xf>
    <xf numFmtId="0" fontId="28" fillId="17" borderId="66" xfId="0" applyFont="1" applyFill="1" applyBorder="1" applyAlignment="1">
      <alignment horizontal="center" vertical="center" wrapText="1" readingOrder="1"/>
    </xf>
    <xf numFmtId="8" fontId="27" fillId="3" borderId="66" xfId="0" applyNumberFormat="1" applyFont="1" applyFill="1" applyBorder="1" applyAlignment="1">
      <alignment horizontal="center" vertical="center" wrapText="1" readingOrder="1"/>
    </xf>
    <xf numFmtId="8" fontId="29" fillId="17" borderId="67" xfId="0" applyNumberFormat="1" applyFont="1" applyFill="1" applyBorder="1" applyAlignment="1">
      <alignment horizontal="center" vertical="center" wrapText="1" readingOrder="1"/>
    </xf>
    <xf numFmtId="0" fontId="30" fillId="17" borderId="68" xfId="0" applyFont="1" applyFill="1" applyBorder="1" applyAlignment="1">
      <alignment horizontal="center" vertical="center" wrapText="1" readingOrder="1"/>
    </xf>
    <xf numFmtId="0" fontId="31" fillId="17" borderId="66" xfId="0" applyFont="1" applyFill="1" applyBorder="1" applyAlignment="1">
      <alignment horizontal="center" vertical="center" wrapText="1" readingOrder="1"/>
    </xf>
    <xf numFmtId="8" fontId="32" fillId="17" borderId="67" xfId="0" applyNumberFormat="1" applyFont="1" applyFill="1" applyBorder="1" applyAlignment="1">
      <alignment horizontal="center" vertical="center" wrapText="1" readingOrder="1"/>
    </xf>
    <xf numFmtId="0" fontId="30" fillId="17" borderId="69" xfId="0" applyFont="1" applyFill="1" applyBorder="1" applyAlignment="1">
      <alignment horizontal="center" vertical="center" wrapText="1" readingOrder="1"/>
    </xf>
    <xf numFmtId="8" fontId="33" fillId="17" borderId="70" xfId="0" applyNumberFormat="1" applyFont="1" applyFill="1" applyBorder="1" applyAlignment="1">
      <alignment horizontal="center" vertical="center" wrapText="1" readingOrder="1"/>
    </xf>
    <xf numFmtId="0" fontId="28" fillId="17" borderId="70" xfId="0" applyFont="1" applyFill="1" applyBorder="1" applyAlignment="1">
      <alignment horizontal="center" vertical="center" wrapText="1" readingOrder="1"/>
    </xf>
    <xf numFmtId="8" fontId="34" fillId="17" borderId="70" xfId="0" applyNumberFormat="1" applyFont="1" applyFill="1" applyBorder="1" applyAlignment="1">
      <alignment horizontal="center" vertical="center" wrapText="1" readingOrder="1"/>
    </xf>
    <xf numFmtId="0" fontId="0" fillId="0" borderId="0" xfId="0" applyAlignment="1">
      <alignment horizontal="right"/>
    </xf>
    <xf numFmtId="0" fontId="1" fillId="0" borderId="0" xfId="0" applyFont="1" applyBorder="1" applyAlignment="1">
      <alignment horizontal="center"/>
    </xf>
    <xf numFmtId="0" fontId="0" fillId="0" borderId="0" xfId="0" applyBorder="1" applyAlignment="1">
      <alignment horizontal="center"/>
    </xf>
    <xf numFmtId="0" fontId="30" fillId="17" borderId="0" xfId="0" applyFont="1" applyFill="1" applyBorder="1" applyAlignment="1">
      <alignment horizontal="center" vertical="center" wrapText="1" readingOrder="1"/>
    </xf>
    <xf numFmtId="44" fontId="0" fillId="0" borderId="0" xfId="0" applyNumberFormat="1"/>
    <xf numFmtId="0" fontId="37" fillId="18" borderId="77" xfId="0" applyFont="1" applyFill="1" applyBorder="1" applyAlignment="1">
      <alignment horizontal="center" vertical="center" wrapText="1" readingOrder="1"/>
    </xf>
    <xf numFmtId="0" fontId="37" fillId="18" borderId="78" xfId="0" applyFont="1" applyFill="1" applyBorder="1" applyAlignment="1">
      <alignment horizontal="center" vertical="center" wrapText="1" readingOrder="1"/>
    </xf>
    <xf numFmtId="0" fontId="37" fillId="19" borderId="78" xfId="0" applyFont="1" applyFill="1" applyBorder="1" applyAlignment="1">
      <alignment horizontal="center" vertical="center" wrapText="1" readingOrder="1"/>
    </xf>
    <xf numFmtId="0" fontId="37" fillId="20" borderId="77" xfId="0" applyFont="1" applyFill="1" applyBorder="1" applyAlignment="1">
      <alignment horizontal="center" vertical="center" wrapText="1" readingOrder="1"/>
    </xf>
    <xf numFmtId="0" fontId="37" fillId="20" borderId="78" xfId="0" applyFont="1" applyFill="1" applyBorder="1" applyAlignment="1">
      <alignment horizontal="center" vertical="center" wrapText="1" readingOrder="1"/>
    </xf>
    <xf numFmtId="43" fontId="0" fillId="0" borderId="0" xfId="1" applyFont="1"/>
    <xf numFmtId="43" fontId="0" fillId="12" borderId="0" xfId="1" applyFont="1" applyFill="1"/>
    <xf numFmtId="0" fontId="0" fillId="12" borderId="0" xfId="0" applyFill="1"/>
    <xf numFmtId="44" fontId="0" fillId="12" borderId="0" xfId="2" applyFont="1" applyFill="1"/>
    <xf numFmtId="0" fontId="38" fillId="0" borderId="79" xfId="0" applyFont="1" applyBorder="1" applyAlignment="1">
      <alignment vertical="center" wrapText="1"/>
    </xf>
    <xf numFmtId="0" fontId="39" fillId="0" borderId="70" xfId="0" applyFont="1" applyBorder="1" applyAlignment="1">
      <alignment horizontal="center" vertical="center" wrapText="1" readingOrder="1"/>
    </xf>
    <xf numFmtId="8" fontId="40" fillId="0" borderId="80" xfId="0" applyNumberFormat="1" applyFont="1" applyBorder="1" applyAlignment="1">
      <alignment horizontal="center" vertical="center" wrapText="1" readingOrder="1"/>
    </xf>
    <xf numFmtId="8" fontId="41" fillId="0" borderId="80" xfId="0" applyNumberFormat="1" applyFont="1" applyBorder="1" applyAlignment="1">
      <alignment horizontal="center" vertical="center" wrapText="1" readingOrder="1"/>
    </xf>
    <xf numFmtId="8" fontId="42" fillId="19" borderId="80" xfId="0" applyNumberFormat="1" applyFont="1" applyFill="1" applyBorder="1" applyAlignment="1">
      <alignment horizontal="center" vertical="center" wrapText="1" readingOrder="1"/>
    </xf>
    <xf numFmtId="8" fontId="41" fillId="0" borderId="70" xfId="0" applyNumberFormat="1" applyFont="1" applyBorder="1" applyAlignment="1">
      <alignment horizontal="center" vertical="center" wrapText="1" readingOrder="1"/>
    </xf>
    <xf numFmtId="0" fontId="43" fillId="0" borderId="70" xfId="0" applyFont="1" applyBorder="1" applyAlignment="1">
      <alignment horizontal="center" vertical="center" wrapText="1" readingOrder="1"/>
    </xf>
    <xf numFmtId="8" fontId="40" fillId="0" borderId="70" xfId="0" applyNumberFormat="1" applyFont="1" applyBorder="1" applyAlignment="1">
      <alignment horizontal="center" vertical="center" wrapText="1" readingOrder="1"/>
    </xf>
    <xf numFmtId="0" fontId="43" fillId="0" borderId="16" xfId="0" applyFont="1" applyFill="1" applyBorder="1" applyAlignment="1">
      <alignment horizontal="center" vertical="center" wrapText="1" readingOrder="1"/>
    </xf>
    <xf numFmtId="8" fontId="0" fillId="0" borderId="16" xfId="0" applyNumberFormat="1" applyBorder="1"/>
    <xf numFmtId="0" fontId="45" fillId="0" borderId="38" xfId="0" applyFont="1" applyBorder="1" applyAlignment="1">
      <alignment horizontal="center" vertical="center"/>
    </xf>
    <xf numFmtId="0" fontId="45" fillId="0" borderId="39" xfId="0" applyFont="1" applyBorder="1"/>
    <xf numFmtId="0" fontId="45" fillId="0" borderId="26" xfId="0" applyFont="1" applyBorder="1" applyAlignment="1">
      <alignment horizontal="center" vertical="center"/>
    </xf>
    <xf numFmtId="0" fontId="45" fillId="0" borderId="16" xfId="0" applyFont="1" applyBorder="1"/>
    <xf numFmtId="14" fontId="45" fillId="0" borderId="16" xfId="0" applyNumberFormat="1" applyFont="1" applyBorder="1" applyAlignment="1">
      <alignment horizontal="center" vertical="center"/>
    </xf>
    <xf numFmtId="14" fontId="45" fillId="12" borderId="16" xfId="0" applyNumberFormat="1" applyFont="1" applyFill="1" applyBorder="1" applyAlignment="1">
      <alignment horizontal="center" vertical="center"/>
    </xf>
    <xf numFmtId="0" fontId="45" fillId="0" borderId="20" xfId="0" applyFont="1" applyBorder="1" applyAlignment="1">
      <alignment horizontal="center" vertical="center"/>
    </xf>
    <xf numFmtId="0" fontId="45" fillId="0" borderId="21" xfId="0" applyFont="1" applyBorder="1"/>
    <xf numFmtId="14" fontId="45" fillId="0" borderId="21" xfId="0" applyNumberFormat="1" applyFont="1" applyBorder="1" applyAlignment="1">
      <alignment horizontal="center" vertical="center"/>
    </xf>
    <xf numFmtId="14" fontId="45" fillId="12" borderId="21" xfId="0" applyNumberFormat="1" applyFont="1" applyFill="1" applyBorder="1" applyAlignment="1">
      <alignment horizontal="center" vertical="center"/>
    </xf>
    <xf numFmtId="0" fontId="1" fillId="4" borderId="53" xfId="0" applyFont="1" applyFill="1" applyBorder="1" applyAlignment="1">
      <alignment horizontal="center" vertical="center"/>
    </xf>
    <xf numFmtId="0" fontId="46" fillId="0" borderId="0" xfId="0" applyFont="1"/>
    <xf numFmtId="0" fontId="48" fillId="0" borderId="0" xfId="0" applyFont="1" applyAlignment="1">
      <alignment vertical="center"/>
    </xf>
    <xf numFmtId="0" fontId="48" fillId="0" borderId="0" xfId="0" applyFont="1" applyAlignment="1">
      <alignment horizontal="center" vertical="center"/>
    </xf>
    <xf numFmtId="0" fontId="48" fillId="0" borderId="91" xfId="0" applyFont="1" applyBorder="1" applyAlignment="1">
      <alignment horizontal="center" vertical="center"/>
    </xf>
    <xf numFmtId="0" fontId="48" fillId="0" borderId="92" xfId="0" applyFont="1" applyBorder="1" applyAlignment="1">
      <alignment horizontal="center" vertical="center"/>
    </xf>
    <xf numFmtId="0" fontId="46" fillId="0" borderId="92" xfId="0" applyFont="1" applyBorder="1"/>
    <xf numFmtId="0" fontId="46" fillId="0" borderId="33" xfId="0" applyFont="1" applyBorder="1"/>
    <xf numFmtId="0" fontId="46" fillId="0" borderId="50" xfId="0" applyFont="1" applyBorder="1"/>
    <xf numFmtId="0" fontId="46" fillId="0" borderId="93" xfId="0" applyFont="1" applyBorder="1"/>
    <xf numFmtId="0" fontId="47" fillId="0" borderId="45" xfId="0" applyFont="1" applyBorder="1" applyAlignment="1">
      <alignment vertical="center"/>
    </xf>
    <xf numFmtId="0" fontId="47" fillId="0" borderId="0" xfId="0" applyFont="1" applyAlignment="1">
      <alignment vertical="center"/>
    </xf>
    <xf numFmtId="0" fontId="46" fillId="0" borderId="0" xfId="0" applyFont="1" applyAlignment="1">
      <alignment horizontal="center" vertical="center"/>
    </xf>
    <xf numFmtId="0" fontId="49" fillId="0" borderId="0" xfId="0" applyFont="1" applyAlignment="1">
      <alignment horizontal="center" vertical="center"/>
    </xf>
    <xf numFmtId="0" fontId="47" fillId="23" borderId="44" xfId="0" applyFont="1" applyFill="1" applyBorder="1" applyAlignment="1">
      <alignment horizontal="center" vertical="center"/>
    </xf>
    <xf numFmtId="0" fontId="47" fillId="23" borderId="94" xfId="0" applyFont="1" applyFill="1" applyBorder="1" applyAlignment="1">
      <alignment horizontal="center" vertical="center"/>
    </xf>
    <xf numFmtId="0" fontId="52" fillId="0" borderId="19" xfId="0" applyFont="1" applyBorder="1" applyAlignment="1">
      <alignment horizontal="center" vertical="center" wrapText="1"/>
    </xf>
    <xf numFmtId="0" fontId="52" fillId="0" borderId="41" xfId="0" applyFont="1" applyBorder="1" applyAlignment="1">
      <alignment horizontal="center" vertical="center" wrapText="1"/>
    </xf>
    <xf numFmtId="0" fontId="52" fillId="0" borderId="27" xfId="0" applyFont="1" applyBorder="1" applyAlignment="1">
      <alignment horizontal="center" vertical="center" wrapText="1"/>
    </xf>
    <xf numFmtId="0" fontId="52" fillId="0" borderId="22" xfId="0" applyFont="1" applyBorder="1" applyAlignment="1">
      <alignment horizontal="center" vertical="center" wrapText="1"/>
    </xf>
    <xf numFmtId="0" fontId="46" fillId="0" borderId="0" xfId="0" applyFont="1" applyAlignment="1">
      <alignment horizontal="center" vertical="center" wrapText="1"/>
    </xf>
    <xf numFmtId="0" fontId="46" fillId="0" borderId="85" xfId="0" applyFont="1" applyBorder="1" applyAlignment="1">
      <alignment horizontal="center" vertical="center" wrapText="1"/>
    </xf>
    <xf numFmtId="0" fontId="47" fillId="5" borderId="0" xfId="0" applyFont="1" applyFill="1" applyAlignment="1">
      <alignment horizontal="center" vertical="center"/>
    </xf>
    <xf numFmtId="0" fontId="52" fillId="5" borderId="0" xfId="0" applyFont="1" applyFill="1" applyAlignment="1">
      <alignment horizontal="center" vertical="center"/>
    </xf>
    <xf numFmtId="14" fontId="52" fillId="5" borderId="0" xfId="0" applyNumberFormat="1" applyFont="1" applyFill="1" applyAlignment="1">
      <alignment horizontal="center" vertical="center"/>
    </xf>
    <xf numFmtId="0" fontId="46" fillId="0" borderId="0" xfId="0" quotePrefix="1" applyFont="1"/>
    <xf numFmtId="0" fontId="47" fillId="5" borderId="0" xfId="0" applyFont="1" applyFill="1" applyAlignment="1">
      <alignment vertical="center"/>
    </xf>
    <xf numFmtId="0" fontId="47" fillId="0" borderId="0" xfId="0" applyFont="1" applyAlignment="1">
      <alignment horizontal="center" vertical="center"/>
    </xf>
    <xf numFmtId="0" fontId="49" fillId="0" borderId="0" xfId="0" applyFont="1" applyAlignment="1">
      <alignment horizontal="center" vertical="center" wrapText="1"/>
    </xf>
    <xf numFmtId="0" fontId="49" fillId="0" borderId="0" xfId="0" applyFont="1"/>
    <xf numFmtId="0" fontId="47" fillId="0" borderId="0" xfId="0" applyFont="1" applyAlignment="1">
      <alignment horizontal="center" vertical="center" wrapText="1"/>
    </xf>
    <xf numFmtId="0" fontId="47" fillId="0" borderId="45" xfId="0" applyFont="1" applyBorder="1" applyAlignment="1">
      <alignment horizontal="center" vertical="center"/>
    </xf>
    <xf numFmtId="0" fontId="47" fillId="23" borderId="46" xfId="0" applyFont="1" applyFill="1" applyBorder="1" applyAlignment="1">
      <alignment horizontal="center" vertical="center"/>
    </xf>
    <xf numFmtId="0" fontId="47" fillId="23" borderId="90" xfId="0" applyFont="1" applyFill="1" applyBorder="1" applyAlignment="1">
      <alignment horizontal="center" vertical="center"/>
    </xf>
    <xf numFmtId="0" fontId="52" fillId="22" borderId="61" xfId="0" applyFont="1" applyFill="1" applyBorder="1" applyAlignment="1">
      <alignment horizontal="center" vertical="center" wrapText="1"/>
    </xf>
    <xf numFmtId="0" fontId="52" fillId="0" borderId="63" xfId="0" applyFont="1" applyBorder="1" applyAlignment="1">
      <alignment horizontal="center" vertical="center" wrapText="1"/>
    </xf>
    <xf numFmtId="0" fontId="52" fillId="0" borderId="0" xfId="0" applyFont="1" applyAlignment="1">
      <alignment horizontal="center" vertical="center" wrapText="1"/>
    </xf>
    <xf numFmtId="0" fontId="52" fillId="0" borderId="49" xfId="0" quotePrefix="1" applyFont="1" applyBorder="1" applyAlignment="1">
      <alignment horizontal="center" vertical="center" wrapText="1"/>
    </xf>
    <xf numFmtId="0" fontId="52" fillId="22" borderId="92" xfId="0" applyFont="1" applyFill="1" applyBorder="1" applyAlignment="1">
      <alignment horizontal="center" vertical="center" wrapText="1"/>
    </xf>
    <xf numFmtId="0" fontId="52" fillId="0" borderId="65" xfId="0" applyFont="1" applyBorder="1" applyAlignment="1">
      <alignment horizontal="center" vertical="center" wrapText="1"/>
    </xf>
    <xf numFmtId="0" fontId="52" fillId="22" borderId="97" xfId="0" applyFont="1" applyFill="1" applyBorder="1" applyAlignment="1">
      <alignment horizontal="center" vertical="center" wrapText="1"/>
    </xf>
    <xf numFmtId="0" fontId="52" fillId="22" borderId="63" xfId="0" applyFont="1" applyFill="1" applyBorder="1" applyAlignment="1">
      <alignment horizontal="center" vertical="center" wrapText="1"/>
    </xf>
    <xf numFmtId="0" fontId="52" fillId="0" borderId="62" xfId="0" applyFont="1" applyBorder="1" applyAlignment="1">
      <alignment horizontal="center" vertical="center" wrapText="1"/>
    </xf>
    <xf numFmtId="0" fontId="52" fillId="22" borderId="61" xfId="0" quotePrefix="1" applyFont="1" applyFill="1" applyBorder="1" applyAlignment="1">
      <alignment horizontal="center" vertical="center" wrapText="1"/>
    </xf>
    <xf numFmtId="0" fontId="52" fillId="22" borderId="64" xfId="0" applyFont="1" applyFill="1" applyBorder="1" applyAlignment="1">
      <alignment horizontal="center" vertical="center" wrapText="1"/>
    </xf>
    <xf numFmtId="0" fontId="52" fillId="0" borderId="99" xfId="0" applyFont="1" applyBorder="1" applyAlignment="1">
      <alignment horizontal="center" vertical="center" wrapText="1"/>
    </xf>
    <xf numFmtId="0" fontId="54" fillId="0" borderId="0" xfId="0" applyFont="1" applyAlignment="1">
      <alignment vertical="center" textRotation="90" wrapText="1"/>
    </xf>
    <xf numFmtId="0" fontId="52" fillId="22" borderId="64" xfId="0" quotePrefix="1" applyFont="1" applyFill="1" applyBorder="1" applyAlignment="1">
      <alignment horizontal="center" vertical="center" wrapText="1"/>
    </xf>
    <xf numFmtId="0" fontId="54" fillId="0" borderId="94" xfId="0" applyFont="1" applyBorder="1" applyAlignment="1">
      <alignment horizontal="center" vertical="center" textRotation="90" wrapText="1"/>
    </xf>
    <xf numFmtId="0" fontId="54" fillId="0" borderId="44" xfId="0" applyFont="1" applyBorder="1" applyAlignment="1">
      <alignment horizontal="center" vertical="center" textRotation="90" wrapText="1"/>
    </xf>
    <xf numFmtId="0" fontId="52" fillId="22" borderId="85" xfId="0" quotePrefix="1" applyFont="1" applyFill="1" applyBorder="1" applyAlignment="1">
      <alignment horizontal="center" vertical="center" wrapText="1"/>
    </xf>
    <xf numFmtId="0" fontId="52" fillId="0" borderId="44" xfId="0" quotePrefix="1" applyFont="1" applyBorder="1" applyAlignment="1">
      <alignment horizontal="center" vertical="center" wrapText="1"/>
    </xf>
    <xf numFmtId="0" fontId="52" fillId="22" borderId="65" xfId="0" applyFont="1" applyFill="1" applyBorder="1" applyAlignment="1">
      <alignment horizontal="center" vertical="center" wrapText="1"/>
    </xf>
    <xf numFmtId="0" fontId="52" fillId="0" borderId="100" xfId="0" applyFont="1" applyBorder="1" applyAlignment="1">
      <alignment horizontal="center" vertical="center" wrapText="1"/>
    </xf>
    <xf numFmtId="0" fontId="52" fillId="22" borderId="48" xfId="0" applyFont="1" applyFill="1" applyBorder="1" applyAlignment="1">
      <alignment horizontal="center" vertical="center" wrapText="1"/>
    </xf>
    <xf numFmtId="0" fontId="52" fillId="0" borderId="65" xfId="0" applyFont="1" applyBorder="1"/>
    <xf numFmtId="0" fontId="52" fillId="22" borderId="48" xfId="0" quotePrefix="1" applyFont="1" applyFill="1" applyBorder="1" applyAlignment="1">
      <alignment horizontal="center" vertical="center" wrapText="1"/>
    </xf>
    <xf numFmtId="0" fontId="52" fillId="0" borderId="94" xfId="0" quotePrefix="1" applyFont="1" applyBorder="1" applyAlignment="1">
      <alignment horizontal="center" vertical="center" wrapText="1"/>
    </xf>
    <xf numFmtId="0" fontId="52" fillId="0" borderId="94" xfId="0" applyFont="1" applyBorder="1" applyAlignment="1">
      <alignment horizontal="center" vertical="center"/>
    </xf>
    <xf numFmtId="0" fontId="52" fillId="0" borderId="0" xfId="0" applyFont="1" applyAlignment="1">
      <alignment horizontal="center" vertical="center"/>
    </xf>
    <xf numFmtId="0" fontId="52" fillId="22" borderId="91" xfId="0" applyFont="1" applyFill="1" applyBorder="1" applyAlignment="1">
      <alignment horizontal="center" vertical="center" wrapText="1"/>
    </xf>
    <xf numFmtId="0" fontId="52" fillId="22" borderId="60" xfId="0" applyFont="1" applyFill="1" applyBorder="1" applyAlignment="1">
      <alignment horizontal="center" vertical="center" wrapText="1"/>
    </xf>
    <xf numFmtId="0" fontId="52" fillId="22" borderId="37" xfId="0" applyFont="1" applyFill="1" applyBorder="1" applyAlignment="1">
      <alignment horizontal="center" vertical="center" wrapText="1"/>
    </xf>
    <xf numFmtId="0" fontId="52" fillId="22" borderId="96" xfId="0" applyFont="1" applyFill="1" applyBorder="1" applyAlignment="1">
      <alignment horizontal="center" vertical="center" wrapText="1"/>
    </xf>
    <xf numFmtId="0" fontId="52" fillId="0" borderId="0" xfId="0" applyFont="1" applyAlignment="1">
      <alignment horizontal="center"/>
    </xf>
    <xf numFmtId="0" fontId="52" fillId="22" borderId="36" xfId="0" applyFont="1" applyFill="1" applyBorder="1" applyAlignment="1">
      <alignment horizontal="center" vertical="center" wrapText="1"/>
    </xf>
    <xf numFmtId="0" fontId="52" fillId="22" borderId="75" xfId="0" applyFont="1" applyFill="1" applyBorder="1" applyAlignment="1">
      <alignment horizontal="center" vertical="center" wrapText="1"/>
    </xf>
    <xf numFmtId="0" fontId="52" fillId="0" borderId="65" xfId="0" applyFont="1" applyBorder="1" applyAlignment="1">
      <alignment horizontal="center" vertical="center"/>
    </xf>
    <xf numFmtId="0" fontId="52" fillId="22" borderId="102" xfId="0" applyFont="1" applyFill="1" applyBorder="1" applyAlignment="1">
      <alignment horizontal="center" vertical="center" wrapText="1"/>
    </xf>
    <xf numFmtId="0" fontId="52" fillId="0" borderId="64" xfId="0" applyFont="1" applyBorder="1" applyAlignment="1">
      <alignment horizontal="center" vertical="center" wrapText="1"/>
    </xf>
    <xf numFmtId="0" fontId="52" fillId="0" borderId="75" xfId="0" applyFont="1" applyBorder="1" applyAlignment="1">
      <alignment horizontal="center" vertical="center" wrapText="1"/>
    </xf>
    <xf numFmtId="0" fontId="48" fillId="5" borderId="0" xfId="0" applyFont="1" applyFill="1" applyAlignment="1">
      <alignment horizontal="center" vertical="center"/>
    </xf>
    <xf numFmtId="0" fontId="48" fillId="5" borderId="0" xfId="0" applyFont="1" applyFill="1" applyAlignment="1">
      <alignment vertical="center"/>
    </xf>
    <xf numFmtId="0" fontId="19" fillId="4" borderId="103" xfId="0" applyFont="1" applyFill="1" applyBorder="1" applyAlignment="1">
      <alignment horizontal="center" vertical="center" wrapText="1"/>
    </xf>
    <xf numFmtId="0" fontId="1" fillId="0" borderId="0" xfId="0" applyFont="1" applyAlignment="1">
      <alignment horizontal="center"/>
    </xf>
    <xf numFmtId="0" fontId="45" fillId="11" borderId="43" xfId="0" applyFont="1" applyFill="1" applyBorder="1" applyAlignment="1">
      <alignment horizontal="center" vertical="center"/>
    </xf>
    <xf numFmtId="0" fontId="45" fillId="0" borderId="24" xfId="0" applyFont="1" applyBorder="1"/>
    <xf numFmtId="0" fontId="45" fillId="11" borderId="16" xfId="0" applyFont="1" applyFill="1" applyBorder="1" applyAlignment="1">
      <alignment horizontal="center" vertical="center"/>
    </xf>
    <xf numFmtId="0" fontId="18" fillId="11" borderId="16" xfId="0" applyFont="1" applyFill="1" applyBorder="1" applyAlignment="1">
      <alignment horizontal="center" vertical="center"/>
    </xf>
    <xf numFmtId="0" fontId="18" fillId="11" borderId="30" xfId="0" applyFont="1" applyFill="1" applyBorder="1" applyAlignment="1">
      <alignment horizontal="center" vertical="center"/>
    </xf>
    <xf numFmtId="0" fontId="18" fillId="11" borderId="31" xfId="0" applyFont="1" applyFill="1" applyBorder="1" applyAlignment="1">
      <alignment horizontal="center" vertical="center"/>
    </xf>
    <xf numFmtId="0" fontId="0" fillId="0" borderId="16" xfId="0" applyBorder="1" applyAlignment="1">
      <alignment horizontal="center"/>
    </xf>
    <xf numFmtId="8" fontId="40" fillId="0" borderId="104" xfId="0" applyNumberFormat="1" applyFont="1" applyBorder="1" applyAlignment="1">
      <alignment horizontal="center" vertical="center" wrapText="1" readingOrder="1"/>
    </xf>
    <xf numFmtId="8" fontId="42" fillId="19" borderId="104" xfId="0" applyNumberFormat="1" applyFont="1" applyFill="1" applyBorder="1" applyAlignment="1">
      <alignment horizontal="center" vertical="center" wrapText="1" readingOrder="1"/>
    </xf>
    <xf numFmtId="8" fontId="0" fillId="22" borderId="16" xfId="0" applyNumberFormat="1" applyFill="1" applyBorder="1" applyAlignment="1">
      <alignment horizontal="center" vertical="center"/>
    </xf>
    <xf numFmtId="8" fontId="0" fillId="0" borderId="16" xfId="0" applyNumberFormat="1" applyBorder="1" applyAlignment="1">
      <alignment horizontal="center" vertical="center"/>
    </xf>
    <xf numFmtId="0" fontId="57" fillId="0" borderId="79" xfId="0" applyFont="1" applyBorder="1" applyAlignment="1">
      <alignment horizontal="center" vertical="center" wrapText="1"/>
    </xf>
    <xf numFmtId="8" fontId="55" fillId="22" borderId="16" xfId="0" applyNumberFormat="1" applyFont="1" applyFill="1" applyBorder="1" applyAlignment="1">
      <alignment horizontal="center" vertical="center"/>
    </xf>
    <xf numFmtId="0" fontId="55" fillId="0" borderId="16" xfId="0" applyFont="1" applyBorder="1" applyAlignment="1">
      <alignment horizontal="center" vertical="center"/>
    </xf>
    <xf numFmtId="8" fontId="55" fillId="0" borderId="16" xfId="0" applyNumberFormat="1" applyFont="1" applyBorder="1" applyAlignment="1">
      <alignment horizontal="center" vertical="center"/>
    </xf>
    <xf numFmtId="0" fontId="40" fillId="19" borderId="81" xfId="0" applyFont="1" applyFill="1" applyBorder="1" applyAlignment="1">
      <alignment vertical="center" wrapText="1" readingOrder="1"/>
    </xf>
    <xf numFmtId="0" fontId="58" fillId="12" borderId="81" xfId="0" applyFont="1" applyFill="1" applyBorder="1" applyAlignment="1">
      <alignment horizontal="center" vertical="center" wrapText="1" readingOrder="1"/>
    </xf>
    <xf numFmtId="0" fontId="0" fillId="0" borderId="94" xfId="0" applyBorder="1" applyAlignment="1">
      <alignment vertical="center"/>
    </xf>
    <xf numFmtId="8" fontId="41" fillId="0" borderId="105" xfId="0" applyNumberFormat="1" applyFont="1" applyBorder="1" applyAlignment="1">
      <alignment horizontal="center" vertical="center" wrapText="1" readingOrder="1"/>
    </xf>
    <xf numFmtId="0" fontId="59" fillId="0" borderId="70" xfId="0" applyFont="1" applyBorder="1" applyAlignment="1">
      <alignment horizontal="center" vertical="center" wrapText="1" readingOrder="1"/>
    </xf>
    <xf numFmtId="0" fontId="56" fillId="0" borderId="74" xfId="0" applyFont="1" applyBorder="1" applyAlignment="1">
      <alignment horizontal="center" vertical="center" wrapText="1" readingOrder="1"/>
    </xf>
    <xf numFmtId="0" fontId="1" fillId="0" borderId="94" xfId="0" applyFont="1" applyBorder="1" applyAlignment="1">
      <alignment horizontal="center" vertical="center"/>
    </xf>
    <xf numFmtId="0" fontId="56" fillId="0" borderId="16" xfId="0" applyFont="1" applyFill="1" applyBorder="1" applyAlignment="1">
      <alignment horizontal="center" vertical="center" wrapText="1" readingOrder="1"/>
    </xf>
    <xf numFmtId="0" fontId="59" fillId="0" borderId="81" xfId="0" applyFont="1" applyBorder="1" applyAlignment="1">
      <alignment horizontal="center" vertical="center" wrapText="1" readingOrder="1"/>
    </xf>
    <xf numFmtId="21" fontId="0" fillId="0" borderId="0" xfId="0" applyNumberFormat="1"/>
    <xf numFmtId="0" fontId="57" fillId="0" borderId="59" xfId="0" applyFont="1" applyBorder="1" applyAlignment="1">
      <alignment horizontal="center" vertical="center" wrapText="1"/>
    </xf>
    <xf numFmtId="0" fontId="57" fillId="0" borderId="106" xfId="0" applyFont="1" applyBorder="1" applyAlignment="1">
      <alignment horizontal="center" vertical="center" wrapText="1"/>
    </xf>
    <xf numFmtId="0" fontId="56" fillId="0" borderId="108" xfId="0" applyFont="1" applyBorder="1" applyAlignment="1">
      <alignment horizontal="center" vertical="center" wrapText="1" readingOrder="1"/>
    </xf>
    <xf numFmtId="8" fontId="40" fillId="0" borderId="109" xfId="0" applyNumberFormat="1" applyFont="1" applyBorder="1" applyAlignment="1">
      <alignment horizontal="center" vertical="center" wrapText="1" readingOrder="1"/>
    </xf>
    <xf numFmtId="8" fontId="0" fillId="22" borderId="18" xfId="0" applyNumberFormat="1" applyFill="1" applyBorder="1" applyAlignment="1">
      <alignment horizontal="center" vertical="center"/>
    </xf>
    <xf numFmtId="0" fontId="0" fillId="0" borderId="18" xfId="0" applyBorder="1" applyAlignment="1">
      <alignment horizontal="center" vertical="center"/>
    </xf>
    <xf numFmtId="8" fontId="0" fillId="0" borderId="18" xfId="0" applyNumberFormat="1" applyBorder="1" applyAlignment="1">
      <alignment horizontal="center" vertical="center"/>
    </xf>
    <xf numFmtId="0" fontId="56" fillId="0" borderId="110" xfId="0" applyFont="1" applyBorder="1" applyAlignment="1">
      <alignment horizontal="center" vertical="center" wrapText="1" readingOrder="1"/>
    </xf>
    <xf numFmtId="8" fontId="40" fillId="0" borderId="111" xfId="0" applyNumberFormat="1" applyFont="1" applyBorder="1" applyAlignment="1">
      <alignment horizontal="center" vertical="center" wrapText="1" readingOrder="1"/>
    </xf>
    <xf numFmtId="8" fontId="0" fillId="22" borderId="21" xfId="0" applyNumberFormat="1" applyFill="1" applyBorder="1" applyAlignment="1">
      <alignment horizontal="center" vertical="center"/>
    </xf>
    <xf numFmtId="8" fontId="0" fillId="0" borderId="21" xfId="0" applyNumberFormat="1" applyBorder="1" applyAlignment="1">
      <alignment horizontal="center" vertical="center"/>
    </xf>
    <xf numFmtId="8" fontId="40" fillId="0" borderId="107" xfId="0" applyNumberFormat="1" applyFont="1" applyBorder="1" applyAlignment="1">
      <alignment horizontal="center" vertical="center" wrapText="1" readingOrder="1"/>
    </xf>
    <xf numFmtId="8" fontId="0" fillId="22" borderId="39" xfId="0" applyNumberFormat="1" applyFill="1" applyBorder="1" applyAlignment="1">
      <alignment horizontal="center" vertical="center"/>
    </xf>
    <xf numFmtId="0" fontId="0" fillId="0" borderId="39" xfId="0" applyBorder="1" applyAlignment="1">
      <alignment horizontal="center" vertical="center"/>
    </xf>
    <xf numFmtId="8" fontId="0" fillId="0" borderId="39" xfId="0" applyNumberFormat="1" applyBorder="1" applyAlignment="1">
      <alignment horizontal="center" vertical="center"/>
    </xf>
    <xf numFmtId="0" fontId="58" fillId="12" borderId="112" xfId="0" applyFont="1" applyFill="1" applyBorder="1" applyAlignment="1">
      <alignment horizontal="center" vertical="center" wrapText="1" readingOrder="1"/>
    </xf>
    <xf numFmtId="8" fontId="55" fillId="22" borderId="53" xfId="0" applyNumberFormat="1" applyFont="1" applyFill="1" applyBorder="1" applyAlignment="1">
      <alignment horizontal="center" vertical="center"/>
    </xf>
    <xf numFmtId="0" fontId="55" fillId="0" borderId="53" xfId="0" applyFont="1" applyBorder="1" applyAlignment="1">
      <alignment horizontal="center" vertical="center"/>
    </xf>
    <xf numFmtId="8" fontId="55" fillId="0" borderId="53" xfId="0" applyNumberFormat="1" applyFont="1" applyBorder="1" applyAlignment="1">
      <alignment horizontal="center" vertical="center"/>
    </xf>
    <xf numFmtId="0" fontId="18" fillId="0" borderId="44" xfId="0" applyFont="1" applyBorder="1" applyAlignment="1">
      <alignment horizontal="center" vertical="center"/>
    </xf>
    <xf numFmtId="0" fontId="18" fillId="4" borderId="33" xfId="0" applyFont="1" applyFill="1" applyBorder="1" applyAlignment="1">
      <alignment horizontal="center"/>
    </xf>
    <xf numFmtId="0" fontId="18" fillId="4" borderId="24" xfId="0" applyFont="1" applyFill="1" applyBorder="1" applyAlignment="1">
      <alignment horizontal="center"/>
    </xf>
    <xf numFmtId="0" fontId="18" fillId="4" borderId="16" xfId="0" applyFont="1" applyFill="1" applyBorder="1" applyAlignment="1">
      <alignment horizontal="center"/>
    </xf>
    <xf numFmtId="8" fontId="0" fillId="22" borderId="28" xfId="0" applyNumberFormat="1" applyFill="1" applyBorder="1" applyAlignment="1">
      <alignment horizontal="center" vertical="center"/>
    </xf>
    <xf numFmtId="8" fontId="0" fillId="22" borderId="31" xfId="0" applyNumberFormat="1" applyFill="1" applyBorder="1" applyAlignment="1">
      <alignment horizontal="center" vertical="center"/>
    </xf>
    <xf numFmtId="8" fontId="55" fillId="22" borderId="103" xfId="0" applyNumberFormat="1" applyFont="1" applyFill="1" applyBorder="1" applyAlignment="1">
      <alignment horizontal="center" vertical="center"/>
    </xf>
    <xf numFmtId="8" fontId="0" fillId="22" borderId="40" xfId="0" applyNumberFormat="1" applyFill="1" applyBorder="1" applyAlignment="1">
      <alignment horizontal="center" vertical="center"/>
    </xf>
    <xf numFmtId="8" fontId="60" fillId="0" borderId="71" xfId="0" applyNumberFormat="1" applyFont="1" applyBorder="1" applyAlignment="1">
      <alignment horizontal="center" vertical="center" wrapText="1" readingOrder="1"/>
    </xf>
    <xf numFmtId="0" fontId="61" fillId="0" borderId="72" xfId="0" applyFont="1" applyBorder="1" applyAlignment="1">
      <alignment horizontal="center" vertical="center" wrapText="1" readingOrder="1"/>
    </xf>
    <xf numFmtId="0" fontId="60" fillId="0" borderId="71" xfId="0" applyFont="1" applyBorder="1" applyAlignment="1">
      <alignment horizontal="center" vertical="center" wrapText="1" readingOrder="1"/>
    </xf>
    <xf numFmtId="0" fontId="62" fillId="0" borderId="72" xfId="0" applyFont="1" applyBorder="1" applyAlignment="1">
      <alignment horizontal="center" vertical="center" wrapText="1" readingOrder="1"/>
    </xf>
    <xf numFmtId="8" fontId="63" fillId="0" borderId="71" xfId="0" applyNumberFormat="1" applyFont="1" applyBorder="1" applyAlignment="1">
      <alignment horizontal="center" vertical="center" wrapText="1" readingOrder="1"/>
    </xf>
    <xf numFmtId="8" fontId="60" fillId="0" borderId="70" xfId="0" applyNumberFormat="1" applyFont="1" applyBorder="1" applyAlignment="1">
      <alignment horizontal="center" vertical="center" wrapText="1" readingOrder="1"/>
    </xf>
    <xf numFmtId="8" fontId="64" fillId="0" borderId="70" xfId="0" applyNumberFormat="1" applyFont="1" applyBorder="1" applyAlignment="1">
      <alignment horizontal="center" vertical="center" wrapText="1" readingOrder="1"/>
    </xf>
    <xf numFmtId="8" fontId="65" fillId="19" borderId="70" xfId="0" applyNumberFormat="1" applyFont="1" applyFill="1" applyBorder="1" applyAlignment="1">
      <alignment horizontal="center" vertical="center" wrapText="1"/>
    </xf>
    <xf numFmtId="43" fontId="0" fillId="0" borderId="0" xfId="1" applyFont="1" applyAlignment="1">
      <alignment vertical="center"/>
    </xf>
    <xf numFmtId="43" fontId="0" fillId="0" borderId="0" xfId="0" applyNumberFormat="1"/>
    <xf numFmtId="0" fontId="0" fillId="12" borderId="16" xfId="0" applyFill="1" applyBorder="1" applyAlignment="1">
      <alignment horizontal="center" vertical="center"/>
    </xf>
    <xf numFmtId="0" fontId="0" fillId="12" borderId="16" xfId="0" applyFill="1" applyBorder="1" applyAlignment="1">
      <alignment horizontal="center"/>
    </xf>
    <xf numFmtId="0" fontId="60" fillId="0" borderId="70" xfId="0" applyFont="1" applyBorder="1" applyAlignment="1">
      <alignment horizontal="center" vertical="center" wrapText="1" readingOrder="1"/>
    </xf>
    <xf numFmtId="8" fontId="66" fillId="24" borderId="71" xfId="0" applyNumberFormat="1" applyFont="1" applyFill="1" applyBorder="1" applyAlignment="1">
      <alignment horizontal="center" vertical="center" wrapText="1" readingOrder="1"/>
    </xf>
    <xf numFmtId="0" fontId="0" fillId="24" borderId="0" xfId="0" applyFont="1" applyFill="1"/>
    <xf numFmtId="0" fontId="66" fillId="24" borderId="71" xfId="0" applyFont="1" applyFill="1" applyBorder="1" applyAlignment="1">
      <alignment horizontal="center" vertical="center" wrapText="1" readingOrder="1"/>
    </xf>
    <xf numFmtId="0" fontId="67" fillId="24" borderId="72" xfId="0" applyFont="1" applyFill="1" applyBorder="1" applyAlignment="1">
      <alignment horizontal="center" vertical="center" wrapText="1" readingOrder="1"/>
    </xf>
    <xf numFmtId="8" fontId="66" fillId="24" borderId="70" xfId="0" applyNumberFormat="1" applyFont="1" applyFill="1" applyBorder="1" applyAlignment="1">
      <alignment horizontal="center" vertical="center" wrapText="1" readingOrder="1"/>
    </xf>
    <xf numFmtId="8" fontId="68" fillId="0" borderId="0" xfId="0" applyNumberFormat="1" applyFont="1" applyAlignment="1">
      <alignment horizontal="center" vertical="center" readingOrder="1"/>
    </xf>
    <xf numFmtId="8" fontId="69" fillId="0" borderId="0" xfId="0" applyNumberFormat="1" applyFont="1"/>
    <xf numFmtId="8" fontId="0" fillId="0" borderId="0" xfId="0" applyNumberFormat="1" applyFont="1"/>
    <xf numFmtId="0" fontId="18" fillId="11" borderId="32" xfId="0" applyFont="1" applyFill="1" applyBorder="1" applyAlignment="1">
      <alignment horizontal="center" vertical="center"/>
    </xf>
    <xf numFmtId="14" fontId="45" fillId="12" borderId="32" xfId="0" applyNumberFormat="1" applyFont="1" applyFill="1" applyBorder="1" applyAlignment="1">
      <alignment horizontal="center" vertical="center"/>
    </xf>
    <xf numFmtId="14" fontId="45" fillId="0" borderId="18" xfId="0" applyNumberFormat="1" applyFont="1" applyBorder="1" applyAlignment="1">
      <alignment horizontal="center" vertical="center"/>
    </xf>
    <xf numFmtId="0" fontId="18" fillId="11" borderId="18" xfId="0" applyFont="1" applyFill="1" applyBorder="1" applyAlignment="1">
      <alignment horizontal="center" vertical="center"/>
    </xf>
    <xf numFmtId="0" fontId="52" fillId="2" borderId="41" xfId="0" applyFont="1" applyFill="1" applyBorder="1" applyAlignment="1">
      <alignment horizontal="center" vertical="center" wrapText="1"/>
    </xf>
    <xf numFmtId="0" fontId="52" fillId="2" borderId="98" xfId="0" applyFont="1" applyFill="1" applyBorder="1" applyAlignment="1">
      <alignment horizontal="center" vertical="center" wrapText="1"/>
    </xf>
    <xf numFmtId="0" fontId="52" fillId="0" borderId="41" xfId="0" applyFont="1" applyFill="1" applyBorder="1" applyAlignment="1">
      <alignment horizontal="center" vertical="center" wrapText="1"/>
    </xf>
    <xf numFmtId="0" fontId="0" fillId="0" borderId="0" xfId="0" applyAlignment="1">
      <alignment horizontal="center"/>
    </xf>
    <xf numFmtId="0" fontId="0" fillId="0" borderId="16" xfId="0" applyBorder="1" applyAlignment="1">
      <alignment horizontal="center" vertical="center" wrapText="1"/>
    </xf>
    <xf numFmtId="0" fontId="0" fillId="0" borderId="16" xfId="0" applyBorder="1" applyAlignment="1">
      <alignment vertical="center" wrapText="1"/>
    </xf>
    <xf numFmtId="0" fontId="19" fillId="6" borderId="16" xfId="0" applyFont="1" applyFill="1" applyBorder="1" applyAlignment="1">
      <alignment horizontal="center"/>
    </xf>
    <xf numFmtId="0" fontId="0" fillId="0" borderId="16" xfId="0" applyBorder="1" applyAlignment="1">
      <alignment horizontal="center"/>
    </xf>
    <xf numFmtId="0" fontId="0" fillId="0" borderId="0" xfId="0" applyAlignment="1">
      <alignment horizontal="center"/>
    </xf>
    <xf numFmtId="44" fontId="0" fillId="0" borderId="0" xfId="2" applyFont="1"/>
    <xf numFmtId="44" fontId="0" fillId="0" borderId="16" xfId="2" applyFont="1" applyBorder="1" applyAlignment="1">
      <alignment horizontal="center"/>
    </xf>
    <xf numFmtId="44" fontId="41" fillId="0" borderId="113" xfId="0" applyNumberFormat="1" applyFont="1" applyBorder="1" applyAlignment="1">
      <alignment horizontal="center" vertical="center" wrapText="1" readingOrder="1"/>
    </xf>
    <xf numFmtId="0" fontId="0" fillId="25" borderId="94" xfId="0" applyFill="1" applyBorder="1" applyAlignment="1">
      <alignment horizontal="center" vertical="center" wrapText="1"/>
    </xf>
    <xf numFmtId="0" fontId="0" fillId="25" borderId="90" xfId="0" applyFill="1" applyBorder="1" applyAlignment="1">
      <alignment horizontal="center" vertical="center" wrapText="1"/>
    </xf>
    <xf numFmtId="0" fontId="0" fillId="25" borderId="94" xfId="0" applyFill="1" applyBorder="1" applyAlignment="1">
      <alignment vertical="center"/>
    </xf>
    <xf numFmtId="8" fontId="0" fillId="0" borderId="16" xfId="0" applyNumberFormat="1" applyBorder="1" applyAlignment="1">
      <alignment horizontal="center"/>
    </xf>
    <xf numFmtId="0" fontId="0" fillId="12" borderId="0" xfId="0" applyFill="1" applyBorder="1" applyAlignment="1">
      <alignment horizontal="center" vertical="center"/>
    </xf>
    <xf numFmtId="8" fontId="19" fillId="0" borderId="16" xfId="0" applyNumberFormat="1" applyFont="1" applyBorder="1"/>
    <xf numFmtId="0" fontId="70" fillId="0" borderId="71" xfId="0" applyFont="1" applyBorder="1" applyAlignment="1">
      <alignment horizontal="left" vertical="center" wrapText="1" readingOrder="1"/>
    </xf>
    <xf numFmtId="0" fontId="21" fillId="0" borderId="79" xfId="0" applyFont="1" applyBorder="1" applyAlignment="1">
      <alignment horizontal="center" vertical="center" wrapText="1" readingOrder="1"/>
    </xf>
    <xf numFmtId="0" fontId="70" fillId="0" borderId="70" xfId="0" applyFont="1" applyBorder="1" applyAlignment="1">
      <alignment horizontal="left" vertical="center" wrapText="1" readingOrder="1"/>
    </xf>
    <xf numFmtId="0" fontId="70" fillId="0" borderId="72" xfId="0" applyFont="1" applyBorder="1" applyAlignment="1">
      <alignment horizontal="left" vertical="center" wrapText="1" readingOrder="1"/>
    </xf>
    <xf numFmtId="8" fontId="59" fillId="0" borderId="70" xfId="0" applyNumberFormat="1" applyFont="1" applyBorder="1" applyAlignment="1">
      <alignment horizontal="center" vertical="center" wrapText="1" readingOrder="1"/>
    </xf>
    <xf numFmtId="0" fontId="71" fillId="0" borderId="72" xfId="0" applyFont="1" applyBorder="1" applyAlignment="1">
      <alignment horizontal="left" vertical="center" wrapText="1" readingOrder="1"/>
    </xf>
    <xf numFmtId="8" fontId="72" fillId="0" borderId="0" xfId="0" applyNumberFormat="1" applyFont="1"/>
    <xf numFmtId="44" fontId="73" fillId="0" borderId="0" xfId="2" applyFont="1"/>
    <xf numFmtId="0" fontId="0" fillId="0" borderId="0" xfId="0" applyAlignment="1">
      <alignment wrapText="1"/>
    </xf>
    <xf numFmtId="0" fontId="1" fillId="0" borderId="0" xfId="0" applyFont="1" applyAlignment="1">
      <alignment wrapText="1"/>
    </xf>
    <xf numFmtId="0" fontId="74" fillId="0" borderId="116" xfId="0" applyFont="1" applyBorder="1" applyAlignment="1">
      <alignment vertical="center" wrapText="1"/>
    </xf>
    <xf numFmtId="0" fontId="74" fillId="0" borderId="116" xfId="0" quotePrefix="1" applyFont="1" applyBorder="1" applyAlignment="1">
      <alignment vertical="center" wrapText="1"/>
    </xf>
    <xf numFmtId="0" fontId="0" fillId="4" borderId="16" xfId="0" applyFill="1" applyBorder="1" applyAlignment="1">
      <alignment horizontal="center" vertical="center" wrapText="1"/>
    </xf>
    <xf numFmtId="0" fontId="0" fillId="4" borderId="16" xfId="0" applyFill="1" applyBorder="1" applyAlignment="1">
      <alignment vertical="center" wrapText="1"/>
    </xf>
    <xf numFmtId="0" fontId="0" fillId="0" borderId="16" xfId="0" quotePrefix="1" applyBorder="1" applyAlignment="1">
      <alignment vertical="center" wrapText="1"/>
    </xf>
    <xf numFmtId="0" fontId="0" fillId="0" borderId="0" xfId="0" applyAlignment="1">
      <alignment horizontal="center"/>
    </xf>
    <xf numFmtId="0" fontId="0" fillId="0" borderId="16" xfId="0" applyBorder="1" applyAlignment="1">
      <alignment horizontal="center"/>
    </xf>
    <xf numFmtId="0" fontId="0" fillId="24" borderId="16" xfId="0" applyFill="1" applyBorder="1" applyAlignment="1">
      <alignment horizontal="center" vertical="center" wrapText="1"/>
    </xf>
    <xf numFmtId="0" fontId="0" fillId="24" borderId="16" xfId="0" applyFill="1" applyBorder="1" applyAlignment="1">
      <alignment vertical="center" wrapText="1"/>
    </xf>
    <xf numFmtId="0" fontId="0" fillId="24" borderId="16" xfId="0" quotePrefix="1" applyFill="1" applyBorder="1" applyAlignment="1">
      <alignment vertical="center" wrapText="1"/>
    </xf>
    <xf numFmtId="0" fontId="45" fillId="0" borderId="39" xfId="0" applyFont="1" applyBorder="1" applyAlignment="1">
      <alignment horizontal="center"/>
    </xf>
    <xf numFmtId="0" fontId="45" fillId="0" borderId="16" xfId="0" applyFont="1" applyBorder="1" applyAlignment="1">
      <alignment horizontal="center"/>
    </xf>
    <xf numFmtId="0" fontId="45" fillId="0" borderId="21" xfId="0" applyFont="1" applyBorder="1" applyAlignment="1">
      <alignment horizontal="center"/>
    </xf>
    <xf numFmtId="0" fontId="0" fillId="0" borderId="0" xfId="0" applyAlignment="1">
      <alignment horizontal="center" vertical="center"/>
    </xf>
    <xf numFmtId="0" fontId="0" fillId="0" borderId="16" xfId="0" applyBorder="1" applyAlignment="1">
      <alignment vertical="center"/>
    </xf>
    <xf numFmtId="0" fontId="0" fillId="0" borderId="16" xfId="0" quotePrefix="1" applyBorder="1" applyAlignment="1">
      <alignment vertical="center"/>
    </xf>
    <xf numFmtId="0" fontId="74" fillId="0" borderId="0" xfId="0" applyFont="1" applyAlignment="1">
      <alignment horizontal="center" vertical="center"/>
    </xf>
    <xf numFmtId="0" fontId="74" fillId="0" borderId="0" xfId="0" applyFont="1" applyAlignment="1">
      <alignment vertical="center"/>
    </xf>
    <xf numFmtId="0" fontId="74" fillId="0" borderId="0" xfId="0" applyFont="1" applyAlignment="1">
      <alignment vertical="center" wrapText="1"/>
    </xf>
    <xf numFmtId="0" fontId="76" fillId="0" borderId="49" xfId="0" applyFont="1" applyBorder="1" applyAlignment="1">
      <alignment horizontal="center" vertical="center" wrapText="1"/>
    </xf>
    <xf numFmtId="0" fontId="56" fillId="26" borderId="118" xfId="0" applyFont="1" applyFill="1" applyBorder="1" applyAlignment="1">
      <alignment horizontal="center" vertical="center"/>
    </xf>
    <xf numFmtId="0" fontId="56" fillId="26" borderId="119" xfId="0" applyFont="1" applyFill="1" applyBorder="1" applyAlignment="1">
      <alignment horizontal="center" vertical="center"/>
    </xf>
    <xf numFmtId="0" fontId="56" fillId="26" borderId="119" xfId="0" applyFont="1" applyFill="1" applyBorder="1" applyAlignment="1">
      <alignment horizontal="center" vertical="center" wrapText="1"/>
    </xf>
    <xf numFmtId="0" fontId="75" fillId="26" borderId="87" xfId="0" applyFont="1" applyFill="1" applyBorder="1" applyAlignment="1">
      <alignment horizontal="center" vertical="center"/>
    </xf>
    <xf numFmtId="0" fontId="74" fillId="0" borderId="120" xfId="0" applyFont="1" applyBorder="1" applyAlignment="1">
      <alignment horizontal="center" vertical="center"/>
    </xf>
    <xf numFmtId="0" fontId="74" fillId="0" borderId="122" xfId="0" applyFont="1" applyBorder="1" applyAlignment="1">
      <alignment vertical="center" wrapText="1"/>
    </xf>
    <xf numFmtId="0" fontId="74" fillId="0" borderId="122" xfId="0" applyFont="1" applyBorder="1" applyAlignment="1">
      <alignment horizontal="center" vertical="center"/>
    </xf>
    <xf numFmtId="9" fontId="74" fillId="0" borderId="123" xfId="0" applyNumberFormat="1" applyFont="1" applyBorder="1" applyAlignment="1">
      <alignment horizontal="center" vertical="center"/>
    </xf>
    <xf numFmtId="0" fontId="74" fillId="0" borderId="124" xfId="0" applyFont="1" applyBorder="1" applyAlignment="1">
      <alignment horizontal="center" vertical="center"/>
    </xf>
    <xf numFmtId="0" fontId="74" fillId="0" borderId="116" xfId="0" applyFont="1" applyBorder="1" applyAlignment="1">
      <alignment horizontal="center" vertical="center" wrapText="1"/>
    </xf>
    <xf numFmtId="0" fontId="74" fillId="0" borderId="116" xfId="0" applyFont="1" applyBorder="1" applyAlignment="1">
      <alignment horizontal="center" vertical="center"/>
    </xf>
    <xf numFmtId="9" fontId="74" fillId="0" borderId="126" xfId="0" applyNumberFormat="1" applyFont="1" applyBorder="1" applyAlignment="1">
      <alignment horizontal="center" vertical="center"/>
    </xf>
    <xf numFmtId="0" fontId="74" fillId="0" borderId="116" xfId="0" quotePrefix="1" applyFont="1" applyBorder="1" applyAlignment="1">
      <alignment horizontal="center" vertical="center" wrapText="1"/>
    </xf>
    <xf numFmtId="0" fontId="74" fillId="0" borderId="129" xfId="0" applyFont="1" applyBorder="1" applyAlignment="1">
      <alignment horizontal="center" vertical="center"/>
    </xf>
    <xf numFmtId="9" fontId="74" fillId="0" borderId="130" xfId="0" applyNumberFormat="1" applyFont="1" applyBorder="1" applyAlignment="1">
      <alignment horizontal="center" vertical="center"/>
    </xf>
    <xf numFmtId="0" fontId="56" fillId="26" borderId="131" xfId="0" applyFont="1" applyFill="1" applyBorder="1" applyAlignment="1">
      <alignment horizontal="center" vertical="center"/>
    </xf>
    <xf numFmtId="9" fontId="56" fillId="26" borderId="90" xfId="0" applyNumberFormat="1" applyFont="1" applyFill="1" applyBorder="1" applyAlignment="1">
      <alignment horizontal="center" vertical="center"/>
    </xf>
    <xf numFmtId="0" fontId="56" fillId="0" borderId="0" xfId="0" applyFont="1" applyAlignment="1">
      <alignment horizontal="center" vertical="center"/>
    </xf>
    <xf numFmtId="0" fontId="56" fillId="0" borderId="0" xfId="0" applyFont="1" applyAlignment="1">
      <alignment vertical="center"/>
    </xf>
    <xf numFmtId="0" fontId="56" fillId="0" borderId="0" xfId="0" applyFont="1" applyAlignment="1">
      <alignment vertical="center" wrapText="1"/>
    </xf>
    <xf numFmtId="0" fontId="74" fillId="0" borderId="132" xfId="0" applyFont="1" applyBorder="1" applyAlignment="1">
      <alignment vertical="center"/>
    </xf>
    <xf numFmtId="0" fontId="74" fillId="0" borderId="133" xfId="0" applyFont="1" applyBorder="1" applyAlignment="1">
      <alignment vertical="center" wrapText="1"/>
    </xf>
    <xf numFmtId="0" fontId="74" fillId="0" borderId="134" xfId="0" applyFont="1" applyBorder="1" applyAlignment="1">
      <alignment vertical="center"/>
    </xf>
    <xf numFmtId="2" fontId="74" fillId="0" borderId="90" xfId="0" applyNumberFormat="1" applyFont="1" applyBorder="1" applyAlignment="1">
      <alignment vertical="center" wrapText="1"/>
    </xf>
    <xf numFmtId="2" fontId="74" fillId="0" borderId="133" xfId="0" applyNumberFormat="1" applyFont="1" applyBorder="1" applyAlignment="1">
      <alignment vertical="center" wrapText="1"/>
    </xf>
    <xf numFmtId="0" fontId="74" fillId="0" borderId="90" xfId="0" applyFont="1" applyBorder="1" applyAlignment="1">
      <alignment vertical="center" wrapText="1"/>
    </xf>
    <xf numFmtId="0" fontId="0" fillId="0" borderId="0" xfId="0" applyAlignment="1">
      <alignment horizontal="center" vertical="center"/>
    </xf>
    <xf numFmtId="0" fontId="0" fillId="0" borderId="0" xfId="0" applyAlignment="1">
      <alignment horizontal="center"/>
    </xf>
    <xf numFmtId="0" fontId="0" fillId="0" borderId="16" xfId="0" applyBorder="1" applyAlignment="1">
      <alignment horizontal="center"/>
    </xf>
    <xf numFmtId="0" fontId="1" fillId="0" borderId="16" xfId="0" applyFont="1" applyBorder="1" applyAlignment="1">
      <alignment horizontal="center"/>
    </xf>
    <xf numFmtId="0" fontId="25" fillId="4" borderId="63" xfId="0" applyFont="1" applyFill="1" applyBorder="1" applyAlignment="1">
      <alignment horizontal="center" vertical="center"/>
    </xf>
    <xf numFmtId="0" fontId="25" fillId="4" borderId="64" xfId="0" applyFont="1" applyFill="1" applyBorder="1" applyAlignment="1">
      <alignment horizontal="center" vertical="center"/>
    </xf>
    <xf numFmtId="0" fontId="1" fillId="0" borderId="17" xfId="0" applyFont="1" applyBorder="1" applyAlignment="1">
      <alignment horizontal="center"/>
    </xf>
    <xf numFmtId="0" fontId="1" fillId="0" borderId="28" xfId="0" applyFont="1" applyBorder="1" applyAlignment="1">
      <alignment horizontal="center"/>
    </xf>
    <xf numFmtId="0" fontId="1" fillId="0" borderId="19" xfId="0" applyFont="1" applyBorder="1" applyAlignment="1">
      <alignment horizontal="center"/>
    </xf>
    <xf numFmtId="44" fontId="0" fillId="4" borderId="16" xfId="0" applyNumberFormat="1" applyFill="1" applyBorder="1" applyAlignment="1">
      <alignment horizontal="center" vertical="center"/>
    </xf>
    <xf numFmtId="0" fontId="0" fillId="4" borderId="16" xfId="0" applyFill="1" applyBorder="1" applyAlignment="1">
      <alignment horizontal="center" vertical="center"/>
    </xf>
    <xf numFmtId="0" fontId="25" fillId="4" borderId="17" xfId="0" applyFont="1" applyFill="1" applyBorder="1" applyAlignment="1">
      <alignment horizontal="center" vertical="center"/>
    </xf>
    <xf numFmtId="0" fontId="25" fillId="4" borderId="18" xfId="0" applyFont="1" applyFill="1" applyBorder="1" applyAlignment="1">
      <alignment horizontal="center" vertical="center"/>
    </xf>
    <xf numFmtId="0" fontId="25" fillId="4" borderId="19" xfId="0" applyFont="1" applyFill="1" applyBorder="1" applyAlignment="1">
      <alignment horizontal="center" vertical="center"/>
    </xf>
    <xf numFmtId="0" fontId="25" fillId="4" borderId="60" xfId="0" applyFont="1" applyFill="1" applyBorder="1" applyAlignment="1">
      <alignment horizontal="center" vertical="center"/>
    </xf>
    <xf numFmtId="0" fontId="25" fillId="4" borderId="61" xfId="0" applyFont="1" applyFill="1" applyBorder="1" applyAlignment="1">
      <alignment horizontal="center" vertical="center"/>
    </xf>
    <xf numFmtId="0" fontId="25" fillId="4" borderId="62" xfId="0" applyFont="1" applyFill="1" applyBorder="1" applyAlignment="1">
      <alignment horizontal="center" vertical="center"/>
    </xf>
    <xf numFmtId="44" fontId="1" fillId="0" borderId="63" xfId="2" applyFont="1" applyBorder="1" applyAlignment="1">
      <alignment horizontal="center" vertical="center"/>
    </xf>
    <xf numFmtId="44" fontId="1" fillId="0" borderId="75" xfId="2" applyFont="1" applyBorder="1" applyAlignment="1">
      <alignment horizontal="center" vertical="center"/>
    </xf>
    <xf numFmtId="44" fontId="1" fillId="0" borderId="65" xfId="2" applyFont="1" applyBorder="1" applyAlignment="1">
      <alignment horizontal="center" vertical="center"/>
    </xf>
    <xf numFmtId="44" fontId="1" fillId="0" borderId="76" xfId="2" applyFont="1" applyBorder="1" applyAlignment="1">
      <alignment horizontal="center" vertical="center"/>
    </xf>
    <xf numFmtId="8" fontId="34" fillId="17" borderId="71" xfId="0" applyNumberFormat="1" applyFont="1" applyFill="1" applyBorder="1" applyAlignment="1">
      <alignment horizontal="center" vertical="center" wrapText="1" readingOrder="1"/>
    </xf>
    <xf numFmtId="8" fontId="34" fillId="17" borderId="72" xfId="0" applyNumberFormat="1" applyFont="1" applyFill="1" applyBorder="1" applyAlignment="1">
      <alignment horizontal="center" vertical="center" wrapText="1" readingOrder="1"/>
    </xf>
    <xf numFmtId="8" fontId="28" fillId="17" borderId="71" xfId="0" applyNumberFormat="1" applyFont="1" applyFill="1" applyBorder="1" applyAlignment="1">
      <alignment horizontal="center" vertical="center" wrapText="1" readingOrder="1"/>
    </xf>
    <xf numFmtId="8" fontId="28" fillId="17" borderId="72" xfId="0" applyNumberFormat="1" applyFont="1" applyFill="1" applyBorder="1" applyAlignment="1">
      <alignment horizontal="center" vertical="center" wrapText="1" readingOrder="1"/>
    </xf>
    <xf numFmtId="8" fontId="35" fillId="17" borderId="73" xfId="0" applyNumberFormat="1" applyFont="1" applyFill="1" applyBorder="1" applyAlignment="1">
      <alignment horizontal="center" vertical="center" wrapText="1" readingOrder="1"/>
    </xf>
    <xf numFmtId="8" fontId="35" fillId="17" borderId="74" xfId="0" applyNumberFormat="1" applyFont="1" applyFill="1" applyBorder="1" applyAlignment="1">
      <alignment horizontal="center" vertical="center" wrapText="1" readingOrder="1"/>
    </xf>
    <xf numFmtId="8" fontId="33" fillId="17" borderId="73" xfId="0" applyNumberFormat="1" applyFont="1" applyFill="1" applyBorder="1" applyAlignment="1">
      <alignment horizontal="center" vertical="center" wrapText="1" readingOrder="1"/>
    </xf>
    <xf numFmtId="8" fontId="33" fillId="17" borderId="74" xfId="0" applyNumberFormat="1" applyFont="1" applyFill="1" applyBorder="1" applyAlignment="1">
      <alignment horizontal="center" vertical="center" wrapText="1" readingOrder="1"/>
    </xf>
    <xf numFmtId="8" fontId="36" fillId="17" borderId="73" xfId="0" applyNumberFormat="1" applyFont="1" applyFill="1" applyBorder="1" applyAlignment="1">
      <alignment horizontal="center" vertical="center" wrapText="1" readingOrder="1"/>
    </xf>
    <xf numFmtId="8" fontId="36" fillId="17" borderId="74" xfId="0" applyNumberFormat="1" applyFont="1" applyFill="1" applyBorder="1" applyAlignment="1">
      <alignment horizontal="center" vertical="center" wrapText="1" readingOrder="1"/>
    </xf>
    <xf numFmtId="0" fontId="21" fillId="0" borderId="114" xfId="0" applyFont="1" applyBorder="1" applyAlignment="1">
      <alignment horizontal="center" vertical="center" wrapText="1" readingOrder="1"/>
    </xf>
    <xf numFmtId="0" fontId="21" fillId="0" borderId="115" xfId="0" applyFont="1" applyBorder="1" applyAlignment="1">
      <alignment horizontal="center" vertical="center" wrapText="1" readingOrder="1"/>
    </xf>
    <xf numFmtId="8" fontId="59" fillId="0" borderId="71" xfId="0" applyNumberFormat="1" applyFont="1" applyBorder="1" applyAlignment="1">
      <alignment horizontal="center" vertical="center" wrapText="1" readingOrder="1"/>
    </xf>
    <xf numFmtId="8" fontId="59" fillId="0" borderId="72" xfId="0" applyNumberFormat="1" applyFont="1" applyBorder="1" applyAlignment="1">
      <alignment horizontal="center" vertical="center" wrapText="1" readingOrder="1"/>
    </xf>
    <xf numFmtId="8" fontId="60" fillId="0" borderId="71" xfId="0" applyNumberFormat="1" applyFont="1" applyBorder="1" applyAlignment="1">
      <alignment horizontal="center" vertical="center" wrapText="1" readingOrder="1"/>
    </xf>
    <xf numFmtId="8" fontId="60" fillId="0" borderId="72" xfId="0" applyNumberFormat="1" applyFont="1" applyBorder="1" applyAlignment="1">
      <alignment horizontal="center" vertical="center" wrapText="1" readingOrder="1"/>
    </xf>
    <xf numFmtId="0" fontId="70" fillId="0" borderId="71" xfId="0" applyFont="1" applyBorder="1" applyAlignment="1">
      <alignment horizontal="left" vertical="center" wrapText="1" readingOrder="1"/>
    </xf>
    <xf numFmtId="0" fontId="70" fillId="0" borderId="72" xfId="0" applyFont="1" applyBorder="1" applyAlignment="1">
      <alignment horizontal="left" vertical="center" wrapText="1" readingOrder="1"/>
    </xf>
    <xf numFmtId="0" fontId="40" fillId="0" borderId="71" xfId="0" applyFont="1" applyBorder="1" applyAlignment="1">
      <alignment horizontal="center" vertical="center" wrapText="1" readingOrder="1"/>
    </xf>
    <xf numFmtId="0" fontId="40" fillId="0" borderId="72" xfId="0" applyFont="1" applyBorder="1" applyAlignment="1">
      <alignment horizontal="center" vertical="center" wrapText="1" readingOrder="1"/>
    </xf>
    <xf numFmtId="0" fontId="40" fillId="19" borderId="47" xfId="0" applyFont="1" applyFill="1" applyBorder="1" applyAlignment="1">
      <alignment horizontal="center" vertical="center" wrapText="1" readingOrder="1"/>
    </xf>
    <xf numFmtId="0" fontId="40" fillId="19" borderId="14" xfId="0" applyFont="1" applyFill="1" applyBorder="1" applyAlignment="1">
      <alignment horizontal="center" vertical="center" wrapText="1" readingOrder="1"/>
    </xf>
    <xf numFmtId="0" fontId="40" fillId="19" borderId="49" xfId="0" applyFont="1" applyFill="1" applyBorder="1" applyAlignment="1">
      <alignment horizontal="center" vertical="center" wrapText="1" readingOrder="1"/>
    </xf>
    <xf numFmtId="0" fontId="0" fillId="12" borderId="16" xfId="0" applyFill="1" applyBorder="1" applyAlignment="1">
      <alignment horizontal="center" vertical="center"/>
    </xf>
    <xf numFmtId="0" fontId="43" fillId="0" borderId="71" xfId="0" applyFont="1" applyBorder="1" applyAlignment="1">
      <alignment horizontal="center" vertical="center" wrapText="1" readingOrder="1"/>
    </xf>
    <xf numFmtId="0" fontId="43" fillId="0" borderId="72" xfId="0" applyFont="1" applyBorder="1" applyAlignment="1">
      <alignment horizontal="center" vertical="center" wrapText="1" readingOrder="1"/>
    </xf>
    <xf numFmtId="8" fontId="44" fillId="0" borderId="71" xfId="0" applyNumberFormat="1" applyFont="1" applyBorder="1" applyAlignment="1">
      <alignment horizontal="center" vertical="center" wrapText="1" readingOrder="1"/>
    </xf>
    <xf numFmtId="8" fontId="44" fillId="0" borderId="72" xfId="0" applyNumberFormat="1" applyFont="1" applyBorder="1" applyAlignment="1">
      <alignment horizontal="center" vertical="center" wrapText="1" readingOrder="1"/>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0" fillId="25" borderId="44" xfId="0" applyFill="1" applyBorder="1" applyAlignment="1">
      <alignment horizontal="center" vertical="center"/>
    </xf>
    <xf numFmtId="0" fontId="0" fillId="25" borderId="46" xfId="0" applyFill="1" applyBorder="1" applyAlignment="1">
      <alignment horizontal="center" vertical="center"/>
    </xf>
    <xf numFmtId="0" fontId="40" fillId="19" borderId="59" xfId="0" applyFont="1" applyFill="1" applyBorder="1" applyAlignment="1">
      <alignment horizontal="center" vertical="center" wrapText="1" readingOrder="1"/>
    </xf>
    <xf numFmtId="0" fontId="40" fillId="19" borderId="81" xfId="0" applyFont="1" applyFill="1" applyBorder="1" applyAlignment="1">
      <alignment horizontal="center" vertical="center" wrapText="1" readingOrder="1"/>
    </xf>
    <xf numFmtId="8" fontId="44" fillId="0" borderId="83" xfId="0" applyNumberFormat="1" applyFont="1" applyBorder="1" applyAlignment="1">
      <alignment horizontal="center" vertical="center" wrapText="1" readingOrder="1"/>
    </xf>
    <xf numFmtId="8" fontId="44" fillId="0" borderId="82" xfId="0" applyNumberFormat="1" applyFont="1" applyBorder="1" applyAlignment="1">
      <alignment horizontal="center" vertical="center" wrapText="1" readingOrder="1"/>
    </xf>
    <xf numFmtId="0" fontId="56" fillId="12" borderId="47" xfId="0" applyFont="1" applyFill="1" applyBorder="1" applyAlignment="1">
      <alignment horizontal="center" vertical="center" wrapText="1" readingOrder="1"/>
    </xf>
    <xf numFmtId="0" fontId="56" fillId="12" borderId="49" xfId="0" applyFont="1" applyFill="1" applyBorder="1" applyAlignment="1">
      <alignment horizontal="center" vertical="center" wrapText="1" readingOrder="1"/>
    </xf>
    <xf numFmtId="0" fontId="1" fillId="0" borderId="47" xfId="0" applyFont="1" applyBorder="1" applyAlignment="1">
      <alignment horizontal="center"/>
    </xf>
    <xf numFmtId="0" fontId="1" fillId="0" borderId="48" xfId="0" applyFont="1" applyBorder="1" applyAlignment="1">
      <alignment horizontal="center"/>
    </xf>
    <xf numFmtId="0" fontId="1" fillId="0" borderId="85" xfId="0" applyFont="1" applyBorder="1" applyAlignment="1">
      <alignment horizontal="center"/>
    </xf>
    <xf numFmtId="0" fontId="1" fillId="0" borderId="49" xfId="0" applyFont="1" applyBorder="1" applyAlignment="1">
      <alignment horizont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1" fillId="0" borderId="65" xfId="0" applyFont="1" applyBorder="1" applyAlignment="1">
      <alignment horizontal="center" vertical="center"/>
    </xf>
    <xf numFmtId="0" fontId="1" fillId="0" borderId="0" xfId="0" applyFont="1" applyAlignment="1">
      <alignment horizontal="center" vertical="center"/>
    </xf>
    <xf numFmtId="0" fontId="9" fillId="8" borderId="32" xfId="0" applyFont="1" applyFill="1" applyBorder="1" applyAlignment="1">
      <alignment horizontal="center" vertical="center" wrapText="1"/>
    </xf>
    <xf numFmtId="0" fontId="9" fillId="8" borderId="33"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24"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10" fillId="9" borderId="36" xfId="0" applyFont="1" applyFill="1" applyBorder="1" applyAlignment="1">
      <alignment horizontal="center" vertical="center" wrapText="1"/>
    </xf>
    <xf numFmtId="0" fontId="10" fillId="9" borderId="37" xfId="0" applyFont="1" applyFill="1" applyBorder="1" applyAlignment="1">
      <alignment horizontal="center" vertical="center" wrapText="1"/>
    </xf>
    <xf numFmtId="0" fontId="9" fillId="8" borderId="32" xfId="0" applyFont="1" applyFill="1" applyBorder="1" applyAlignment="1">
      <alignment horizontal="center"/>
    </xf>
    <xf numFmtId="0" fontId="9" fillId="8" borderId="18" xfId="0" applyFont="1" applyFill="1" applyBorder="1" applyAlignment="1">
      <alignment horizontal="center"/>
    </xf>
    <xf numFmtId="0" fontId="9" fillId="8" borderId="28" xfId="0" applyFont="1" applyFill="1" applyBorder="1" applyAlignment="1">
      <alignment horizontal="center"/>
    </xf>
    <xf numFmtId="0" fontId="9" fillId="8" borderId="17"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52" xfId="0" applyFont="1" applyFill="1" applyBorder="1" applyAlignment="1">
      <alignment horizontal="center"/>
    </xf>
    <xf numFmtId="0" fontId="9" fillId="8" borderId="53" xfId="0" applyFont="1" applyFill="1" applyBorder="1" applyAlignment="1">
      <alignment horizontal="center"/>
    </xf>
    <xf numFmtId="0" fontId="9" fillId="8" borderId="54" xfId="0" applyFont="1" applyFill="1" applyBorder="1" applyAlignment="1">
      <alignment horizontal="center"/>
    </xf>
    <xf numFmtId="0" fontId="9" fillId="8" borderId="55" xfId="0" applyFont="1" applyFill="1" applyBorder="1" applyAlignment="1">
      <alignment horizontal="center"/>
    </xf>
    <xf numFmtId="0" fontId="9" fillId="8" borderId="47" xfId="0" applyFont="1" applyFill="1" applyBorder="1" applyAlignment="1">
      <alignment horizontal="center" vertical="center" wrapText="1"/>
    </xf>
    <xf numFmtId="0" fontId="9" fillId="8" borderId="48" xfId="0" applyFont="1" applyFill="1" applyBorder="1" applyAlignment="1">
      <alignment horizontal="center" vertical="center" wrapText="1"/>
    </xf>
    <xf numFmtId="0" fontId="9" fillId="8" borderId="49" xfId="0" applyFont="1" applyFill="1" applyBorder="1" applyAlignment="1">
      <alignment horizontal="center" vertical="center" wrapText="1"/>
    </xf>
    <xf numFmtId="0" fontId="1" fillId="0" borderId="0" xfId="0" applyFont="1" applyAlignment="1">
      <alignment horizontal="center"/>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52" fillId="5" borderId="0" xfId="0" quotePrefix="1" applyFont="1" applyFill="1" applyAlignment="1">
      <alignment horizontal="center" vertical="center"/>
    </xf>
    <xf numFmtId="0" fontId="52" fillId="5" borderId="0" xfId="0" applyFont="1" applyFill="1" applyAlignment="1">
      <alignment horizontal="center" vertical="center"/>
    </xf>
    <xf numFmtId="0" fontId="52" fillId="22" borderId="96" xfId="0" applyFont="1" applyFill="1" applyBorder="1" applyAlignment="1">
      <alignment horizontal="center" vertical="center" wrapText="1"/>
    </xf>
    <xf numFmtId="0" fontId="52" fillId="22" borderId="97" xfId="0" applyFont="1" applyFill="1" applyBorder="1" applyAlignment="1">
      <alignment horizontal="center" vertical="center" wrapText="1"/>
    </xf>
    <xf numFmtId="0" fontId="52" fillId="22" borderId="35" xfId="0" applyFont="1" applyFill="1" applyBorder="1" applyAlignment="1">
      <alignment horizontal="center" vertical="center" wrapText="1"/>
    </xf>
    <xf numFmtId="0" fontId="52" fillId="22" borderId="36" xfId="0" applyFont="1" applyFill="1" applyBorder="1" applyAlignment="1">
      <alignment horizontal="center" vertical="center" wrapText="1"/>
    </xf>
    <xf numFmtId="0" fontId="52" fillId="22" borderId="37" xfId="0" applyFont="1" applyFill="1" applyBorder="1" applyAlignment="1">
      <alignment horizontal="center" vertical="center" wrapText="1"/>
    </xf>
    <xf numFmtId="0" fontId="52" fillId="22" borderId="34" xfId="0" applyFont="1" applyFill="1" applyBorder="1" applyAlignment="1">
      <alignment horizontal="center" vertical="center" wrapText="1"/>
    </xf>
    <xf numFmtId="0" fontId="46" fillId="0" borderId="0" xfId="0" applyFont="1" applyAlignment="1">
      <alignment horizontal="center" vertical="center" wrapText="1"/>
    </xf>
    <xf numFmtId="0" fontId="46" fillId="0" borderId="85" xfId="0" applyFont="1" applyBorder="1" applyAlignment="1">
      <alignment horizontal="center" vertical="center" wrapText="1"/>
    </xf>
    <xf numFmtId="0" fontId="47" fillId="5" borderId="0" xfId="0" applyFont="1" applyFill="1" applyAlignment="1">
      <alignment horizontal="center" vertical="center"/>
    </xf>
    <xf numFmtId="0" fontId="52" fillId="22" borderId="89" xfId="0" applyFont="1" applyFill="1" applyBorder="1" applyAlignment="1">
      <alignment horizontal="center" vertical="center" wrapText="1"/>
    </xf>
    <xf numFmtId="0" fontId="52" fillId="22" borderId="14" xfId="0" applyFont="1" applyFill="1" applyBorder="1" applyAlignment="1">
      <alignment horizontal="center" vertical="center" wrapText="1"/>
    </xf>
    <xf numFmtId="0" fontId="52" fillId="22" borderId="93" xfId="0" applyFont="1" applyFill="1" applyBorder="1" applyAlignment="1">
      <alignment horizontal="center" vertical="center" wrapText="1"/>
    </xf>
    <xf numFmtId="0" fontId="49" fillId="0" borderId="0" xfId="0" applyFont="1" applyAlignment="1">
      <alignment horizontal="center" vertical="center" wrapText="1"/>
    </xf>
    <xf numFmtId="0" fontId="52" fillId="22" borderId="20" xfId="0" applyFont="1" applyFill="1" applyBorder="1" applyAlignment="1">
      <alignment horizontal="center" vertical="center" wrapText="1"/>
    </xf>
    <xf numFmtId="0" fontId="52" fillId="22" borderId="21" xfId="0" applyFont="1" applyFill="1" applyBorder="1" applyAlignment="1">
      <alignment horizontal="center" vertical="center" wrapText="1"/>
    </xf>
    <xf numFmtId="0" fontId="52" fillId="22" borderId="26" xfId="0" applyFont="1" applyFill="1" applyBorder="1" applyAlignment="1">
      <alignment horizontal="center" vertical="center" wrapText="1"/>
    </xf>
    <xf numFmtId="0" fontId="52" fillId="22" borderId="16" xfId="0" applyFont="1" applyFill="1" applyBorder="1" applyAlignment="1">
      <alignment horizontal="center" vertical="center" wrapText="1"/>
    </xf>
    <xf numFmtId="0" fontId="52" fillId="22" borderId="60" xfId="0" applyFont="1" applyFill="1" applyBorder="1" applyAlignment="1">
      <alignment horizontal="center" vertical="center" wrapText="1"/>
    </xf>
    <xf numFmtId="0" fontId="52" fillId="22" borderId="61" xfId="0" applyFont="1" applyFill="1" applyBorder="1" applyAlignment="1">
      <alignment horizontal="center" vertical="center" wrapText="1"/>
    </xf>
    <xf numFmtId="0" fontId="52" fillId="22" borderId="32" xfId="0" applyFont="1" applyFill="1" applyBorder="1" applyAlignment="1">
      <alignment horizontal="center" vertical="center" wrapText="1"/>
    </xf>
    <xf numFmtId="0" fontId="52" fillId="22" borderId="95" xfId="0" applyFont="1" applyFill="1" applyBorder="1" applyAlignment="1">
      <alignment horizontal="center" vertical="center" wrapText="1"/>
    </xf>
    <xf numFmtId="0" fontId="52" fillId="22" borderId="91" xfId="0" applyFont="1" applyFill="1" applyBorder="1" applyAlignment="1">
      <alignment horizontal="center" vertical="center" wrapText="1"/>
    </xf>
    <xf numFmtId="0" fontId="52" fillId="22" borderId="42" xfId="0" applyFont="1" applyFill="1" applyBorder="1" applyAlignment="1">
      <alignment horizontal="center" vertical="center" wrapText="1"/>
    </xf>
    <xf numFmtId="0" fontId="52" fillId="0" borderId="44" xfId="0" applyFont="1" applyBorder="1" applyAlignment="1">
      <alignment horizontal="center" vertical="center" textRotation="90" wrapText="1"/>
    </xf>
    <xf numFmtId="0" fontId="52" fillId="0" borderId="46" xfId="0" applyFont="1" applyBorder="1" applyAlignment="1">
      <alignment horizontal="center" vertical="center" textRotation="90" wrapText="1"/>
    </xf>
    <xf numFmtId="0" fontId="47" fillId="21" borderId="47" xfId="0" applyFont="1" applyFill="1" applyBorder="1" applyAlignment="1">
      <alignment horizontal="center" vertical="center" wrapText="1"/>
    </xf>
    <xf numFmtId="0" fontId="47" fillId="21" borderId="48" xfId="0" applyFont="1" applyFill="1" applyBorder="1" applyAlignment="1">
      <alignment horizontal="center" vertical="center" wrapText="1"/>
    </xf>
    <xf numFmtId="0" fontId="47" fillId="21" borderId="49" xfId="0" applyFont="1" applyFill="1" applyBorder="1" applyAlignment="1">
      <alignment horizontal="center" vertical="center" wrapText="1"/>
    </xf>
    <xf numFmtId="0" fontId="51" fillId="23" borderId="47" xfId="3" applyFont="1" applyFill="1" applyBorder="1" applyAlignment="1">
      <alignment horizontal="center" vertical="center"/>
    </xf>
    <xf numFmtId="0" fontId="51" fillId="23" borderId="48" xfId="3" applyFont="1" applyFill="1" applyBorder="1" applyAlignment="1">
      <alignment horizontal="center" vertical="center"/>
    </xf>
    <xf numFmtId="0" fontId="51" fillId="23" borderId="49" xfId="3" applyFont="1" applyFill="1" applyBorder="1" applyAlignment="1">
      <alignment horizontal="center" vertical="center"/>
    </xf>
    <xf numFmtId="0" fontId="47" fillId="21" borderId="84" xfId="0" applyFont="1" applyFill="1" applyBorder="1" applyAlignment="1">
      <alignment horizontal="center" vertical="center"/>
    </xf>
    <xf numFmtId="0" fontId="47" fillId="21" borderId="85" xfId="0" applyFont="1" applyFill="1" applyBorder="1" applyAlignment="1">
      <alignment horizontal="center" vertical="center"/>
    </xf>
    <xf numFmtId="0" fontId="47" fillId="21" borderId="87" xfId="0" applyFont="1" applyFill="1" applyBorder="1" applyAlignment="1">
      <alignment horizontal="center" vertical="center"/>
    </xf>
    <xf numFmtId="0" fontId="47" fillId="21" borderId="86" xfId="0" applyFont="1" applyFill="1" applyBorder="1" applyAlignment="1">
      <alignment horizontal="center" vertical="center"/>
    </xf>
    <xf numFmtId="0" fontId="47" fillId="21" borderId="0" xfId="0" applyFont="1" applyFill="1" applyAlignment="1">
      <alignment horizontal="center" vertical="center"/>
    </xf>
    <xf numFmtId="0" fontId="47" fillId="21" borderId="88" xfId="0" applyFont="1" applyFill="1" applyBorder="1" applyAlignment="1">
      <alignment horizontal="center" vertical="center"/>
    </xf>
    <xf numFmtId="0" fontId="47" fillId="21" borderId="89" xfId="0" applyFont="1" applyFill="1" applyBorder="1" applyAlignment="1">
      <alignment horizontal="center" vertical="center"/>
    </xf>
    <xf numFmtId="0" fontId="47" fillId="21" borderId="14" xfId="0" applyFont="1" applyFill="1" applyBorder="1" applyAlignment="1">
      <alignment horizontal="center" vertical="center"/>
    </xf>
    <xf numFmtId="0" fontId="47" fillId="21" borderId="90" xfId="0" applyFont="1" applyFill="1" applyBorder="1" applyAlignment="1">
      <alignment horizontal="center" vertical="center"/>
    </xf>
    <xf numFmtId="0" fontId="47" fillId="21" borderId="47" xfId="0" applyFont="1" applyFill="1" applyBorder="1" applyAlignment="1">
      <alignment horizontal="center" vertical="center"/>
    </xf>
    <xf numFmtId="0" fontId="47" fillId="21" borderId="48" xfId="0" applyFont="1" applyFill="1" applyBorder="1" applyAlignment="1">
      <alignment horizontal="center" vertical="center"/>
    </xf>
    <xf numFmtId="0" fontId="47" fillId="21" borderId="49" xfId="0" applyFont="1" applyFill="1" applyBorder="1" applyAlignment="1">
      <alignment horizontal="center" vertical="center"/>
    </xf>
    <xf numFmtId="0" fontId="47" fillId="0" borderId="47" xfId="0" applyFont="1" applyBorder="1" applyAlignment="1">
      <alignment horizontal="center" vertical="center"/>
    </xf>
    <xf numFmtId="0" fontId="47" fillId="0" borderId="48" xfId="0" applyFont="1" applyBorder="1" applyAlignment="1">
      <alignment horizontal="center" vertical="center"/>
    </xf>
    <xf numFmtId="0" fontId="47" fillId="0" borderId="49" xfId="0" applyFont="1" applyBorder="1" applyAlignment="1">
      <alignment horizontal="center" vertical="center"/>
    </xf>
    <xf numFmtId="0" fontId="49" fillId="22" borderId="47" xfId="0" applyFont="1" applyFill="1" applyBorder="1" applyAlignment="1">
      <alignment horizontal="center" vertical="center"/>
    </xf>
    <xf numFmtId="0" fontId="49" fillId="22" borderId="48" xfId="0" applyFont="1" applyFill="1" applyBorder="1" applyAlignment="1">
      <alignment horizontal="center" vertical="center"/>
    </xf>
    <xf numFmtId="0" fontId="49" fillId="22" borderId="49" xfId="0" applyFont="1" applyFill="1" applyBorder="1" applyAlignment="1">
      <alignment horizontal="center" vertical="center"/>
    </xf>
    <xf numFmtId="0" fontId="49" fillId="22" borderId="47" xfId="0" applyFont="1" applyFill="1" applyBorder="1" applyAlignment="1">
      <alignment horizontal="center" vertical="center" wrapText="1"/>
    </xf>
    <xf numFmtId="0" fontId="49" fillId="22" borderId="48" xfId="0" applyFont="1" applyFill="1" applyBorder="1" applyAlignment="1">
      <alignment horizontal="center" vertical="center" wrapText="1"/>
    </xf>
    <xf numFmtId="0" fontId="49" fillId="22" borderId="49" xfId="0" applyFont="1" applyFill="1" applyBorder="1" applyAlignment="1">
      <alignment horizontal="center" vertical="center" wrapText="1"/>
    </xf>
    <xf numFmtId="0" fontId="48" fillId="5" borderId="0" xfId="0" applyFont="1" applyFill="1" applyAlignment="1">
      <alignment horizontal="center" vertical="center"/>
    </xf>
    <xf numFmtId="0" fontId="52" fillId="0" borderId="44" xfId="0" applyFont="1" applyBorder="1" applyAlignment="1">
      <alignment horizontal="center"/>
    </xf>
    <xf numFmtId="0" fontId="52" fillId="0" borderId="45" xfId="0" applyFont="1" applyBorder="1" applyAlignment="1">
      <alignment horizontal="center"/>
    </xf>
    <xf numFmtId="0" fontId="52" fillId="0" borderId="46" xfId="0" applyFont="1" applyBorder="1" applyAlignment="1">
      <alignment horizontal="center"/>
    </xf>
    <xf numFmtId="0" fontId="54" fillId="0" borderId="44" xfId="0" applyFont="1" applyBorder="1" applyAlignment="1">
      <alignment horizontal="center" vertical="center" textRotation="90" wrapText="1"/>
    </xf>
    <xf numFmtId="0" fontId="54" fillId="0" borderId="45" xfId="0" applyFont="1" applyBorder="1" applyAlignment="1">
      <alignment horizontal="center" vertical="center" textRotation="90" wrapText="1"/>
    </xf>
    <xf numFmtId="0" fontId="54" fillId="0" borderId="46" xfId="0" applyFont="1" applyBorder="1" applyAlignment="1">
      <alignment horizontal="center" vertical="center" textRotation="90" wrapText="1"/>
    </xf>
    <xf numFmtId="0" fontId="52" fillId="0" borderId="44" xfId="0" applyFont="1" applyBorder="1" applyAlignment="1">
      <alignment horizontal="center" vertical="center" wrapText="1"/>
    </xf>
    <xf numFmtId="0" fontId="52" fillId="0" borderId="45" xfId="0" applyFont="1" applyBorder="1" applyAlignment="1">
      <alignment horizontal="center" vertical="center" wrapText="1"/>
    </xf>
    <xf numFmtId="0" fontId="52" fillId="0" borderId="46" xfId="0" applyFont="1" applyBorder="1" applyAlignment="1">
      <alignment horizontal="center" vertical="center" wrapText="1"/>
    </xf>
    <xf numFmtId="0" fontId="52" fillId="0" borderId="87" xfId="0" applyFont="1" applyBorder="1" applyAlignment="1">
      <alignment horizontal="center" vertical="center" wrapText="1"/>
    </xf>
    <xf numFmtId="0" fontId="52" fillId="0" borderId="88" xfId="0" applyFont="1" applyBorder="1" applyAlignment="1">
      <alignment horizontal="center" vertical="center" wrapText="1"/>
    </xf>
    <xf numFmtId="0" fontId="52" fillId="0" borderId="90" xfId="0" applyFont="1" applyBorder="1" applyAlignment="1">
      <alignment horizontal="center" vertical="center" wrapText="1"/>
    </xf>
    <xf numFmtId="0" fontId="54" fillId="0" borderId="63" xfId="0" applyFont="1" applyBorder="1" applyAlignment="1">
      <alignment horizontal="center" vertical="center" textRotation="90"/>
    </xf>
    <xf numFmtId="0" fontId="54" fillId="0" borderId="65" xfId="0" applyFont="1" applyBorder="1" applyAlignment="1">
      <alignment horizontal="center" vertical="center" textRotation="90"/>
    </xf>
    <xf numFmtId="0" fontId="54" fillId="0" borderId="44" xfId="0" applyFont="1" applyBorder="1" applyAlignment="1">
      <alignment horizontal="center" vertical="center" textRotation="90"/>
    </xf>
    <xf numFmtId="0" fontId="54" fillId="0" borderId="45" xfId="0" applyFont="1" applyBorder="1" applyAlignment="1">
      <alignment horizontal="center" vertical="center" textRotation="90"/>
    </xf>
    <xf numFmtId="0" fontId="54" fillId="0" borderId="46" xfId="0" applyFont="1" applyBorder="1" applyAlignment="1">
      <alignment horizontal="center" vertical="center" textRotation="90"/>
    </xf>
    <xf numFmtId="0" fontId="52" fillId="0" borderId="44" xfId="0" applyFont="1" applyBorder="1" applyAlignment="1">
      <alignment horizontal="center" vertical="center"/>
    </xf>
    <xf numFmtId="0" fontId="52" fillId="0" borderId="45" xfId="0" applyFont="1" applyBorder="1" applyAlignment="1">
      <alignment horizontal="center" vertical="center"/>
    </xf>
    <xf numFmtId="0" fontId="52" fillId="0" borderId="46" xfId="0" applyFont="1" applyBorder="1" applyAlignment="1">
      <alignment horizontal="center" vertical="center"/>
    </xf>
    <xf numFmtId="0" fontId="54" fillId="0" borderId="86" xfId="0" applyFont="1" applyBorder="1" applyAlignment="1">
      <alignment horizontal="center" vertical="center" textRotation="90" wrapText="1"/>
    </xf>
    <xf numFmtId="0" fontId="54" fillId="0" borderId="89" xfId="0" applyFont="1" applyBorder="1" applyAlignment="1">
      <alignment horizontal="center" vertical="center" textRotation="90" wrapText="1"/>
    </xf>
    <xf numFmtId="0" fontId="52" fillId="22" borderId="101" xfId="0" applyFont="1" applyFill="1" applyBorder="1" applyAlignment="1">
      <alignment horizontal="center" vertical="center" wrapText="1"/>
    </xf>
    <xf numFmtId="0" fontId="52" fillId="0" borderId="75" xfId="0" applyFont="1" applyBorder="1" applyAlignment="1">
      <alignment horizontal="center" vertical="center" wrapText="1"/>
    </xf>
    <xf numFmtId="0" fontId="52" fillId="0" borderId="76" xfId="0" applyFont="1" applyBorder="1" applyAlignment="1">
      <alignment horizontal="center" vertical="center" wrapText="1"/>
    </xf>
    <xf numFmtId="0" fontId="52" fillId="0" borderId="75" xfId="0" applyFont="1" applyBorder="1" applyAlignment="1">
      <alignment horizontal="center"/>
    </xf>
    <xf numFmtId="0" fontId="52" fillId="0" borderId="76" xfId="0" applyFont="1" applyBorder="1" applyAlignment="1">
      <alignment horizontal="center"/>
    </xf>
    <xf numFmtId="0" fontId="54" fillId="0" borderId="84" xfId="0" applyFont="1" applyBorder="1" applyAlignment="1">
      <alignment horizontal="center" vertical="center" textRotation="90" wrapText="1"/>
    </xf>
    <xf numFmtId="0" fontId="54" fillId="0" borderId="87" xfId="0" applyFont="1" applyBorder="1" applyAlignment="1">
      <alignment horizontal="center" vertical="center" textRotation="90" wrapText="1"/>
    </xf>
    <xf numFmtId="0" fontId="54" fillId="0" borderId="90" xfId="0" applyFont="1" applyBorder="1" applyAlignment="1">
      <alignment horizontal="center" vertical="center" textRotation="90" wrapText="1"/>
    </xf>
    <xf numFmtId="0" fontId="54" fillId="0" borderId="60" xfId="0" applyFont="1" applyBorder="1" applyAlignment="1">
      <alignment horizontal="center" vertical="center" textRotation="90"/>
    </xf>
    <xf numFmtId="0" fontId="54" fillId="0" borderId="36" xfId="0" applyFont="1" applyBorder="1" applyAlignment="1">
      <alignment horizontal="center" vertical="center" textRotation="90"/>
    </xf>
    <xf numFmtId="0" fontId="54" fillId="0" borderId="101" xfId="0" applyFont="1" applyBorder="1" applyAlignment="1">
      <alignment horizontal="center" vertical="center" textRotation="90"/>
    </xf>
    <xf numFmtId="0" fontId="54" fillId="0" borderId="96" xfId="0" applyFont="1" applyBorder="1" applyAlignment="1">
      <alignment horizontal="center" vertical="center" textRotation="90"/>
    </xf>
    <xf numFmtId="0" fontId="54" fillId="0" borderId="62" xfId="0" applyFont="1" applyBorder="1" applyAlignment="1">
      <alignment horizontal="center" vertical="center" textRotation="90" wrapText="1"/>
    </xf>
    <xf numFmtId="0" fontId="54" fillId="0" borderId="100" xfId="0" applyFont="1" applyBorder="1" applyAlignment="1">
      <alignment horizontal="center" vertical="center" textRotation="90" wrapText="1"/>
    </xf>
    <xf numFmtId="0" fontId="52" fillId="0" borderId="63" xfId="0" applyFont="1" applyBorder="1" applyAlignment="1">
      <alignment horizontal="center" vertical="center" wrapText="1"/>
    </xf>
    <xf numFmtId="0" fontId="52" fillId="0" borderId="65" xfId="0" applyFont="1" applyBorder="1" applyAlignment="1">
      <alignment horizontal="center" vertical="center" wrapText="1"/>
    </xf>
    <xf numFmtId="0" fontId="54" fillId="0" borderId="64" xfId="0" applyFont="1" applyBorder="1" applyAlignment="1">
      <alignment horizontal="center" vertical="center" textRotation="90"/>
    </xf>
    <xf numFmtId="0" fontId="54" fillId="0" borderId="75" xfId="0" applyFont="1" applyBorder="1" applyAlignment="1">
      <alignment horizontal="center" vertical="center" textRotation="90"/>
    </xf>
    <xf numFmtId="0" fontId="54" fillId="0" borderId="63" xfId="0" applyFont="1" applyBorder="1" applyAlignment="1">
      <alignment horizontal="center" vertical="center" textRotation="90" wrapText="1"/>
    </xf>
    <xf numFmtId="0" fontId="54" fillId="0" borderId="65" xfId="0" applyFont="1" applyBorder="1" applyAlignment="1">
      <alignment horizontal="center" vertical="center" textRotation="90" wrapText="1"/>
    </xf>
    <xf numFmtId="0" fontId="51" fillId="23" borderId="84" xfId="3" applyFont="1" applyFill="1" applyBorder="1" applyAlignment="1">
      <alignment horizontal="center" vertical="center"/>
    </xf>
    <xf numFmtId="0" fontId="51" fillId="23" borderId="85" xfId="3" applyFont="1" applyFill="1" applyBorder="1" applyAlignment="1">
      <alignment horizontal="center" vertical="center"/>
    </xf>
    <xf numFmtId="0" fontId="51" fillId="23" borderId="87" xfId="3" applyFont="1" applyFill="1" applyBorder="1" applyAlignment="1">
      <alignment horizontal="center" vertical="center"/>
    </xf>
    <xf numFmtId="0" fontId="51" fillId="23" borderId="89" xfId="3" applyFont="1" applyFill="1" applyBorder="1" applyAlignment="1">
      <alignment horizontal="center" vertical="center"/>
    </xf>
    <xf numFmtId="0" fontId="51" fillId="23" borderId="14" xfId="3" applyFont="1" applyFill="1" applyBorder="1" applyAlignment="1">
      <alignment horizontal="center" vertical="center"/>
    </xf>
    <xf numFmtId="0" fontId="51" fillId="23" borderId="90" xfId="3" applyFont="1" applyFill="1" applyBorder="1" applyAlignment="1">
      <alignment horizontal="center" vertical="center"/>
    </xf>
    <xf numFmtId="0" fontId="53" fillId="22" borderId="47" xfId="0" applyFont="1" applyFill="1" applyBorder="1" applyAlignment="1">
      <alignment horizontal="center" vertical="center" wrapText="1"/>
    </xf>
    <xf numFmtId="0" fontId="56" fillId="26" borderId="89" xfId="0" applyFont="1" applyFill="1" applyBorder="1"/>
    <xf numFmtId="0" fontId="56" fillId="26" borderId="14" xfId="0" applyFont="1" applyFill="1" applyBorder="1"/>
    <xf numFmtId="0" fontId="56" fillId="26" borderId="131" xfId="0" applyFont="1" applyFill="1" applyBorder="1"/>
    <xf numFmtId="0" fontId="56" fillId="26" borderId="47" xfId="0" applyFont="1" applyFill="1" applyBorder="1"/>
    <xf numFmtId="0" fontId="56" fillId="26" borderId="117" xfId="0" applyFont="1" applyFill="1" applyBorder="1"/>
    <xf numFmtId="0" fontId="75" fillId="26" borderId="47" xfId="0" applyFont="1" applyFill="1" applyBorder="1" applyAlignment="1">
      <alignment horizontal="center"/>
    </xf>
    <xf numFmtId="0" fontId="75" fillId="26" borderId="48" xfId="0" applyFont="1" applyFill="1" applyBorder="1" applyAlignment="1">
      <alignment horizontal="center"/>
    </xf>
    <xf numFmtId="0" fontId="75" fillId="26" borderId="117" xfId="0" applyFont="1" applyFill="1" applyBorder="1" applyAlignment="1">
      <alignment horizontal="center"/>
    </xf>
    <xf numFmtId="0" fontId="56" fillId="0" borderId="47" xfId="0" applyFont="1" applyBorder="1" applyAlignment="1">
      <alignment vertical="center"/>
    </xf>
    <xf numFmtId="0" fontId="56" fillId="0" borderId="48" xfId="0" applyFont="1" applyBorder="1" applyAlignment="1">
      <alignment vertical="center"/>
    </xf>
    <xf numFmtId="0" fontId="56" fillId="0" borderId="117" xfId="0" applyFont="1" applyBorder="1" applyAlignment="1">
      <alignment vertical="center"/>
    </xf>
    <xf numFmtId="0" fontId="74" fillId="0" borderId="121" xfId="0" applyFont="1" applyBorder="1" applyAlignment="1">
      <alignment horizontal="center" vertical="center"/>
    </xf>
    <xf numFmtId="0" fontId="74" fillId="0" borderId="125" xfId="0" applyFont="1" applyBorder="1" applyAlignment="1">
      <alignment horizontal="center" vertical="center"/>
    </xf>
    <xf numFmtId="0" fontId="74" fillId="0" borderId="127" xfId="0" applyFont="1" applyBorder="1" applyAlignment="1">
      <alignment horizontal="center" vertical="center" wrapText="1"/>
    </xf>
    <xf numFmtId="0" fontId="74" fillId="0" borderId="125" xfId="0" applyFont="1" applyBorder="1" applyAlignment="1">
      <alignment horizontal="center" vertical="center" wrapText="1"/>
    </xf>
    <xf numFmtId="0" fontId="74" fillId="0" borderId="128" xfId="0" applyFont="1" applyBorder="1" applyAlignment="1">
      <alignment horizontal="center" vertical="center" wrapText="1"/>
    </xf>
    <xf numFmtId="0" fontId="74" fillId="0" borderId="127" xfId="0" applyFont="1" applyBorder="1" applyAlignment="1">
      <alignment horizontal="center" vertical="center"/>
    </xf>
    <xf numFmtId="0" fontId="74" fillId="0" borderId="128" xfId="0" applyFont="1" applyBorder="1" applyAlignment="1">
      <alignment horizontal="center" vertical="center"/>
    </xf>
  </cellXfs>
  <cellStyles count="4">
    <cellStyle name="Moeda" xfId="2" builtinId="4"/>
    <cellStyle name="Normal" xfId="0" builtinId="0"/>
    <cellStyle name="Normal 2" xfId="3" xr:uid="{E1DA79AB-C74A-420A-A9A4-BB356F455DF6}"/>
    <cellStyle name="Vírgula" xfId="1" builtinId="3"/>
  </cellStyles>
  <dxfs count="35">
    <dxf>
      <fill>
        <patternFill patternType="solid">
          <fgColor indexed="64"/>
          <bgColor rgb="FFFFC000"/>
        </patternFill>
      </fill>
      <alignment horizontal="center" vertical="center" textRotation="0" indent="0" justifyLastLine="0" shrinkToFit="0" readingOrder="0"/>
      <border diagonalUp="0" diagonalDown="0" outline="0">
        <left style="thin">
          <color theme="2"/>
        </left>
        <right/>
        <top style="thin">
          <color theme="2"/>
        </top>
        <bottom style="thin">
          <color theme="2"/>
        </bottom>
      </border>
    </dxf>
    <dxf>
      <fill>
        <patternFill patternType="solid">
          <fgColor indexed="64"/>
          <bgColor rgb="FFFFC000"/>
        </patternFill>
      </fill>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fill>
        <patternFill patternType="solid">
          <fgColor indexed="64"/>
          <bgColor rgb="FFFFC000"/>
        </patternFill>
      </fill>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fill>
        <patternFill patternType="solid">
          <fgColor indexed="64"/>
          <bgColor rgb="FFFFC000"/>
        </patternFill>
      </fill>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fill>
        <patternFill patternType="none">
          <fgColor indexed="64"/>
          <bgColor rgb="FFFFFF00"/>
        </patternFill>
      </fill>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19" formatCode="dd/mm/yyyy"/>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numFmt numFmtId="19" formatCode="dd/mm/yyyy"/>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fgColor indexed="64"/>
          <bgColor rgb="FFFFFF00"/>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bgColor auto="1"/>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ill>
        <patternFill patternType="none">
          <fgColor indexed="64"/>
          <bgColor rgb="FFFFFF00"/>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fgColor indexed="64"/>
          <bgColor rgb="FFFFFF00"/>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wrapText="1"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wrapText="1"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wrapText="1"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wrapText="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style="thin">
          <color theme="2"/>
        </left>
        <right style="thin">
          <color theme="2"/>
        </right>
        <top style="thin">
          <color theme="2"/>
        </top>
        <bottom style="thin">
          <color theme="2"/>
        </bottom>
      </border>
    </dxf>
    <dxf>
      <fill>
        <patternFill patternType="none">
          <bgColor auto="1"/>
        </patternFill>
      </fill>
      <alignment horizontal="center" vertical="center" textRotation="0" indent="0" justifyLastLine="0" shrinkToFit="0" readingOrder="0"/>
      <border diagonalUp="0" diagonalDown="0">
        <left/>
        <right style="thin">
          <color theme="2"/>
        </right>
        <top style="thin">
          <color theme="2"/>
        </top>
        <bottom style="thin">
          <color theme="2"/>
        </bottom>
      </border>
    </dxf>
    <dxf>
      <border diagonalUp="0" diagonalDown="0">
        <left style="medium">
          <color indexed="64"/>
        </left>
        <right style="medium">
          <color indexed="64"/>
        </right>
        <top style="medium">
          <color indexed="64"/>
        </top>
        <bottom style="medium">
          <color indexed="64"/>
        </bottom>
      </border>
    </dxf>
    <dxf>
      <fill>
        <patternFill patternType="none">
          <bgColor auto="1"/>
        </patternFill>
      </fill>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4</xdr:col>
      <xdr:colOff>1438275</xdr:colOff>
      <xdr:row>15</xdr:row>
      <xdr:rowOff>19050</xdr:rowOff>
    </xdr:to>
    <xdr:pic>
      <xdr:nvPicPr>
        <xdr:cNvPr id="2" name="Imagem 1">
          <a:extLst>
            <a:ext uri="{FF2B5EF4-FFF2-40B4-BE49-F238E27FC236}">
              <a16:creationId xmlns:a16="http://schemas.microsoft.com/office/drawing/2014/main" id="{A8846C73-697B-DF28-ED14-9A1A95E5B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543175"/>
          <a:ext cx="394335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100011</xdr:colOff>
      <xdr:row>33</xdr:row>
      <xdr:rowOff>142874</xdr:rowOff>
    </xdr:from>
    <xdr:to>
      <xdr:col>20</xdr:col>
      <xdr:colOff>2867024</xdr:colOff>
      <xdr:row>37</xdr:row>
      <xdr:rowOff>214312</xdr:rowOff>
    </xdr:to>
    <xdr:sp macro="" textlink="">
      <xdr:nvSpPr>
        <xdr:cNvPr id="2" name="Retângulo 1">
          <a:extLst>
            <a:ext uri="{FF2B5EF4-FFF2-40B4-BE49-F238E27FC236}">
              <a16:creationId xmlns:a16="http://schemas.microsoft.com/office/drawing/2014/main" id="{BDFF36A1-60FF-4D28-B869-0DFD6751A129}"/>
            </a:ext>
          </a:extLst>
        </xdr:cNvPr>
        <xdr:cNvSpPr/>
      </xdr:nvSpPr>
      <xdr:spPr>
        <a:xfrm>
          <a:off x="24388761" y="6467474"/>
          <a:ext cx="6948488" cy="89058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Infraestrutura, Segurança &amp; Administração (17)</a:t>
          </a:r>
        </a:p>
      </xdr:txBody>
    </xdr:sp>
    <xdr:clientData/>
  </xdr:twoCellAnchor>
  <xdr:twoCellAnchor>
    <xdr:from>
      <xdr:col>19</xdr:col>
      <xdr:colOff>1730049</xdr:colOff>
      <xdr:row>37</xdr:row>
      <xdr:rowOff>235326</xdr:rowOff>
    </xdr:from>
    <xdr:to>
      <xdr:col>19</xdr:col>
      <xdr:colOff>1730049</xdr:colOff>
      <xdr:row>44</xdr:row>
      <xdr:rowOff>11207</xdr:rowOff>
    </xdr:to>
    <xdr:cxnSp macro="">
      <xdr:nvCxnSpPr>
        <xdr:cNvPr id="3" name="Conector reto 2">
          <a:extLst>
            <a:ext uri="{FF2B5EF4-FFF2-40B4-BE49-F238E27FC236}">
              <a16:creationId xmlns:a16="http://schemas.microsoft.com/office/drawing/2014/main" id="{A47B12F0-F159-46F2-87EC-0EA0E1CCD010}"/>
            </a:ext>
          </a:extLst>
        </xdr:cNvPr>
        <xdr:cNvCxnSpPr/>
      </xdr:nvCxnSpPr>
      <xdr:spPr>
        <a:xfrm>
          <a:off x="27799974" y="7379076"/>
          <a:ext cx="0" cy="11760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100012</xdr:colOff>
      <xdr:row>20</xdr:row>
      <xdr:rowOff>19046</xdr:rowOff>
    </xdr:from>
    <xdr:to>
      <xdr:col>20</xdr:col>
      <xdr:colOff>2867025</xdr:colOff>
      <xdr:row>26</xdr:row>
      <xdr:rowOff>22646</xdr:rowOff>
    </xdr:to>
    <xdr:grpSp>
      <xdr:nvGrpSpPr>
        <xdr:cNvPr id="4" name="Agrupar 3">
          <a:extLst>
            <a:ext uri="{FF2B5EF4-FFF2-40B4-BE49-F238E27FC236}">
              <a16:creationId xmlns:a16="http://schemas.microsoft.com/office/drawing/2014/main" id="{E02D81E6-32F9-411E-AA7B-4FC8EA4EABB1}"/>
            </a:ext>
          </a:extLst>
        </xdr:cNvPr>
        <xdr:cNvGrpSpPr/>
      </xdr:nvGrpSpPr>
      <xdr:grpSpPr>
        <a:xfrm>
          <a:off x="24460200" y="3352796"/>
          <a:ext cx="6958013" cy="1003725"/>
          <a:chOff x="17512410" y="1707938"/>
          <a:chExt cx="7102611" cy="795776"/>
        </a:xfrm>
      </xdr:grpSpPr>
      <xdr:sp macro="" textlink="">
        <xdr:nvSpPr>
          <xdr:cNvPr id="5" name="Retângulo 4">
            <a:extLst>
              <a:ext uri="{FF2B5EF4-FFF2-40B4-BE49-F238E27FC236}">
                <a16:creationId xmlns:a16="http://schemas.microsoft.com/office/drawing/2014/main" id="{78C50073-C2FD-4D0A-F757-FA7D18749CA3}"/>
              </a:ext>
            </a:extLst>
          </xdr:cNvPr>
          <xdr:cNvSpPr/>
        </xdr:nvSpPr>
        <xdr:spPr>
          <a:xfrm>
            <a:off x="17512410" y="1707938"/>
            <a:ext cx="7102611" cy="401169"/>
          </a:xfrm>
          <a:prstGeom prst="rect">
            <a:avLst/>
          </a:prstGeom>
          <a:solidFill>
            <a:schemeClr val="accent6">
              <a:lumMod val="40000"/>
              <a:lumOff val="6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GERÊNCIA GERAL</a:t>
            </a:r>
          </a:p>
        </xdr:txBody>
      </xdr:sp>
      <xdr:sp macro="" textlink="">
        <xdr:nvSpPr>
          <xdr:cNvPr id="6" name="Retângulo 5">
            <a:extLst>
              <a:ext uri="{FF2B5EF4-FFF2-40B4-BE49-F238E27FC236}">
                <a16:creationId xmlns:a16="http://schemas.microsoft.com/office/drawing/2014/main" id="{F2A78AE1-EFA1-D4C8-3318-51994FAAF176}"/>
              </a:ext>
            </a:extLst>
          </xdr:cNvPr>
          <xdr:cNvSpPr/>
        </xdr:nvSpPr>
        <xdr:spPr>
          <a:xfrm>
            <a:off x="17512410" y="2102545"/>
            <a:ext cx="7102611" cy="401169"/>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RICARDO (21)</a:t>
            </a:r>
          </a:p>
        </xdr:txBody>
      </xdr:sp>
    </xdr:grpSp>
    <xdr:clientData/>
  </xdr:twoCellAnchor>
  <xdr:twoCellAnchor>
    <xdr:from>
      <xdr:col>18</xdr:col>
      <xdr:colOff>100012</xdr:colOff>
      <xdr:row>27</xdr:row>
      <xdr:rowOff>238122</xdr:rowOff>
    </xdr:from>
    <xdr:to>
      <xdr:col>20</xdr:col>
      <xdr:colOff>2867025</xdr:colOff>
      <xdr:row>30</xdr:row>
      <xdr:rowOff>12925</xdr:rowOff>
    </xdr:to>
    <xdr:grpSp>
      <xdr:nvGrpSpPr>
        <xdr:cNvPr id="7" name="Agrupar 6">
          <a:extLst>
            <a:ext uri="{FF2B5EF4-FFF2-40B4-BE49-F238E27FC236}">
              <a16:creationId xmlns:a16="http://schemas.microsoft.com/office/drawing/2014/main" id="{BEA800D2-E200-4F0F-AC06-B1E00FECCCBA}"/>
            </a:ext>
          </a:extLst>
        </xdr:cNvPr>
        <xdr:cNvGrpSpPr/>
      </xdr:nvGrpSpPr>
      <xdr:grpSpPr>
        <a:xfrm>
          <a:off x="24460200" y="4952997"/>
          <a:ext cx="6958013" cy="917803"/>
          <a:chOff x="17512410" y="1707938"/>
          <a:chExt cx="7102611" cy="795776"/>
        </a:xfrm>
      </xdr:grpSpPr>
      <xdr:sp macro="" textlink="">
        <xdr:nvSpPr>
          <xdr:cNvPr id="8" name="Retângulo 7">
            <a:extLst>
              <a:ext uri="{FF2B5EF4-FFF2-40B4-BE49-F238E27FC236}">
                <a16:creationId xmlns:a16="http://schemas.microsoft.com/office/drawing/2014/main" id="{327CE1F4-5123-11F6-8263-C514C8BD81BC}"/>
              </a:ext>
            </a:extLst>
          </xdr:cNvPr>
          <xdr:cNvSpPr/>
        </xdr:nvSpPr>
        <xdr:spPr>
          <a:xfrm>
            <a:off x="17512410" y="1707938"/>
            <a:ext cx="7102611" cy="401169"/>
          </a:xfrm>
          <a:prstGeom prst="rect">
            <a:avLst/>
          </a:prstGeom>
          <a:solidFill>
            <a:schemeClr val="accent6">
              <a:lumMod val="40000"/>
              <a:lumOff val="6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GERÊNCIA</a:t>
            </a:r>
          </a:p>
        </xdr:txBody>
      </xdr:sp>
      <xdr:sp macro="" textlink="">
        <xdr:nvSpPr>
          <xdr:cNvPr id="9" name="Retângulo 8">
            <a:extLst>
              <a:ext uri="{FF2B5EF4-FFF2-40B4-BE49-F238E27FC236}">
                <a16:creationId xmlns:a16="http://schemas.microsoft.com/office/drawing/2014/main" id="{FB81311E-B128-D30D-AA0F-A8B1B6CA7285}"/>
              </a:ext>
            </a:extLst>
          </xdr:cNvPr>
          <xdr:cNvSpPr/>
        </xdr:nvSpPr>
        <xdr:spPr>
          <a:xfrm>
            <a:off x="17512410" y="2102545"/>
            <a:ext cx="7102611" cy="401169"/>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CLAUDIO (20)</a:t>
            </a:r>
          </a:p>
        </xdr:txBody>
      </xdr:sp>
    </xdr:grpSp>
    <xdr:clientData/>
  </xdr:twoCellAnchor>
  <xdr:twoCellAnchor>
    <xdr:from>
      <xdr:col>19</xdr:col>
      <xdr:colOff>1730049</xdr:colOff>
      <xdr:row>26</xdr:row>
      <xdr:rowOff>53190</xdr:rowOff>
    </xdr:from>
    <xdr:to>
      <xdr:col>19</xdr:col>
      <xdr:colOff>1730049</xdr:colOff>
      <xdr:row>27</xdr:row>
      <xdr:rowOff>238122</xdr:rowOff>
    </xdr:to>
    <xdr:cxnSp macro="">
      <xdr:nvCxnSpPr>
        <xdr:cNvPr id="10" name="Conector reto 9">
          <a:extLst>
            <a:ext uri="{FF2B5EF4-FFF2-40B4-BE49-F238E27FC236}">
              <a16:creationId xmlns:a16="http://schemas.microsoft.com/office/drawing/2014/main" id="{07AA342E-F340-41D1-8ED7-0666E3317BEB}"/>
            </a:ext>
          </a:extLst>
        </xdr:cNvPr>
        <xdr:cNvCxnSpPr/>
      </xdr:nvCxnSpPr>
      <xdr:spPr>
        <a:xfrm>
          <a:off x="27799974" y="4282290"/>
          <a:ext cx="0" cy="56593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1730049</xdr:colOff>
      <xdr:row>30</xdr:row>
      <xdr:rowOff>15090</xdr:rowOff>
    </xdr:from>
    <xdr:to>
      <xdr:col>19</xdr:col>
      <xdr:colOff>1730049</xdr:colOff>
      <xdr:row>33</xdr:row>
      <xdr:rowOff>80959</xdr:rowOff>
    </xdr:to>
    <xdr:cxnSp macro="">
      <xdr:nvCxnSpPr>
        <xdr:cNvPr id="11" name="Conector reto 10">
          <a:extLst>
            <a:ext uri="{FF2B5EF4-FFF2-40B4-BE49-F238E27FC236}">
              <a16:creationId xmlns:a16="http://schemas.microsoft.com/office/drawing/2014/main" id="{72E369E6-5802-495F-8D5E-DF3363926637}"/>
            </a:ext>
          </a:extLst>
        </xdr:cNvPr>
        <xdr:cNvCxnSpPr/>
      </xdr:nvCxnSpPr>
      <xdr:spPr>
        <a:xfrm>
          <a:off x="27799974" y="5768190"/>
          <a:ext cx="0" cy="63736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1954310</xdr:colOff>
      <xdr:row>46</xdr:row>
      <xdr:rowOff>0</xdr:rowOff>
    </xdr:from>
    <xdr:to>
      <xdr:col>3</xdr:col>
      <xdr:colOff>1954310</xdr:colOff>
      <xdr:row>47</xdr:row>
      <xdr:rowOff>3798</xdr:rowOff>
    </xdr:to>
    <xdr:cxnSp macro="">
      <xdr:nvCxnSpPr>
        <xdr:cNvPr id="12" name="Conector reto 11">
          <a:extLst>
            <a:ext uri="{FF2B5EF4-FFF2-40B4-BE49-F238E27FC236}">
              <a16:creationId xmlns:a16="http://schemas.microsoft.com/office/drawing/2014/main" id="{E0875EC4-E845-4BFD-960E-EA8958B584EC}"/>
            </a:ext>
          </a:extLst>
        </xdr:cNvPr>
        <xdr:cNvCxnSpPr/>
      </xdr:nvCxnSpPr>
      <xdr:spPr>
        <a:xfrm>
          <a:off x="4392710" y="9744075"/>
          <a:ext cx="0" cy="508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1954310</xdr:colOff>
      <xdr:row>48</xdr:row>
      <xdr:rowOff>4484</xdr:rowOff>
    </xdr:from>
    <xdr:to>
      <xdr:col>3</xdr:col>
      <xdr:colOff>1954310</xdr:colOff>
      <xdr:row>49</xdr:row>
      <xdr:rowOff>15689</xdr:rowOff>
    </xdr:to>
    <xdr:cxnSp macro="">
      <xdr:nvCxnSpPr>
        <xdr:cNvPr id="13" name="Conector reto 12">
          <a:extLst>
            <a:ext uri="{FF2B5EF4-FFF2-40B4-BE49-F238E27FC236}">
              <a16:creationId xmlns:a16="http://schemas.microsoft.com/office/drawing/2014/main" id="{34F7E565-B2D7-42C3-8205-538CF18A2EBD}"/>
            </a:ext>
          </a:extLst>
        </xdr:cNvPr>
        <xdr:cNvCxnSpPr/>
      </xdr:nvCxnSpPr>
      <xdr:spPr>
        <a:xfrm>
          <a:off x="4392710" y="11644034"/>
          <a:ext cx="0" cy="51603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1954310</xdr:colOff>
      <xdr:row>46</xdr:row>
      <xdr:rowOff>6445</xdr:rowOff>
    </xdr:from>
    <xdr:to>
      <xdr:col>3</xdr:col>
      <xdr:colOff>1954310</xdr:colOff>
      <xdr:row>47</xdr:row>
      <xdr:rowOff>10243</xdr:rowOff>
    </xdr:to>
    <xdr:cxnSp macro="">
      <xdr:nvCxnSpPr>
        <xdr:cNvPr id="14" name="Conector reto 13">
          <a:extLst>
            <a:ext uri="{FF2B5EF4-FFF2-40B4-BE49-F238E27FC236}">
              <a16:creationId xmlns:a16="http://schemas.microsoft.com/office/drawing/2014/main" id="{34642BA7-CE51-40F1-A911-F46D46B8D726}"/>
            </a:ext>
          </a:extLst>
        </xdr:cNvPr>
        <xdr:cNvCxnSpPr/>
      </xdr:nvCxnSpPr>
      <xdr:spPr>
        <a:xfrm>
          <a:off x="4392710" y="9750520"/>
          <a:ext cx="0" cy="508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1954310</xdr:colOff>
      <xdr:row>48</xdr:row>
      <xdr:rowOff>10929</xdr:rowOff>
    </xdr:from>
    <xdr:to>
      <xdr:col>3</xdr:col>
      <xdr:colOff>1954310</xdr:colOff>
      <xdr:row>49</xdr:row>
      <xdr:rowOff>22134</xdr:rowOff>
    </xdr:to>
    <xdr:cxnSp macro="">
      <xdr:nvCxnSpPr>
        <xdr:cNvPr id="15" name="Conector reto 14">
          <a:extLst>
            <a:ext uri="{FF2B5EF4-FFF2-40B4-BE49-F238E27FC236}">
              <a16:creationId xmlns:a16="http://schemas.microsoft.com/office/drawing/2014/main" id="{0A4FD63C-A1A4-4590-8A4E-FDCC194E9A18}"/>
            </a:ext>
          </a:extLst>
        </xdr:cNvPr>
        <xdr:cNvCxnSpPr/>
      </xdr:nvCxnSpPr>
      <xdr:spPr>
        <a:xfrm>
          <a:off x="4392710" y="11650479"/>
          <a:ext cx="0" cy="51603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2130523</xdr:colOff>
      <xdr:row>45</xdr:row>
      <xdr:rowOff>563658</xdr:rowOff>
    </xdr:from>
    <xdr:to>
      <xdr:col>8</xdr:col>
      <xdr:colOff>2130523</xdr:colOff>
      <xdr:row>46</xdr:row>
      <xdr:rowOff>472205</xdr:rowOff>
    </xdr:to>
    <xdr:cxnSp macro="">
      <xdr:nvCxnSpPr>
        <xdr:cNvPr id="16" name="Conector reto 15">
          <a:extLst>
            <a:ext uri="{FF2B5EF4-FFF2-40B4-BE49-F238E27FC236}">
              <a16:creationId xmlns:a16="http://schemas.microsoft.com/office/drawing/2014/main" id="{34ECFDED-A958-4B32-9892-D5FDD6672691}"/>
            </a:ext>
          </a:extLst>
        </xdr:cNvPr>
        <xdr:cNvCxnSpPr/>
      </xdr:nvCxnSpPr>
      <xdr:spPr>
        <a:xfrm>
          <a:off x="12360373" y="9707658"/>
          <a:ext cx="0" cy="5086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2130523</xdr:colOff>
      <xdr:row>47</xdr:row>
      <xdr:rowOff>1353954</xdr:rowOff>
    </xdr:from>
    <xdr:to>
      <xdr:col>8</xdr:col>
      <xdr:colOff>2130523</xdr:colOff>
      <xdr:row>48</xdr:row>
      <xdr:rowOff>484097</xdr:rowOff>
    </xdr:to>
    <xdr:cxnSp macro="">
      <xdr:nvCxnSpPr>
        <xdr:cNvPr id="17" name="Conector reto 16">
          <a:extLst>
            <a:ext uri="{FF2B5EF4-FFF2-40B4-BE49-F238E27FC236}">
              <a16:creationId xmlns:a16="http://schemas.microsoft.com/office/drawing/2014/main" id="{7EE1DAC2-920C-40F7-A113-9C3628610CCA}"/>
            </a:ext>
          </a:extLst>
        </xdr:cNvPr>
        <xdr:cNvCxnSpPr/>
      </xdr:nvCxnSpPr>
      <xdr:spPr>
        <a:xfrm>
          <a:off x="12360373" y="11602854"/>
          <a:ext cx="0" cy="52079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2071688</xdr:colOff>
      <xdr:row>46</xdr:row>
      <xdr:rowOff>0</xdr:rowOff>
    </xdr:from>
    <xdr:to>
      <xdr:col>13</xdr:col>
      <xdr:colOff>2071688</xdr:colOff>
      <xdr:row>47</xdr:row>
      <xdr:rowOff>3798</xdr:rowOff>
    </xdr:to>
    <xdr:cxnSp macro="">
      <xdr:nvCxnSpPr>
        <xdr:cNvPr id="18" name="Conector reto 17">
          <a:extLst>
            <a:ext uri="{FF2B5EF4-FFF2-40B4-BE49-F238E27FC236}">
              <a16:creationId xmlns:a16="http://schemas.microsoft.com/office/drawing/2014/main" id="{674F779E-9F36-4C6F-9652-1A5F563E3207}"/>
            </a:ext>
          </a:extLst>
        </xdr:cNvPr>
        <xdr:cNvCxnSpPr/>
      </xdr:nvCxnSpPr>
      <xdr:spPr>
        <a:xfrm>
          <a:off x="20092988" y="9744075"/>
          <a:ext cx="0" cy="508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2071688</xdr:colOff>
      <xdr:row>48</xdr:row>
      <xdr:rowOff>4484</xdr:rowOff>
    </xdr:from>
    <xdr:to>
      <xdr:col>13</xdr:col>
      <xdr:colOff>2071688</xdr:colOff>
      <xdr:row>49</xdr:row>
      <xdr:rowOff>15689</xdr:rowOff>
    </xdr:to>
    <xdr:cxnSp macro="">
      <xdr:nvCxnSpPr>
        <xdr:cNvPr id="19" name="Conector reto 18">
          <a:extLst>
            <a:ext uri="{FF2B5EF4-FFF2-40B4-BE49-F238E27FC236}">
              <a16:creationId xmlns:a16="http://schemas.microsoft.com/office/drawing/2014/main" id="{A83414BC-367D-4B8F-A377-C490EC2015E2}"/>
            </a:ext>
          </a:extLst>
        </xdr:cNvPr>
        <xdr:cNvCxnSpPr/>
      </xdr:nvCxnSpPr>
      <xdr:spPr>
        <a:xfrm>
          <a:off x="20092988" y="11644034"/>
          <a:ext cx="0" cy="51603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1700213</xdr:colOff>
      <xdr:row>46</xdr:row>
      <xdr:rowOff>9525</xdr:rowOff>
    </xdr:from>
    <xdr:to>
      <xdr:col>19</xdr:col>
      <xdr:colOff>1700213</xdr:colOff>
      <xdr:row>47</xdr:row>
      <xdr:rowOff>13323</xdr:rowOff>
    </xdr:to>
    <xdr:cxnSp macro="">
      <xdr:nvCxnSpPr>
        <xdr:cNvPr id="20" name="Conector reto 19">
          <a:extLst>
            <a:ext uri="{FF2B5EF4-FFF2-40B4-BE49-F238E27FC236}">
              <a16:creationId xmlns:a16="http://schemas.microsoft.com/office/drawing/2014/main" id="{E0CBD48B-5950-4411-BEEA-741DA63D74E3}"/>
            </a:ext>
          </a:extLst>
        </xdr:cNvPr>
        <xdr:cNvCxnSpPr/>
      </xdr:nvCxnSpPr>
      <xdr:spPr>
        <a:xfrm>
          <a:off x="27770138" y="9753600"/>
          <a:ext cx="0" cy="508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1700213</xdr:colOff>
      <xdr:row>48</xdr:row>
      <xdr:rowOff>14009</xdr:rowOff>
    </xdr:from>
    <xdr:to>
      <xdr:col>19</xdr:col>
      <xdr:colOff>1700213</xdr:colOff>
      <xdr:row>49</xdr:row>
      <xdr:rowOff>25214</xdr:rowOff>
    </xdr:to>
    <xdr:cxnSp macro="">
      <xdr:nvCxnSpPr>
        <xdr:cNvPr id="21" name="Conector reto 20">
          <a:extLst>
            <a:ext uri="{FF2B5EF4-FFF2-40B4-BE49-F238E27FC236}">
              <a16:creationId xmlns:a16="http://schemas.microsoft.com/office/drawing/2014/main" id="{5D1DE1F8-C9C1-4B98-9423-A0C46983C131}"/>
            </a:ext>
          </a:extLst>
        </xdr:cNvPr>
        <xdr:cNvCxnSpPr/>
      </xdr:nvCxnSpPr>
      <xdr:spPr>
        <a:xfrm>
          <a:off x="27770138" y="11653559"/>
          <a:ext cx="0" cy="51603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1876426</xdr:colOff>
      <xdr:row>45</xdr:row>
      <xdr:rowOff>590550</xdr:rowOff>
    </xdr:from>
    <xdr:to>
      <xdr:col>28</xdr:col>
      <xdr:colOff>1876426</xdr:colOff>
      <xdr:row>46</xdr:row>
      <xdr:rowOff>499097</xdr:rowOff>
    </xdr:to>
    <xdr:cxnSp macro="">
      <xdr:nvCxnSpPr>
        <xdr:cNvPr id="22" name="Conector reto 21">
          <a:extLst>
            <a:ext uri="{FF2B5EF4-FFF2-40B4-BE49-F238E27FC236}">
              <a16:creationId xmlns:a16="http://schemas.microsoft.com/office/drawing/2014/main" id="{4103202C-2B1F-456F-B63F-A023D6C3E249}"/>
            </a:ext>
          </a:extLst>
        </xdr:cNvPr>
        <xdr:cNvCxnSpPr/>
      </xdr:nvCxnSpPr>
      <xdr:spPr>
        <a:xfrm>
          <a:off x="44891326" y="9734550"/>
          <a:ext cx="0" cy="5086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1876426</xdr:colOff>
      <xdr:row>47</xdr:row>
      <xdr:rowOff>1380846</xdr:rowOff>
    </xdr:from>
    <xdr:to>
      <xdr:col>28</xdr:col>
      <xdr:colOff>1876426</xdr:colOff>
      <xdr:row>49</xdr:row>
      <xdr:rowOff>10926</xdr:rowOff>
    </xdr:to>
    <xdr:cxnSp macro="">
      <xdr:nvCxnSpPr>
        <xdr:cNvPr id="23" name="Conector reto 22">
          <a:extLst>
            <a:ext uri="{FF2B5EF4-FFF2-40B4-BE49-F238E27FC236}">
              <a16:creationId xmlns:a16="http://schemas.microsoft.com/office/drawing/2014/main" id="{ECC5B44E-A499-4974-9B80-9FD386052F15}"/>
            </a:ext>
          </a:extLst>
        </xdr:cNvPr>
        <xdr:cNvCxnSpPr/>
      </xdr:nvCxnSpPr>
      <xdr:spPr>
        <a:xfrm>
          <a:off x="44891326" y="11629746"/>
          <a:ext cx="0" cy="52555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100013</xdr:colOff>
      <xdr:row>45</xdr:row>
      <xdr:rowOff>576262</xdr:rowOff>
    </xdr:from>
    <xdr:to>
      <xdr:col>35</xdr:col>
      <xdr:colOff>100013</xdr:colOff>
      <xdr:row>46</xdr:row>
      <xdr:rowOff>484809</xdr:rowOff>
    </xdr:to>
    <xdr:cxnSp macro="">
      <xdr:nvCxnSpPr>
        <xdr:cNvPr id="24" name="Conector reto 23">
          <a:extLst>
            <a:ext uri="{FF2B5EF4-FFF2-40B4-BE49-F238E27FC236}">
              <a16:creationId xmlns:a16="http://schemas.microsoft.com/office/drawing/2014/main" id="{B3AF4849-4F5E-4555-964E-0A94C3EB726F}"/>
            </a:ext>
          </a:extLst>
        </xdr:cNvPr>
        <xdr:cNvCxnSpPr/>
      </xdr:nvCxnSpPr>
      <xdr:spPr>
        <a:xfrm>
          <a:off x="53563838" y="9720262"/>
          <a:ext cx="0" cy="5086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100013</xdr:colOff>
      <xdr:row>47</xdr:row>
      <xdr:rowOff>1366558</xdr:rowOff>
    </xdr:from>
    <xdr:to>
      <xdr:col>35</xdr:col>
      <xdr:colOff>100013</xdr:colOff>
      <xdr:row>48</xdr:row>
      <xdr:rowOff>496701</xdr:rowOff>
    </xdr:to>
    <xdr:cxnSp macro="">
      <xdr:nvCxnSpPr>
        <xdr:cNvPr id="25" name="Conector reto 24">
          <a:extLst>
            <a:ext uri="{FF2B5EF4-FFF2-40B4-BE49-F238E27FC236}">
              <a16:creationId xmlns:a16="http://schemas.microsoft.com/office/drawing/2014/main" id="{CA125E5F-D312-4452-A4F4-31A4F3319137}"/>
            </a:ext>
          </a:extLst>
        </xdr:cNvPr>
        <xdr:cNvCxnSpPr/>
      </xdr:nvCxnSpPr>
      <xdr:spPr>
        <a:xfrm>
          <a:off x="53563838" y="11615458"/>
          <a:ext cx="0" cy="52079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100013</xdr:colOff>
      <xdr:row>45</xdr:row>
      <xdr:rowOff>576262</xdr:rowOff>
    </xdr:from>
    <xdr:to>
      <xdr:col>40</xdr:col>
      <xdr:colOff>100013</xdr:colOff>
      <xdr:row>46</xdr:row>
      <xdr:rowOff>484809</xdr:rowOff>
    </xdr:to>
    <xdr:cxnSp macro="">
      <xdr:nvCxnSpPr>
        <xdr:cNvPr id="26" name="Conector reto 25">
          <a:extLst>
            <a:ext uri="{FF2B5EF4-FFF2-40B4-BE49-F238E27FC236}">
              <a16:creationId xmlns:a16="http://schemas.microsoft.com/office/drawing/2014/main" id="{15F832B5-5E35-42D8-8773-28B6C3F5BF0F}"/>
            </a:ext>
          </a:extLst>
        </xdr:cNvPr>
        <xdr:cNvCxnSpPr/>
      </xdr:nvCxnSpPr>
      <xdr:spPr>
        <a:xfrm>
          <a:off x="61802963" y="9720262"/>
          <a:ext cx="0" cy="5086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100013</xdr:colOff>
      <xdr:row>47</xdr:row>
      <xdr:rowOff>1366558</xdr:rowOff>
    </xdr:from>
    <xdr:to>
      <xdr:col>40</xdr:col>
      <xdr:colOff>100013</xdr:colOff>
      <xdr:row>49</xdr:row>
      <xdr:rowOff>1401</xdr:rowOff>
    </xdr:to>
    <xdr:cxnSp macro="">
      <xdr:nvCxnSpPr>
        <xdr:cNvPr id="27" name="Conector reto 26">
          <a:extLst>
            <a:ext uri="{FF2B5EF4-FFF2-40B4-BE49-F238E27FC236}">
              <a16:creationId xmlns:a16="http://schemas.microsoft.com/office/drawing/2014/main" id="{C12746F1-6094-4376-88D5-F9881EC48635}"/>
            </a:ext>
          </a:extLst>
        </xdr:cNvPr>
        <xdr:cNvCxnSpPr/>
      </xdr:nvCxnSpPr>
      <xdr:spPr>
        <a:xfrm>
          <a:off x="61802963" y="11615458"/>
          <a:ext cx="0" cy="53031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1181100</xdr:colOff>
      <xdr:row>1</xdr:row>
      <xdr:rowOff>76200</xdr:rowOff>
    </xdr:from>
    <xdr:to>
      <xdr:col>40</xdr:col>
      <xdr:colOff>2616782</xdr:colOff>
      <xdr:row>24</xdr:row>
      <xdr:rowOff>56716</xdr:rowOff>
    </xdr:to>
    <xdr:pic>
      <xdr:nvPicPr>
        <xdr:cNvPr id="28" name="Imagem 27">
          <a:extLst>
            <a:ext uri="{FF2B5EF4-FFF2-40B4-BE49-F238E27FC236}">
              <a16:creationId xmlns:a16="http://schemas.microsoft.com/office/drawing/2014/main" id="{B2108B3F-C1CE-4679-A48E-BE415EFDB2E7}"/>
            </a:ext>
          </a:extLst>
        </xdr:cNvPr>
        <xdr:cNvPicPr>
          <a:picLocks noChangeAspect="1"/>
        </xdr:cNvPicPr>
      </xdr:nvPicPr>
      <xdr:blipFill>
        <a:blip xmlns:r="http://schemas.openxmlformats.org/officeDocument/2006/relationships" r:embed="rId1"/>
        <a:stretch>
          <a:fillRect/>
        </a:stretch>
      </xdr:blipFill>
      <xdr:spPr>
        <a:xfrm>
          <a:off x="54644925" y="247650"/>
          <a:ext cx="9674807" cy="3714316"/>
        </a:xfrm>
        <a:prstGeom prst="rect">
          <a:avLst/>
        </a:prstGeom>
      </xdr:spPr>
    </xdr:pic>
    <xdr:clientData/>
  </xdr:twoCellAnchor>
  <xdr:twoCellAnchor>
    <xdr:from>
      <xdr:col>33</xdr:col>
      <xdr:colOff>1928811</xdr:colOff>
      <xdr:row>34</xdr:row>
      <xdr:rowOff>66674</xdr:rowOff>
    </xdr:from>
    <xdr:to>
      <xdr:col>38</xdr:col>
      <xdr:colOff>1190624</xdr:colOff>
      <xdr:row>38</xdr:row>
      <xdr:rowOff>23812</xdr:rowOff>
    </xdr:to>
    <xdr:sp macro="" textlink="">
      <xdr:nvSpPr>
        <xdr:cNvPr id="29" name="Retângulo 28">
          <a:extLst>
            <a:ext uri="{FF2B5EF4-FFF2-40B4-BE49-F238E27FC236}">
              <a16:creationId xmlns:a16="http://schemas.microsoft.com/office/drawing/2014/main" id="{A38AB1BD-D235-4817-9CD9-EFD850489C48}"/>
            </a:ext>
          </a:extLst>
        </xdr:cNvPr>
        <xdr:cNvSpPr/>
      </xdr:nvSpPr>
      <xdr:spPr>
        <a:xfrm>
          <a:off x="52735161" y="6581774"/>
          <a:ext cx="7053263" cy="83343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Governança &amp; Arquitetura (03)</a:t>
          </a:r>
        </a:p>
      </xdr:txBody>
    </xdr:sp>
    <xdr:clientData/>
  </xdr:twoCellAnchor>
  <xdr:twoCellAnchor>
    <xdr:from>
      <xdr:col>23</xdr:col>
      <xdr:colOff>1876426</xdr:colOff>
      <xdr:row>47</xdr:row>
      <xdr:rowOff>1380846</xdr:rowOff>
    </xdr:from>
    <xdr:to>
      <xdr:col>23</xdr:col>
      <xdr:colOff>1876426</xdr:colOff>
      <xdr:row>49</xdr:row>
      <xdr:rowOff>10926</xdr:rowOff>
    </xdr:to>
    <xdr:cxnSp macro="">
      <xdr:nvCxnSpPr>
        <xdr:cNvPr id="30" name="Conector reto 29">
          <a:extLst>
            <a:ext uri="{FF2B5EF4-FFF2-40B4-BE49-F238E27FC236}">
              <a16:creationId xmlns:a16="http://schemas.microsoft.com/office/drawing/2014/main" id="{F50B9698-F3DE-46DF-A49B-2673714D4C56}"/>
            </a:ext>
          </a:extLst>
        </xdr:cNvPr>
        <xdr:cNvCxnSpPr/>
      </xdr:nvCxnSpPr>
      <xdr:spPr>
        <a:xfrm>
          <a:off x="35804476" y="11629746"/>
          <a:ext cx="0" cy="52555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38100</xdr:colOff>
      <xdr:row>67</xdr:row>
      <xdr:rowOff>266700</xdr:rowOff>
    </xdr:from>
    <xdr:to>
      <xdr:col>40</xdr:col>
      <xdr:colOff>2143106</xdr:colOff>
      <xdr:row>67</xdr:row>
      <xdr:rowOff>2073760</xdr:rowOff>
    </xdr:to>
    <xdr:pic>
      <xdr:nvPicPr>
        <xdr:cNvPr id="31" name="Imagem 30">
          <a:extLst>
            <a:ext uri="{FF2B5EF4-FFF2-40B4-BE49-F238E27FC236}">
              <a16:creationId xmlns:a16="http://schemas.microsoft.com/office/drawing/2014/main" id="{E9EE1EBC-169C-4379-B33D-A1CFB05B34B6}"/>
            </a:ext>
          </a:extLst>
        </xdr:cNvPr>
        <xdr:cNvPicPr>
          <a:picLocks noChangeAspect="1"/>
        </xdr:cNvPicPr>
      </xdr:nvPicPr>
      <xdr:blipFill>
        <a:blip xmlns:r="http://schemas.openxmlformats.org/officeDocument/2006/relationships" r:embed="rId2"/>
        <a:stretch>
          <a:fillRect/>
        </a:stretch>
      </xdr:blipFill>
      <xdr:spPr>
        <a:xfrm>
          <a:off x="23812500" y="35175825"/>
          <a:ext cx="40033556" cy="18070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238339</xdr:colOff>
      <xdr:row>50</xdr:row>
      <xdr:rowOff>7555</xdr:rowOff>
    </xdr:from>
    <xdr:to>
      <xdr:col>15</xdr:col>
      <xdr:colOff>238339</xdr:colOff>
      <xdr:row>50</xdr:row>
      <xdr:rowOff>466147</xdr:rowOff>
    </xdr:to>
    <xdr:cxnSp macro="">
      <xdr:nvCxnSpPr>
        <xdr:cNvPr id="2" name="Conector reto 1">
          <a:extLst>
            <a:ext uri="{FF2B5EF4-FFF2-40B4-BE49-F238E27FC236}">
              <a16:creationId xmlns:a16="http://schemas.microsoft.com/office/drawing/2014/main" id="{D9BDDF9F-79E4-4DAD-9440-3FCF3D4B002D}"/>
            </a:ext>
          </a:extLst>
        </xdr:cNvPr>
        <xdr:cNvCxnSpPr/>
      </xdr:nvCxnSpPr>
      <xdr:spPr>
        <a:xfrm>
          <a:off x="38328814" y="11018455"/>
          <a:ext cx="0" cy="45859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6425452</xdr:colOff>
      <xdr:row>36</xdr:row>
      <xdr:rowOff>38100</xdr:rowOff>
    </xdr:from>
    <xdr:to>
      <xdr:col>7</xdr:col>
      <xdr:colOff>1106452</xdr:colOff>
      <xdr:row>40</xdr:row>
      <xdr:rowOff>205050</xdr:rowOff>
    </xdr:to>
    <xdr:sp macro="" textlink="">
      <xdr:nvSpPr>
        <xdr:cNvPr id="3" name="Retângulo 2">
          <a:extLst>
            <a:ext uri="{FF2B5EF4-FFF2-40B4-BE49-F238E27FC236}">
              <a16:creationId xmlns:a16="http://schemas.microsoft.com/office/drawing/2014/main" id="{45FE1EF6-07C1-46F8-B5C1-6405768FA2C8}"/>
            </a:ext>
          </a:extLst>
        </xdr:cNvPr>
        <xdr:cNvSpPr/>
      </xdr:nvSpPr>
      <xdr:spPr>
        <a:xfrm>
          <a:off x="7911352" y="7724775"/>
          <a:ext cx="7263525" cy="814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ysClr val="windowText" lastClr="000000"/>
              </a:solidFill>
              <a:latin typeface="Arial" panose="020B0604020202020204" pitchFamily="34" charset="0"/>
              <a:cs typeface="Arial" panose="020B0604020202020204" pitchFamily="34" charset="0"/>
            </a:rPr>
            <a:t>BP</a:t>
          </a:r>
          <a:r>
            <a:rPr lang="pt-BR" sz="2400" b="1" baseline="0">
              <a:solidFill>
                <a:sysClr val="windowText" lastClr="000000"/>
              </a:solidFill>
              <a:latin typeface="Arial" panose="020B0604020202020204" pitchFamily="34" charset="0"/>
              <a:cs typeface="Arial" panose="020B0604020202020204" pitchFamily="34" charset="0"/>
            </a:rPr>
            <a:t> / PROJETOS (20)</a:t>
          </a:r>
        </a:p>
      </xdr:txBody>
    </xdr:sp>
    <xdr:clientData/>
  </xdr:twoCellAnchor>
  <xdr:twoCellAnchor>
    <xdr:from>
      <xdr:col>13</xdr:col>
      <xdr:colOff>878539</xdr:colOff>
      <xdr:row>36</xdr:row>
      <xdr:rowOff>38100</xdr:rowOff>
    </xdr:from>
    <xdr:to>
      <xdr:col>18</xdr:col>
      <xdr:colOff>1236439</xdr:colOff>
      <xdr:row>40</xdr:row>
      <xdr:rowOff>205050</xdr:rowOff>
    </xdr:to>
    <xdr:sp macro="" textlink="">
      <xdr:nvSpPr>
        <xdr:cNvPr id="4" name="Retângulo 3">
          <a:extLst>
            <a:ext uri="{FF2B5EF4-FFF2-40B4-BE49-F238E27FC236}">
              <a16:creationId xmlns:a16="http://schemas.microsoft.com/office/drawing/2014/main" id="{C2C8B899-623C-47F2-BB02-E36333254C48}"/>
            </a:ext>
          </a:extLst>
        </xdr:cNvPr>
        <xdr:cNvSpPr/>
      </xdr:nvSpPr>
      <xdr:spPr>
        <a:xfrm>
          <a:off x="34778014" y="7724775"/>
          <a:ext cx="6977775" cy="814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ysClr val="windowText" lastClr="000000"/>
              </a:solidFill>
              <a:latin typeface="Arial" panose="020B0604020202020204" pitchFamily="34" charset="0"/>
              <a:cs typeface="Arial" panose="020B0604020202020204" pitchFamily="34" charset="0"/>
            </a:rPr>
            <a:t>SUSTENTAÇÃO</a:t>
          </a:r>
          <a:r>
            <a:rPr lang="pt-BR" sz="2400" b="1" baseline="0">
              <a:solidFill>
                <a:sysClr val="windowText" lastClr="000000"/>
              </a:solidFill>
              <a:latin typeface="Arial" panose="020B0604020202020204" pitchFamily="34" charset="0"/>
              <a:cs typeface="Arial" panose="020B0604020202020204" pitchFamily="34" charset="0"/>
            </a:rPr>
            <a:t> (5)</a:t>
          </a:r>
        </a:p>
      </xdr:txBody>
    </xdr:sp>
    <xdr:clientData/>
  </xdr:twoCellAnchor>
  <xdr:twoCellAnchor>
    <xdr:from>
      <xdr:col>39</xdr:col>
      <xdr:colOff>159685</xdr:colOff>
      <xdr:row>36</xdr:row>
      <xdr:rowOff>157160</xdr:rowOff>
    </xdr:from>
    <xdr:to>
      <xdr:col>39</xdr:col>
      <xdr:colOff>159685</xdr:colOff>
      <xdr:row>40</xdr:row>
      <xdr:rowOff>4078</xdr:rowOff>
    </xdr:to>
    <xdr:cxnSp macro="">
      <xdr:nvCxnSpPr>
        <xdr:cNvPr id="5" name="Conector reto 4">
          <a:extLst>
            <a:ext uri="{FF2B5EF4-FFF2-40B4-BE49-F238E27FC236}">
              <a16:creationId xmlns:a16="http://schemas.microsoft.com/office/drawing/2014/main" id="{31D1F9A2-4AE7-4C38-94DD-66E23EDC9A31}"/>
            </a:ext>
          </a:extLst>
        </xdr:cNvPr>
        <xdr:cNvCxnSpPr/>
      </xdr:nvCxnSpPr>
      <xdr:spPr>
        <a:xfrm>
          <a:off x="74187985" y="7843835"/>
          <a:ext cx="0" cy="49461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467247</xdr:colOff>
      <xdr:row>24</xdr:row>
      <xdr:rowOff>78791</xdr:rowOff>
    </xdr:from>
    <xdr:to>
      <xdr:col>12</xdr:col>
      <xdr:colOff>2196747</xdr:colOff>
      <xdr:row>27</xdr:row>
      <xdr:rowOff>324846</xdr:rowOff>
    </xdr:to>
    <xdr:grpSp>
      <xdr:nvGrpSpPr>
        <xdr:cNvPr id="6" name="Agrupar 5">
          <a:extLst>
            <a:ext uri="{FF2B5EF4-FFF2-40B4-BE49-F238E27FC236}">
              <a16:creationId xmlns:a16="http://schemas.microsoft.com/office/drawing/2014/main" id="{8BE29BA2-33E6-4BC2-94F1-5DB3EA270FE3}"/>
            </a:ext>
          </a:extLst>
        </xdr:cNvPr>
        <xdr:cNvGrpSpPr/>
      </xdr:nvGrpSpPr>
      <xdr:grpSpPr>
        <a:xfrm>
          <a:off x="21922310" y="4150729"/>
          <a:ext cx="6944437" cy="960430"/>
          <a:chOff x="17512410" y="1707938"/>
          <a:chExt cx="7102611" cy="795776"/>
        </a:xfrm>
      </xdr:grpSpPr>
      <xdr:sp macro="" textlink="">
        <xdr:nvSpPr>
          <xdr:cNvPr id="7" name="Retângulo 6">
            <a:extLst>
              <a:ext uri="{FF2B5EF4-FFF2-40B4-BE49-F238E27FC236}">
                <a16:creationId xmlns:a16="http://schemas.microsoft.com/office/drawing/2014/main" id="{6262FCE2-0074-BFBC-9A9F-77FF5B32553D}"/>
              </a:ext>
            </a:extLst>
          </xdr:cNvPr>
          <xdr:cNvSpPr/>
        </xdr:nvSpPr>
        <xdr:spPr>
          <a:xfrm>
            <a:off x="17512410" y="1707938"/>
            <a:ext cx="7102611" cy="401169"/>
          </a:xfrm>
          <a:prstGeom prst="rect">
            <a:avLst/>
          </a:prstGeom>
          <a:solidFill>
            <a:schemeClr val="accent6">
              <a:lumMod val="40000"/>
              <a:lumOff val="6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GERÊNCIA GERAL</a:t>
            </a:r>
          </a:p>
        </xdr:txBody>
      </xdr:sp>
      <xdr:sp macro="" textlink="">
        <xdr:nvSpPr>
          <xdr:cNvPr id="8" name="Retângulo 7">
            <a:extLst>
              <a:ext uri="{FF2B5EF4-FFF2-40B4-BE49-F238E27FC236}">
                <a16:creationId xmlns:a16="http://schemas.microsoft.com/office/drawing/2014/main" id="{D744D375-A629-0D7C-714C-8CE90D9CDB06}"/>
              </a:ext>
            </a:extLst>
          </xdr:cNvPr>
          <xdr:cNvSpPr/>
        </xdr:nvSpPr>
        <xdr:spPr>
          <a:xfrm>
            <a:off x="17512410" y="2102545"/>
            <a:ext cx="7102611" cy="401169"/>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RICARDO (29)</a:t>
            </a:r>
          </a:p>
        </xdr:txBody>
      </xdr:sp>
    </xdr:grpSp>
    <xdr:clientData/>
  </xdr:twoCellAnchor>
  <xdr:twoCellAnchor>
    <xdr:from>
      <xdr:col>15</xdr:col>
      <xdr:colOff>238339</xdr:colOff>
      <xdr:row>51</xdr:row>
      <xdr:rowOff>1370117</xdr:rowOff>
    </xdr:from>
    <xdr:to>
      <xdr:col>15</xdr:col>
      <xdr:colOff>238339</xdr:colOff>
      <xdr:row>52</xdr:row>
      <xdr:rowOff>465604</xdr:rowOff>
    </xdr:to>
    <xdr:cxnSp macro="">
      <xdr:nvCxnSpPr>
        <xdr:cNvPr id="9" name="Conector reto 8">
          <a:extLst>
            <a:ext uri="{FF2B5EF4-FFF2-40B4-BE49-F238E27FC236}">
              <a16:creationId xmlns:a16="http://schemas.microsoft.com/office/drawing/2014/main" id="{A885ED90-5F0D-440C-BEEA-2D709FC96B1F}"/>
            </a:ext>
          </a:extLst>
        </xdr:cNvPr>
        <xdr:cNvCxnSpPr/>
      </xdr:nvCxnSpPr>
      <xdr:spPr>
        <a:xfrm>
          <a:off x="38328814" y="12885842"/>
          <a:ext cx="0" cy="4861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487595</xdr:colOff>
      <xdr:row>29</xdr:row>
      <xdr:rowOff>51514</xdr:rowOff>
    </xdr:from>
    <xdr:to>
      <xdr:col>12</xdr:col>
      <xdr:colOff>2217095</xdr:colOff>
      <xdr:row>31</xdr:row>
      <xdr:rowOff>207514</xdr:rowOff>
    </xdr:to>
    <xdr:grpSp>
      <xdr:nvGrpSpPr>
        <xdr:cNvPr id="10" name="Agrupar 9">
          <a:extLst>
            <a:ext uri="{FF2B5EF4-FFF2-40B4-BE49-F238E27FC236}">
              <a16:creationId xmlns:a16="http://schemas.microsoft.com/office/drawing/2014/main" id="{2508F5C2-9515-47B2-B909-244133E8ED87}"/>
            </a:ext>
          </a:extLst>
        </xdr:cNvPr>
        <xdr:cNvGrpSpPr/>
      </xdr:nvGrpSpPr>
      <xdr:grpSpPr>
        <a:xfrm>
          <a:off x="21942658" y="5599827"/>
          <a:ext cx="6944437" cy="918000"/>
          <a:chOff x="17512410" y="1707938"/>
          <a:chExt cx="7102611" cy="795776"/>
        </a:xfrm>
      </xdr:grpSpPr>
      <xdr:sp macro="" textlink="">
        <xdr:nvSpPr>
          <xdr:cNvPr id="11" name="Retângulo 10">
            <a:extLst>
              <a:ext uri="{FF2B5EF4-FFF2-40B4-BE49-F238E27FC236}">
                <a16:creationId xmlns:a16="http://schemas.microsoft.com/office/drawing/2014/main" id="{A4168419-B066-B540-B852-B0E294572EA7}"/>
              </a:ext>
            </a:extLst>
          </xdr:cNvPr>
          <xdr:cNvSpPr/>
        </xdr:nvSpPr>
        <xdr:spPr>
          <a:xfrm>
            <a:off x="17512410" y="1707938"/>
            <a:ext cx="7102611" cy="401169"/>
          </a:xfrm>
          <a:prstGeom prst="rect">
            <a:avLst/>
          </a:prstGeom>
          <a:solidFill>
            <a:schemeClr val="accent6">
              <a:lumMod val="40000"/>
              <a:lumOff val="6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GERÊNCIA</a:t>
            </a:r>
          </a:p>
        </xdr:txBody>
      </xdr:sp>
      <xdr:sp macro="" textlink="">
        <xdr:nvSpPr>
          <xdr:cNvPr id="12" name="Retângulo 11">
            <a:extLst>
              <a:ext uri="{FF2B5EF4-FFF2-40B4-BE49-F238E27FC236}">
                <a16:creationId xmlns:a16="http://schemas.microsoft.com/office/drawing/2014/main" id="{8203C340-73E9-FBC5-87DF-515213FBF924}"/>
              </a:ext>
            </a:extLst>
          </xdr:cNvPr>
          <xdr:cNvSpPr/>
        </xdr:nvSpPr>
        <xdr:spPr>
          <a:xfrm>
            <a:off x="17512410" y="2102545"/>
            <a:ext cx="7102611" cy="401169"/>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CLAUDIO (28)</a:t>
            </a:r>
          </a:p>
        </xdr:txBody>
      </xdr:sp>
    </xdr:grpSp>
    <xdr:clientData/>
  </xdr:twoCellAnchor>
  <xdr:twoCellAnchor>
    <xdr:from>
      <xdr:col>7</xdr:col>
      <xdr:colOff>3942648</xdr:colOff>
      <xdr:row>50</xdr:row>
      <xdr:rowOff>21410</xdr:rowOff>
    </xdr:from>
    <xdr:to>
      <xdr:col>7</xdr:col>
      <xdr:colOff>3942648</xdr:colOff>
      <xdr:row>50</xdr:row>
      <xdr:rowOff>480002</xdr:rowOff>
    </xdr:to>
    <xdr:cxnSp macro="">
      <xdr:nvCxnSpPr>
        <xdr:cNvPr id="13" name="Conector reto 12">
          <a:extLst>
            <a:ext uri="{FF2B5EF4-FFF2-40B4-BE49-F238E27FC236}">
              <a16:creationId xmlns:a16="http://schemas.microsoft.com/office/drawing/2014/main" id="{CF339FC3-4B51-4CA1-9B01-32A11039CB12}"/>
            </a:ext>
          </a:extLst>
        </xdr:cNvPr>
        <xdr:cNvCxnSpPr/>
      </xdr:nvCxnSpPr>
      <xdr:spPr>
        <a:xfrm>
          <a:off x="18011073" y="11032310"/>
          <a:ext cx="0" cy="45859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3942648</xdr:colOff>
      <xdr:row>51</xdr:row>
      <xdr:rowOff>1383972</xdr:rowOff>
    </xdr:from>
    <xdr:to>
      <xdr:col>7</xdr:col>
      <xdr:colOff>3942648</xdr:colOff>
      <xdr:row>52</xdr:row>
      <xdr:rowOff>479459</xdr:rowOff>
    </xdr:to>
    <xdr:cxnSp macro="">
      <xdr:nvCxnSpPr>
        <xdr:cNvPr id="14" name="Conector reto 13">
          <a:extLst>
            <a:ext uri="{FF2B5EF4-FFF2-40B4-BE49-F238E27FC236}">
              <a16:creationId xmlns:a16="http://schemas.microsoft.com/office/drawing/2014/main" id="{450C48F8-D6A7-419A-A300-E754BD48394C}"/>
            </a:ext>
          </a:extLst>
        </xdr:cNvPr>
        <xdr:cNvCxnSpPr/>
      </xdr:nvCxnSpPr>
      <xdr:spPr>
        <a:xfrm>
          <a:off x="18011073" y="12899697"/>
          <a:ext cx="0" cy="4861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4180609</xdr:colOff>
      <xdr:row>50</xdr:row>
      <xdr:rowOff>0</xdr:rowOff>
    </xdr:from>
    <xdr:to>
      <xdr:col>2</xdr:col>
      <xdr:colOff>4180609</xdr:colOff>
      <xdr:row>50</xdr:row>
      <xdr:rowOff>458592</xdr:rowOff>
    </xdr:to>
    <xdr:cxnSp macro="">
      <xdr:nvCxnSpPr>
        <xdr:cNvPr id="15" name="Conector reto 14">
          <a:extLst>
            <a:ext uri="{FF2B5EF4-FFF2-40B4-BE49-F238E27FC236}">
              <a16:creationId xmlns:a16="http://schemas.microsoft.com/office/drawing/2014/main" id="{2524D0E5-06DF-4FD9-8CAC-E4B5AF304DF3}"/>
            </a:ext>
          </a:extLst>
        </xdr:cNvPr>
        <xdr:cNvCxnSpPr/>
      </xdr:nvCxnSpPr>
      <xdr:spPr>
        <a:xfrm>
          <a:off x="5666509" y="11010900"/>
          <a:ext cx="0" cy="45859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4180609</xdr:colOff>
      <xdr:row>51</xdr:row>
      <xdr:rowOff>1362562</xdr:rowOff>
    </xdr:from>
    <xdr:to>
      <xdr:col>2</xdr:col>
      <xdr:colOff>4180609</xdr:colOff>
      <xdr:row>52</xdr:row>
      <xdr:rowOff>458049</xdr:rowOff>
    </xdr:to>
    <xdr:cxnSp macro="">
      <xdr:nvCxnSpPr>
        <xdr:cNvPr id="16" name="Conector reto 15">
          <a:extLst>
            <a:ext uri="{FF2B5EF4-FFF2-40B4-BE49-F238E27FC236}">
              <a16:creationId xmlns:a16="http://schemas.microsoft.com/office/drawing/2014/main" id="{DF81CABE-612F-45A2-9881-EB9B35D69F13}"/>
            </a:ext>
          </a:extLst>
        </xdr:cNvPr>
        <xdr:cNvCxnSpPr/>
      </xdr:nvCxnSpPr>
      <xdr:spPr>
        <a:xfrm>
          <a:off x="5666509" y="12878287"/>
          <a:ext cx="0" cy="4861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971318</xdr:colOff>
      <xdr:row>27</xdr:row>
      <xdr:rowOff>304280</xdr:rowOff>
    </xdr:from>
    <xdr:to>
      <xdr:col>10</xdr:col>
      <xdr:colOff>971318</xdr:colOff>
      <xdr:row>28</xdr:row>
      <xdr:rowOff>368604</xdr:rowOff>
    </xdr:to>
    <xdr:cxnSp macro="">
      <xdr:nvCxnSpPr>
        <xdr:cNvPr id="17" name="Conector reto 16">
          <a:extLst>
            <a:ext uri="{FF2B5EF4-FFF2-40B4-BE49-F238E27FC236}">
              <a16:creationId xmlns:a16="http://schemas.microsoft.com/office/drawing/2014/main" id="{F2DA5C5E-E837-4A69-9585-FA98BF308F50}"/>
            </a:ext>
          </a:extLst>
        </xdr:cNvPr>
        <xdr:cNvCxnSpPr/>
      </xdr:nvCxnSpPr>
      <xdr:spPr>
        <a:xfrm>
          <a:off x="25374368" y="5000105"/>
          <a:ext cx="0" cy="4453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4173683</xdr:colOff>
      <xdr:row>40</xdr:row>
      <xdr:rowOff>205049</xdr:rowOff>
    </xdr:from>
    <xdr:to>
      <xdr:col>3</xdr:col>
      <xdr:colOff>2620546</xdr:colOff>
      <xdr:row>43</xdr:row>
      <xdr:rowOff>17318</xdr:rowOff>
    </xdr:to>
    <xdr:cxnSp macro="">
      <xdr:nvCxnSpPr>
        <xdr:cNvPr id="18" name="Conector: Angulado 17">
          <a:extLst>
            <a:ext uri="{FF2B5EF4-FFF2-40B4-BE49-F238E27FC236}">
              <a16:creationId xmlns:a16="http://schemas.microsoft.com/office/drawing/2014/main" id="{3443CE20-41BD-4D70-8CE0-62EB9F3B3626}"/>
            </a:ext>
          </a:extLst>
        </xdr:cNvPr>
        <xdr:cNvCxnSpPr/>
      </xdr:nvCxnSpPr>
      <xdr:spPr>
        <a:xfrm rot="10800000" flipV="1">
          <a:off x="5659583" y="8539424"/>
          <a:ext cx="5771588" cy="469494"/>
        </a:xfrm>
        <a:prstGeom prst="bentConnector3">
          <a:avLst>
            <a:gd name="adj1" fmla="val -1998"/>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4180609</xdr:colOff>
      <xdr:row>43</xdr:row>
      <xdr:rowOff>19343</xdr:rowOff>
    </xdr:from>
    <xdr:to>
      <xdr:col>2</xdr:col>
      <xdr:colOff>4180609</xdr:colOff>
      <xdr:row>47</xdr:row>
      <xdr:rowOff>134456</xdr:rowOff>
    </xdr:to>
    <xdr:cxnSp macro="">
      <xdr:nvCxnSpPr>
        <xdr:cNvPr id="19" name="Conector reto 18">
          <a:extLst>
            <a:ext uri="{FF2B5EF4-FFF2-40B4-BE49-F238E27FC236}">
              <a16:creationId xmlns:a16="http://schemas.microsoft.com/office/drawing/2014/main" id="{060794BE-333B-4B8F-8ED1-51D369AA3BC2}"/>
            </a:ext>
          </a:extLst>
        </xdr:cNvPr>
        <xdr:cNvCxnSpPr/>
      </xdr:nvCxnSpPr>
      <xdr:spPr>
        <a:xfrm>
          <a:off x="5666509" y="9010943"/>
          <a:ext cx="0" cy="76281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2735036</xdr:colOff>
      <xdr:row>43</xdr:row>
      <xdr:rowOff>15875</xdr:rowOff>
    </xdr:from>
    <xdr:to>
      <xdr:col>7</xdr:col>
      <xdr:colOff>4658591</xdr:colOff>
      <xdr:row>48</xdr:row>
      <xdr:rowOff>15875</xdr:rowOff>
    </xdr:to>
    <xdr:cxnSp macro="">
      <xdr:nvCxnSpPr>
        <xdr:cNvPr id="20" name="Conector: Angulado 19">
          <a:extLst>
            <a:ext uri="{FF2B5EF4-FFF2-40B4-BE49-F238E27FC236}">
              <a16:creationId xmlns:a16="http://schemas.microsoft.com/office/drawing/2014/main" id="{B16B625E-B38F-4C46-A74B-D6B320FC7EAB}"/>
            </a:ext>
          </a:extLst>
        </xdr:cNvPr>
        <xdr:cNvCxnSpPr/>
      </xdr:nvCxnSpPr>
      <xdr:spPr>
        <a:xfrm>
          <a:off x="11545661" y="9007475"/>
          <a:ext cx="7181355" cy="819150"/>
        </a:xfrm>
        <a:prstGeom prst="bentConnector3">
          <a:avLst>
            <a:gd name="adj1" fmla="val 9977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170304</xdr:colOff>
      <xdr:row>40</xdr:row>
      <xdr:rowOff>205050</xdr:rowOff>
    </xdr:from>
    <xdr:to>
      <xdr:col>15</xdr:col>
      <xdr:colOff>179828</xdr:colOff>
      <xdr:row>47</xdr:row>
      <xdr:rowOff>176042</xdr:rowOff>
    </xdr:to>
    <xdr:cxnSp macro="">
      <xdr:nvCxnSpPr>
        <xdr:cNvPr id="21" name="Conector reto 20">
          <a:extLst>
            <a:ext uri="{FF2B5EF4-FFF2-40B4-BE49-F238E27FC236}">
              <a16:creationId xmlns:a16="http://schemas.microsoft.com/office/drawing/2014/main" id="{BB011A19-5C29-4FF7-A93C-E0A58F4D5CCD}"/>
            </a:ext>
          </a:extLst>
        </xdr:cNvPr>
        <xdr:cNvCxnSpPr>
          <a:stCxn id="4" idx="2"/>
        </xdr:cNvCxnSpPr>
      </xdr:nvCxnSpPr>
      <xdr:spPr>
        <a:xfrm flipH="1">
          <a:off x="38260779" y="8539425"/>
          <a:ext cx="9524" cy="127591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2738615</xdr:colOff>
      <xdr:row>31</xdr:row>
      <xdr:rowOff>207514</xdr:rowOff>
    </xdr:from>
    <xdr:to>
      <xdr:col>10</xdr:col>
      <xdr:colOff>937329</xdr:colOff>
      <xdr:row>36</xdr:row>
      <xdr:rowOff>38100</xdr:rowOff>
    </xdr:to>
    <xdr:cxnSp macro="">
      <xdr:nvCxnSpPr>
        <xdr:cNvPr id="22" name="Conector: Angulado 21">
          <a:extLst>
            <a:ext uri="{FF2B5EF4-FFF2-40B4-BE49-F238E27FC236}">
              <a16:creationId xmlns:a16="http://schemas.microsoft.com/office/drawing/2014/main" id="{7AC44C6C-AFFC-4AEB-8FD0-9785AF2A9162}"/>
            </a:ext>
          </a:extLst>
        </xdr:cNvPr>
        <xdr:cNvCxnSpPr>
          <a:stCxn id="3" idx="0"/>
          <a:endCxn id="12" idx="2"/>
        </xdr:cNvCxnSpPr>
      </xdr:nvCxnSpPr>
      <xdr:spPr>
        <a:xfrm rot="5400000" flipH="1" flipV="1">
          <a:off x="17796092" y="180487"/>
          <a:ext cx="1297436" cy="1379113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33</xdr:row>
      <xdr:rowOff>76200</xdr:rowOff>
    </xdr:from>
    <xdr:to>
      <xdr:col>24</xdr:col>
      <xdr:colOff>960000</xdr:colOff>
      <xdr:row>36</xdr:row>
      <xdr:rowOff>38100</xdr:rowOff>
    </xdr:to>
    <xdr:cxnSp macro="">
      <xdr:nvCxnSpPr>
        <xdr:cNvPr id="23" name="Conector: Angulado 22">
          <a:extLst>
            <a:ext uri="{FF2B5EF4-FFF2-40B4-BE49-F238E27FC236}">
              <a16:creationId xmlns:a16="http://schemas.microsoft.com/office/drawing/2014/main" id="{CBFE60A4-7344-4F68-A89D-7C1F96AC6913}"/>
            </a:ext>
          </a:extLst>
        </xdr:cNvPr>
        <xdr:cNvCxnSpPr>
          <a:endCxn id="25" idx="0"/>
        </xdr:cNvCxnSpPr>
      </xdr:nvCxnSpPr>
      <xdr:spPr>
        <a:xfrm>
          <a:off x="25241250" y="7058025"/>
          <a:ext cx="30878025" cy="6667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13</xdr:col>
      <xdr:colOff>977394</xdr:colOff>
      <xdr:row>3</xdr:row>
      <xdr:rowOff>21772</xdr:rowOff>
    </xdr:from>
    <xdr:to>
      <xdr:col>21</xdr:col>
      <xdr:colOff>29279</xdr:colOff>
      <xdr:row>22</xdr:row>
      <xdr:rowOff>76200</xdr:rowOff>
    </xdr:to>
    <xdr:pic>
      <xdr:nvPicPr>
        <xdr:cNvPr id="24" name="Imagem 23">
          <a:extLst>
            <a:ext uri="{FF2B5EF4-FFF2-40B4-BE49-F238E27FC236}">
              <a16:creationId xmlns:a16="http://schemas.microsoft.com/office/drawing/2014/main" id="{73564484-A47D-4601-B519-B313BB10BE5F}"/>
            </a:ext>
          </a:extLst>
        </xdr:cNvPr>
        <xdr:cNvPicPr>
          <a:picLocks noChangeAspect="1"/>
        </xdr:cNvPicPr>
      </xdr:nvPicPr>
      <xdr:blipFill>
        <a:blip xmlns:r="http://schemas.openxmlformats.org/officeDocument/2006/relationships" r:embed="rId1"/>
        <a:stretch>
          <a:fillRect/>
        </a:stretch>
      </xdr:blipFill>
      <xdr:spPr>
        <a:xfrm>
          <a:off x="34876869" y="517072"/>
          <a:ext cx="17187485" cy="3226253"/>
        </a:xfrm>
        <a:prstGeom prst="rect">
          <a:avLst/>
        </a:prstGeom>
      </xdr:spPr>
    </xdr:pic>
    <xdr:clientData/>
  </xdr:twoCellAnchor>
  <xdr:twoCellAnchor>
    <xdr:from>
      <xdr:col>22</xdr:col>
      <xdr:colOff>342900</xdr:colOff>
      <xdr:row>36</xdr:row>
      <xdr:rowOff>38100</xdr:rowOff>
    </xdr:from>
    <xdr:to>
      <xdr:col>24</xdr:col>
      <xdr:colOff>4472700</xdr:colOff>
      <xdr:row>40</xdr:row>
      <xdr:rowOff>205050</xdr:rowOff>
    </xdr:to>
    <xdr:sp macro="" textlink="">
      <xdr:nvSpPr>
        <xdr:cNvPr id="25" name="Retângulo 24">
          <a:extLst>
            <a:ext uri="{FF2B5EF4-FFF2-40B4-BE49-F238E27FC236}">
              <a16:creationId xmlns:a16="http://schemas.microsoft.com/office/drawing/2014/main" id="{3373ED8B-01EE-4465-A35C-FB28D6CD6E06}"/>
            </a:ext>
          </a:extLst>
        </xdr:cNvPr>
        <xdr:cNvSpPr/>
      </xdr:nvSpPr>
      <xdr:spPr>
        <a:xfrm>
          <a:off x="52625625" y="7724775"/>
          <a:ext cx="7006350" cy="8146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baseline="0">
              <a:solidFill>
                <a:sysClr val="windowText" lastClr="000000"/>
              </a:solidFill>
              <a:latin typeface="Arial" panose="020B0604020202020204" pitchFamily="34" charset="0"/>
              <a:cs typeface="Arial" panose="020B0604020202020204" pitchFamily="34" charset="0"/>
            </a:rPr>
            <a:t>FATURAMENTO (3)</a:t>
          </a:r>
        </a:p>
      </xdr:txBody>
    </xdr:sp>
    <xdr:clientData/>
  </xdr:twoCellAnchor>
  <xdr:twoCellAnchor>
    <xdr:from>
      <xdr:col>24</xdr:col>
      <xdr:colOff>962239</xdr:colOff>
      <xdr:row>40</xdr:row>
      <xdr:rowOff>205050</xdr:rowOff>
    </xdr:from>
    <xdr:to>
      <xdr:col>24</xdr:col>
      <xdr:colOff>962239</xdr:colOff>
      <xdr:row>47</xdr:row>
      <xdr:rowOff>135220</xdr:rowOff>
    </xdr:to>
    <xdr:cxnSp macro="">
      <xdr:nvCxnSpPr>
        <xdr:cNvPr id="26" name="Conector reto 25">
          <a:extLst>
            <a:ext uri="{FF2B5EF4-FFF2-40B4-BE49-F238E27FC236}">
              <a16:creationId xmlns:a16="http://schemas.microsoft.com/office/drawing/2014/main" id="{A2B6241A-0715-4354-93AD-B07D9475C8F1}"/>
            </a:ext>
          </a:extLst>
        </xdr:cNvPr>
        <xdr:cNvCxnSpPr/>
      </xdr:nvCxnSpPr>
      <xdr:spPr>
        <a:xfrm>
          <a:off x="56121514" y="8539425"/>
          <a:ext cx="0" cy="123509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176893</xdr:colOff>
      <xdr:row>33</xdr:row>
      <xdr:rowOff>81643</xdr:rowOff>
    </xdr:from>
    <xdr:to>
      <xdr:col>15</xdr:col>
      <xdr:colOff>179828</xdr:colOff>
      <xdr:row>36</xdr:row>
      <xdr:rowOff>38100</xdr:rowOff>
    </xdr:to>
    <xdr:cxnSp macro="">
      <xdr:nvCxnSpPr>
        <xdr:cNvPr id="27" name="Conector reto 26">
          <a:extLst>
            <a:ext uri="{FF2B5EF4-FFF2-40B4-BE49-F238E27FC236}">
              <a16:creationId xmlns:a16="http://schemas.microsoft.com/office/drawing/2014/main" id="{1700F876-B6E6-4D91-B216-938468C1115E}"/>
            </a:ext>
          </a:extLst>
        </xdr:cNvPr>
        <xdr:cNvCxnSpPr>
          <a:endCxn id="4" idx="0"/>
        </xdr:cNvCxnSpPr>
      </xdr:nvCxnSpPr>
      <xdr:spPr>
        <a:xfrm>
          <a:off x="38267368" y="7063468"/>
          <a:ext cx="2935" cy="66130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190500</xdr:colOff>
      <xdr:row>74</xdr:row>
      <xdr:rowOff>523874</xdr:rowOff>
    </xdr:from>
    <xdr:to>
      <xdr:col>24</xdr:col>
      <xdr:colOff>5127192</xdr:colOff>
      <xdr:row>75</xdr:row>
      <xdr:rowOff>809624</xdr:rowOff>
    </xdr:to>
    <xdr:pic>
      <xdr:nvPicPr>
        <xdr:cNvPr id="28" name="Imagem 27">
          <a:extLst>
            <a:ext uri="{FF2B5EF4-FFF2-40B4-BE49-F238E27FC236}">
              <a16:creationId xmlns:a16="http://schemas.microsoft.com/office/drawing/2014/main" id="{3BFD7A3C-6A9A-4877-B3E5-E195C90D6983}"/>
            </a:ext>
          </a:extLst>
        </xdr:cNvPr>
        <xdr:cNvPicPr>
          <a:picLocks noChangeAspect="1"/>
        </xdr:cNvPicPr>
      </xdr:nvPicPr>
      <xdr:blipFill>
        <a:blip xmlns:r="http://schemas.openxmlformats.org/officeDocument/2006/relationships" r:embed="rId2"/>
        <a:stretch>
          <a:fillRect/>
        </a:stretch>
      </xdr:blipFill>
      <xdr:spPr>
        <a:xfrm>
          <a:off x="34089975" y="43300649"/>
          <a:ext cx="26196492" cy="1171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lobalhonda-my.sharepoint.com/personal/sb034153_sa_mds_honda_com/Documents/Arquivos%20de%20Chat%20do%20Microsoft%20Teams/calculadora_datalake_hda.xlsx" TargetMode="External"/><Relationship Id="rId1" Type="http://schemas.openxmlformats.org/officeDocument/2006/relationships/externalLinkPath" Target="/personal/sb034153_sa_mds_honda_com/Documents/Arquivos%20de%20Chat%20do%20Microsoft%20Teams/calculadora_datalake_h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_arquitetura_v1"/>
      <sheetName val="old"/>
      <sheetName val="resumo"/>
      <sheetName val="QDM"/>
    </sheetNames>
    <sheetDataSet>
      <sheetData sheetId="0">
        <row r="4">
          <cell r="E4">
            <v>6.05</v>
          </cell>
        </row>
        <row r="14">
          <cell r="T14">
            <v>23214.343680000002</v>
          </cell>
        </row>
        <row r="23">
          <cell r="T23">
            <v>25257.830399999995</v>
          </cell>
        </row>
        <row r="40">
          <cell r="J40">
            <v>126144.53279999999</v>
          </cell>
        </row>
        <row r="56">
          <cell r="J56">
            <v>34436.793599999997</v>
          </cell>
        </row>
        <row r="61">
          <cell r="E61">
            <v>5759.0496000000003</v>
          </cell>
        </row>
        <row r="62">
          <cell r="E62">
            <v>9866.880000000001</v>
          </cell>
        </row>
        <row r="63">
          <cell r="E63">
            <v>793.38842975206614</v>
          </cell>
        </row>
        <row r="64">
          <cell r="E64">
            <v>3801.6528925619837</v>
          </cell>
        </row>
        <row r="73">
          <cell r="G73">
            <v>39646.26</v>
          </cell>
        </row>
        <row r="74">
          <cell r="G74">
            <v>386652.12</v>
          </cell>
        </row>
        <row r="75">
          <cell r="G75">
            <v>205111.74</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Julio Zanzini Polzato" id="{64AC39FF-13AA-4FEE-A1A3-3A6ABA67AABF}" userId="S::sb042128@sa.mds.honda.com::cafc4788-70a4-43d0-8bca-956e0dc287d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20C57-E9AB-42E7-B9C2-D670575D49EB}" name="Tabela1" displayName="Tabela1" ref="A1:AF380" totalsRowShown="0" headerRowDxfId="34" dataDxfId="33" tableBorderDxfId="32" headerRowCellStyle="Normal" dataCellStyle="Normal">
  <autoFilter ref="A1:AF380" xr:uid="{FA2B5B0B-75FD-4D7E-BB35-4937B30536B0}"/>
  <tableColumns count="32">
    <tableColumn id="1" xr3:uid="{04935AB4-CD69-48B5-ACA2-A8E2586B91E3}" name="Host name" dataDxfId="31" dataCellStyle="Normal"/>
    <tableColumn id="2" xr3:uid="{55FFB45F-7226-489A-A59C-A98E0D2D63A1}" name="IP" dataDxfId="30" dataCellStyle="Normal"/>
    <tableColumn id="3" xr3:uid="{C8D754B8-B40F-4519-A052-84A128AEC1D2}" name="PROD/QAS" dataDxfId="29" dataCellStyle="Normal"/>
    <tableColumn id="4" xr3:uid="{F5434062-323E-48A2-839C-B9A356F809B6}" name="Principal aplicação" dataDxfId="28" dataCellStyle="Normal"/>
    <tableColumn id="5" xr3:uid="{89B22B14-1242-4661-AF89-BD88C39B6B81}" name="Responsável TI" dataDxfId="27" dataCellStyle="Normal"/>
    <tableColumn id="6" xr3:uid="{FC577076-52A1-4C16-894E-8FEC8EECD17B}" name="Janela de Manutenção" dataDxfId="26" dataCellStyle="Normal"/>
    <tableColumn id="7" xr3:uid="{C9C72C7E-CB3A-43C8-9D48-15544B2A353C}" name="Squad Responsável " dataDxfId="25" dataCellStyle="Normal"/>
    <tableColumn id="8" xr3:uid="{1A2F37D1-FC36-48D6-A5A8-5330766EC4A2}" name="Supervisor da squad" dataDxfId="24" dataCellStyle="Normal"/>
    <tableColumn id="9" xr3:uid="{64572C5F-4DF7-49E2-973D-B5BEFC038602}" name="Áreas afetadas" dataDxfId="23" dataCellStyle="Normal"/>
    <tableColumn id="10" xr3:uid="{14447F69-A0C7-4168-99E6-6ABC0D390811}" name="Dados de clientes" dataDxfId="22" dataCellStyle="Normal"/>
    <tableColumn id="11" xr3:uid="{AC03E6EA-A906-40FA-B539-C0832CD43C3A}" name="Dados de Produtos" dataDxfId="21" dataCellStyle="Normal"/>
    <tableColumn id="12" xr3:uid="{D24D1D8D-083F-4D3B-8BC6-5DF46084FE06}" name="Exposto para a internet" dataDxfId="20" dataCellStyle="Normal"/>
    <tableColumn id="13" xr3:uid="{B10D7994-631B-4D36-A77B-10AA9A06E35A}" name="Observações Importantes" dataDxfId="19" dataCellStyle="Normal"/>
    <tableColumn id="14" xr3:uid="{7A6D6259-922B-4A98-8031-4521696374F8}" name="Atualizado em" dataDxfId="18" dataCellStyle="Normal"/>
    <tableColumn id="34" xr3:uid="{465258C4-4A00-4C03-8D2A-4415905C3AD7}" name="Atualizado por" dataDxfId="17"/>
    <tableColumn id="33" xr3:uid="{F1BAEF14-A9E1-4F2E-9403-B615FED90A62}" name="Virtual/Físico" dataDxfId="16">
      <calculatedColumnFormula>VLOOKUP(Tabela1[[#This Row],[Host name]],#REF!,20,0)</calculatedColumnFormula>
    </tableColumn>
    <tableColumn id="15" xr3:uid="{6411A1AC-D2CE-42A0-9875-579F7855E921}" name="SO" dataDxfId="15" dataCellStyle="Normal"/>
    <tableColumn id="20" xr3:uid="{E7CCEE9F-A1F2-485C-9E7D-344CE2EA3285}" name="EOL SO" dataDxfId="14"/>
    <tableColumn id="36" xr3:uid="{9714E199-5627-48C2-9334-18E492448295}" name="Ultima versão de SO Suportada pela aplicação." dataDxfId="13"/>
    <tableColumn id="16" xr3:uid="{85EA7DB7-9484-4C02-A64B-602CE93B7A6B}" name="DB" dataDxfId="12" dataCellStyle="Normal"/>
    <tableColumn id="21" xr3:uid="{F2317B34-CE81-4A39-B1EB-42850899011F}" name="EOL DB" dataDxfId="11"/>
    <tableColumn id="37" xr3:uid="{8AEBCAA4-AEE7-49BF-A1F0-A3B3A7421033}" name="Ultima versão de DB Suportada pela aplicação." dataDxfId="10"/>
    <tableColumn id="17" xr3:uid="{1076F0AF-41EB-4BFD-B385-1553C67FE7B0}" name="MIDD" dataDxfId="9" dataCellStyle="Normal"/>
    <tableColumn id="18" xr3:uid="{93250AB3-6016-46B1-AE2E-14DB7099751A}" name="EOL MIDD" dataDxfId="8" dataCellStyle="Normal"/>
    <tableColumn id="35" xr3:uid="{B8A6557B-389F-45E9-89A0-677F396081C9}" name="Ultima versão de Middeware Suportada pela aplicação." dataDxfId="7"/>
    <tableColumn id="19" xr3:uid="{63C6D9E3-DC6F-4404-96E1-E2815F9D7AF6}" name="Outros" dataDxfId="6" dataCellStyle="Normal"/>
    <tableColumn id="22" xr3:uid="{C425E314-CFF4-4B82-973E-DE4C658834C5}" name="EOL Outros" dataDxfId="5" dataCellStyle="Normal"/>
    <tableColumn id="38" xr3:uid="{C55842F3-FDF1-4D0D-91D6-6774E7E6ECEA}" name="Ultima versão de &quot;outros&quot; Suportada pela aplicação." dataDxfId="4"/>
    <tableColumn id="23" xr3:uid="{5C36A93B-493D-4C4A-94F3-B6DDFB2F3994}" name="Ambiente já está em processo de upgrade?_x000a_Se 'Sim', informar prazo de conclusão." dataDxfId="3" dataCellStyle="Normal"/>
    <tableColumn id="27" xr3:uid="{0806BEEF-F5DC-478C-AC8B-37E76676F646}" name="Dependência de outro ambiente (Servidor)? Se &quot;Sim&quot;, informar." dataDxfId="2" dataCellStyle="Normal"/>
    <tableColumn id="28" xr3:uid="{D6885011-24E9-452B-8ADA-56B63BFEE41F}" name="Informar consultorias necessárias para validação (Informar o contato/e-mail)." dataDxfId="1" dataCellStyle="Normal"/>
    <tableColumn id="31" xr3:uid="{55C7E2A1-AE3F-40EB-8948-2D398890798D}" name="Necessário abertura de projeto exclusivo devido a complexidade?" dataDxfId="0" dataCellStyle="Normal"/>
  </tableColumns>
  <tableStyleInfo name="TableStyleMedium16"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4-08-30T13:29:16.87" personId="{64AC39FF-13AA-4FEE-A1A3-3A6ABA67AABF}" id="{0056320A-5E3D-408B-B6FF-B2DA6BF3F4AE}">
    <text>Data em que a matriz foi atualizada.</text>
  </threadedComment>
</ThreadedComment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3.hondaihs.com.b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AD6C-28FD-451C-8241-80A9E4DCEEA5}">
  <dimension ref="B2:AA99"/>
  <sheetViews>
    <sheetView showGridLines="0" zoomScale="70" zoomScaleNormal="70" workbookViewId="0">
      <selection activeCell="B2" sqref="B2:B3"/>
    </sheetView>
  </sheetViews>
  <sheetFormatPr defaultRowHeight="15" x14ac:dyDescent="0.25"/>
  <cols>
    <col min="1" max="1" width="1.42578125" customWidth="1"/>
    <col min="2" max="2" width="2.85546875" bestFit="1" customWidth="1"/>
    <col min="3" max="3" width="35.28515625" bestFit="1" customWidth="1"/>
    <col min="4" max="4" width="23.5703125" bestFit="1" customWidth="1"/>
    <col min="5" max="5" width="25.85546875" customWidth="1"/>
    <col min="6" max="6" width="13.7109375" bestFit="1" customWidth="1"/>
    <col min="7" max="7" width="12" bestFit="1" customWidth="1"/>
    <col min="8" max="8" width="8.85546875" bestFit="1" customWidth="1"/>
    <col min="9" max="9" width="11.42578125" bestFit="1" customWidth="1"/>
    <col min="10" max="10" width="37.85546875" customWidth="1"/>
    <col min="11" max="11" width="14.42578125" bestFit="1" customWidth="1"/>
    <col min="12" max="12" width="16.85546875" bestFit="1" customWidth="1"/>
    <col min="13" max="13" width="12" customWidth="1"/>
    <col min="14" max="14" width="14" bestFit="1" customWidth="1"/>
    <col min="15" max="16" width="12" customWidth="1"/>
    <col min="17" max="17" width="8.85546875" bestFit="1" customWidth="1"/>
    <col min="18" max="18" width="11.42578125" bestFit="1" customWidth="1"/>
    <col min="19" max="20" width="3.28515625" bestFit="1" customWidth="1"/>
    <col min="21" max="26" width="2.7109375" bestFit="1" customWidth="1"/>
    <col min="27" max="27" width="3.140625" bestFit="1" customWidth="1"/>
    <col min="32" max="32" width="6" customWidth="1"/>
    <col min="33" max="33" width="6.140625" customWidth="1"/>
    <col min="34" max="34" width="20.7109375" bestFit="1" customWidth="1"/>
  </cols>
  <sheetData>
    <row r="2" spans="2:27" x14ac:dyDescent="0.25">
      <c r="B2" s="522" t="s">
        <v>25</v>
      </c>
      <c r="C2" s="522" t="s">
        <v>1314</v>
      </c>
      <c r="D2" s="522" t="s">
        <v>1313</v>
      </c>
      <c r="E2" s="522" t="s">
        <v>1312</v>
      </c>
      <c r="F2" s="522" t="s">
        <v>34</v>
      </c>
      <c r="G2" s="522" t="s">
        <v>966</v>
      </c>
      <c r="H2" s="522" t="s">
        <v>26</v>
      </c>
      <c r="I2" s="522" t="s">
        <v>1306</v>
      </c>
      <c r="J2" s="522" t="s">
        <v>1311</v>
      </c>
      <c r="K2" s="522" t="s">
        <v>1310</v>
      </c>
      <c r="L2" s="523" t="s">
        <v>1309</v>
      </c>
      <c r="M2" s="523"/>
      <c r="N2" s="522" t="s">
        <v>1308</v>
      </c>
      <c r="S2" s="523" t="s">
        <v>1307</v>
      </c>
      <c r="T2" s="523"/>
      <c r="U2" s="523"/>
      <c r="V2" s="523"/>
      <c r="W2" s="523"/>
      <c r="X2" s="523"/>
      <c r="Y2" s="523"/>
      <c r="Z2" s="523"/>
      <c r="AA2" s="523"/>
    </row>
    <row r="3" spans="2:27" x14ac:dyDescent="0.25">
      <c r="B3" s="522"/>
      <c r="C3" s="522"/>
      <c r="D3" s="522"/>
      <c r="E3" s="522"/>
      <c r="F3" s="522"/>
      <c r="G3" s="522"/>
      <c r="H3" s="522"/>
      <c r="I3" s="522"/>
      <c r="J3" s="522"/>
      <c r="K3" s="522"/>
      <c r="L3" s="8" t="s">
        <v>51</v>
      </c>
      <c r="M3" s="8" t="s">
        <v>52</v>
      </c>
      <c r="N3" s="522"/>
      <c r="Q3" t="s">
        <v>26</v>
      </c>
      <c r="R3" t="s">
        <v>1306</v>
      </c>
      <c r="S3" t="s">
        <v>1305</v>
      </c>
      <c r="T3" t="s">
        <v>1304</v>
      </c>
      <c r="U3" t="s">
        <v>1303</v>
      </c>
      <c r="V3" t="s">
        <v>1302</v>
      </c>
      <c r="W3" t="s">
        <v>1301</v>
      </c>
      <c r="X3" t="s">
        <v>1300</v>
      </c>
      <c r="Y3" t="s">
        <v>1299</v>
      </c>
      <c r="Z3" t="s">
        <v>1298</v>
      </c>
      <c r="AA3" t="s">
        <v>1297</v>
      </c>
    </row>
    <row r="4" spans="2:27" ht="45" x14ac:dyDescent="0.25">
      <c r="B4" s="63"/>
      <c r="C4" s="10" t="s">
        <v>1296</v>
      </c>
      <c r="D4" s="63"/>
      <c r="E4" s="10" t="s">
        <v>1295</v>
      </c>
      <c r="F4" s="63"/>
      <c r="G4" s="63"/>
      <c r="H4" s="63"/>
      <c r="I4" s="63"/>
      <c r="J4" s="10" t="s">
        <v>1294</v>
      </c>
      <c r="K4" s="63"/>
      <c r="L4" s="63"/>
      <c r="M4" s="63"/>
    </row>
    <row r="8" spans="2:27" x14ac:dyDescent="0.25">
      <c r="C8" t="s">
        <v>1293</v>
      </c>
    </row>
    <row r="9" spans="2:27" x14ac:dyDescent="0.25">
      <c r="C9" t="s">
        <v>1292</v>
      </c>
    </row>
    <row r="10" spans="2:27" x14ac:dyDescent="0.25">
      <c r="C10" t="s">
        <v>1291</v>
      </c>
    </row>
    <row r="13" spans="2:27" x14ac:dyDescent="0.25">
      <c r="C13" s="4" t="s">
        <v>1290</v>
      </c>
    </row>
    <row r="14" spans="2:27" x14ac:dyDescent="0.25">
      <c r="C14" t="s">
        <v>1289</v>
      </c>
    </row>
    <row r="17" spans="3:10" x14ac:dyDescent="0.25">
      <c r="C17" s="4" t="s">
        <v>1288</v>
      </c>
    </row>
    <row r="18" spans="3:10" x14ac:dyDescent="0.25">
      <c r="C18" t="s">
        <v>1287</v>
      </c>
    </row>
    <row r="21" spans="3:10" x14ac:dyDescent="0.25">
      <c r="C21" s="4" t="s">
        <v>1286</v>
      </c>
    </row>
    <row r="22" spans="3:10" x14ac:dyDescent="0.25">
      <c r="C22" t="s">
        <v>1285</v>
      </c>
      <c r="E22" t="s">
        <v>1284</v>
      </c>
    </row>
    <row r="23" spans="3:10" x14ac:dyDescent="0.25">
      <c r="C23" t="s">
        <v>1283</v>
      </c>
    </row>
    <row r="24" spans="3:10" x14ac:dyDescent="0.25">
      <c r="C24" t="s">
        <v>1282</v>
      </c>
    </row>
    <row r="25" spans="3:10" x14ac:dyDescent="0.25">
      <c r="C25" t="s">
        <v>1281</v>
      </c>
    </row>
    <row r="26" spans="3:10" x14ac:dyDescent="0.25">
      <c r="C26" t="s">
        <v>1280</v>
      </c>
    </row>
    <row r="27" spans="3:10" x14ac:dyDescent="0.25">
      <c r="C27" t="s">
        <v>1279</v>
      </c>
    </row>
    <row r="28" spans="3:10" x14ac:dyDescent="0.25">
      <c r="C28" t="s">
        <v>1278</v>
      </c>
    </row>
    <row r="29" spans="3:10" x14ac:dyDescent="0.25">
      <c r="C29" t="s">
        <v>1277</v>
      </c>
    </row>
    <row r="30" spans="3:10" x14ac:dyDescent="0.25">
      <c r="C30" t="s">
        <v>1276</v>
      </c>
      <c r="J30" t="s">
        <v>1230</v>
      </c>
    </row>
    <row r="31" spans="3:10" x14ac:dyDescent="0.25">
      <c r="C31" t="s">
        <v>1275</v>
      </c>
    </row>
    <row r="32" spans="3:10" x14ac:dyDescent="0.25">
      <c r="C32" t="s">
        <v>1274</v>
      </c>
    </row>
    <row r="35" spans="3:3" x14ac:dyDescent="0.25">
      <c r="C35" s="4" t="s">
        <v>1273</v>
      </c>
    </row>
    <row r="36" spans="3:3" x14ac:dyDescent="0.25">
      <c r="C36" t="s">
        <v>1272</v>
      </c>
    </row>
    <row r="37" spans="3:3" x14ac:dyDescent="0.25">
      <c r="C37" t="s">
        <v>1271</v>
      </c>
    </row>
    <row r="38" spans="3:3" x14ac:dyDescent="0.25">
      <c r="C38" t="s">
        <v>1270</v>
      </c>
    </row>
    <row r="39" spans="3:3" x14ac:dyDescent="0.25">
      <c r="C39" t="s">
        <v>1269</v>
      </c>
    </row>
    <row r="40" spans="3:3" x14ac:dyDescent="0.25">
      <c r="C40" t="s">
        <v>1268</v>
      </c>
    </row>
    <row r="41" spans="3:3" x14ac:dyDescent="0.25">
      <c r="C41" t="s">
        <v>1267</v>
      </c>
    </row>
    <row r="42" spans="3:3" x14ac:dyDescent="0.25">
      <c r="C42" t="s">
        <v>1266</v>
      </c>
    </row>
    <row r="43" spans="3:3" x14ac:dyDescent="0.25">
      <c r="C43" t="s">
        <v>1265</v>
      </c>
    </row>
    <row r="44" spans="3:3" x14ac:dyDescent="0.25">
      <c r="C44" t="s">
        <v>1264</v>
      </c>
    </row>
    <row r="45" spans="3:3" x14ac:dyDescent="0.25">
      <c r="C45" t="s">
        <v>1263</v>
      </c>
    </row>
    <row r="46" spans="3:3" x14ac:dyDescent="0.25">
      <c r="C46" t="s">
        <v>1262</v>
      </c>
    </row>
    <row r="47" spans="3:3" x14ac:dyDescent="0.25">
      <c r="C47" t="s">
        <v>1261</v>
      </c>
    </row>
    <row r="48" spans="3:3" x14ac:dyDescent="0.25">
      <c r="C48" t="s">
        <v>1260</v>
      </c>
    </row>
    <row r="49" spans="3:3" x14ac:dyDescent="0.25">
      <c r="C49" t="s">
        <v>1259</v>
      </c>
    </row>
    <row r="50" spans="3:3" x14ac:dyDescent="0.25">
      <c r="C50" t="s">
        <v>1258</v>
      </c>
    </row>
    <row r="62" spans="3:3" x14ac:dyDescent="0.25">
      <c r="C62" t="s">
        <v>1257</v>
      </c>
    </row>
    <row r="70" spans="3:3" x14ac:dyDescent="0.25">
      <c r="C70" t="s">
        <v>1256</v>
      </c>
    </row>
    <row r="71" spans="3:3" x14ac:dyDescent="0.25">
      <c r="C71" t="s">
        <v>1255</v>
      </c>
    </row>
    <row r="72" spans="3:3" x14ac:dyDescent="0.25">
      <c r="C72" t="s">
        <v>1254</v>
      </c>
    </row>
    <row r="73" spans="3:3" x14ac:dyDescent="0.25">
      <c r="C73" t="s">
        <v>1253</v>
      </c>
    </row>
    <row r="77" spans="3:3" x14ac:dyDescent="0.25">
      <c r="C77" s="4" t="s">
        <v>1252</v>
      </c>
    </row>
    <row r="78" spans="3:3" x14ac:dyDescent="0.25">
      <c r="C78" t="s">
        <v>1251</v>
      </c>
    </row>
    <row r="79" spans="3:3" x14ac:dyDescent="0.25">
      <c r="C79" t="s">
        <v>1250</v>
      </c>
    </row>
    <row r="80" spans="3:3" x14ac:dyDescent="0.25">
      <c r="C80" t="s">
        <v>1249</v>
      </c>
    </row>
    <row r="81" spans="3:5" x14ac:dyDescent="0.25">
      <c r="C81" t="s">
        <v>1248</v>
      </c>
    </row>
    <row r="82" spans="3:5" x14ac:dyDescent="0.25">
      <c r="C82" t="s">
        <v>1247</v>
      </c>
    </row>
    <row r="83" spans="3:5" x14ac:dyDescent="0.25">
      <c r="C83" t="s">
        <v>1246</v>
      </c>
    </row>
    <row r="84" spans="3:5" x14ac:dyDescent="0.25">
      <c r="D84" t="s">
        <v>1245</v>
      </c>
    </row>
    <row r="85" spans="3:5" x14ac:dyDescent="0.25">
      <c r="D85" t="s">
        <v>1244</v>
      </c>
    </row>
    <row r="86" spans="3:5" x14ac:dyDescent="0.25">
      <c r="D86" t="s">
        <v>1243</v>
      </c>
    </row>
    <row r="87" spans="3:5" x14ac:dyDescent="0.25">
      <c r="D87" t="s">
        <v>1242</v>
      </c>
    </row>
    <row r="88" spans="3:5" x14ac:dyDescent="0.25">
      <c r="D88" t="s">
        <v>1241</v>
      </c>
    </row>
    <row r="89" spans="3:5" x14ac:dyDescent="0.25">
      <c r="D89" t="s">
        <v>1240</v>
      </c>
    </row>
    <row r="91" spans="3:5" x14ac:dyDescent="0.25">
      <c r="C91" t="s">
        <v>1239</v>
      </c>
      <c r="E91" t="s">
        <v>1238</v>
      </c>
    </row>
    <row r="92" spans="3:5" x14ac:dyDescent="0.25">
      <c r="C92" t="s">
        <v>1237</v>
      </c>
    </row>
    <row r="93" spans="3:5" x14ac:dyDescent="0.25">
      <c r="C93" t="s">
        <v>1236</v>
      </c>
    </row>
    <row r="94" spans="3:5" x14ac:dyDescent="0.25">
      <c r="C94" t="s">
        <v>1235</v>
      </c>
    </row>
    <row r="97" spans="3:3" x14ac:dyDescent="0.25">
      <c r="C97" s="4" t="s">
        <v>1234</v>
      </c>
    </row>
    <row r="98" spans="3:3" x14ac:dyDescent="0.25">
      <c r="C98" t="s">
        <v>1233</v>
      </c>
    </row>
    <row r="99" spans="3:3" x14ac:dyDescent="0.25">
      <c r="C99" t="s">
        <v>1232</v>
      </c>
    </row>
  </sheetData>
  <mergeCells count="13">
    <mergeCell ref="E2:E3"/>
    <mergeCell ref="D2:D3"/>
    <mergeCell ref="C2:C3"/>
    <mergeCell ref="B2:B3"/>
    <mergeCell ref="S2:AA2"/>
    <mergeCell ref="L2:M2"/>
    <mergeCell ref="K2:K3"/>
    <mergeCell ref="J2:J3"/>
    <mergeCell ref="I2:I3"/>
    <mergeCell ref="H2:H3"/>
    <mergeCell ref="N2:N3"/>
    <mergeCell ref="G2:G3"/>
    <mergeCell ref="F2:F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1910-F0D6-41E2-AC8E-443B322776F6}">
  <dimension ref="B2:U15"/>
  <sheetViews>
    <sheetView showGridLines="0" workbookViewId="0">
      <selection activeCell="B4" sqref="B4"/>
    </sheetView>
  </sheetViews>
  <sheetFormatPr defaultRowHeight="15" x14ac:dyDescent="0.25"/>
  <cols>
    <col min="1" max="1" width="1.5703125" customWidth="1"/>
    <col min="2" max="2" width="4" customWidth="1"/>
    <col min="3" max="3" width="13.28515625" customWidth="1"/>
    <col min="4" max="4" width="15.42578125" customWidth="1"/>
    <col min="5" max="5" width="6.7109375" customWidth="1"/>
    <col min="6" max="6" width="9.7109375" customWidth="1"/>
    <col min="7" max="7" width="11.42578125" customWidth="1"/>
    <col min="8" max="8" width="16.140625" customWidth="1"/>
  </cols>
  <sheetData>
    <row r="2" spans="2:21" x14ac:dyDescent="0.25">
      <c r="B2" t="s">
        <v>4</v>
      </c>
    </row>
    <row r="4" spans="2:21" x14ac:dyDescent="0.25">
      <c r="B4" s="11" t="s">
        <v>25</v>
      </c>
      <c r="C4" s="11" t="s">
        <v>31</v>
      </c>
      <c r="D4" s="11" t="s">
        <v>27</v>
      </c>
      <c r="E4" s="11" t="s">
        <v>32</v>
      </c>
      <c r="F4" s="11" t="s">
        <v>41</v>
      </c>
      <c r="G4" s="11" t="s">
        <v>42</v>
      </c>
      <c r="H4" s="11" t="s">
        <v>34</v>
      </c>
    </row>
    <row r="5" spans="2:21" x14ac:dyDescent="0.25">
      <c r="B5" s="9">
        <v>1</v>
      </c>
      <c r="C5" s="10"/>
      <c r="D5" s="10" t="s">
        <v>75</v>
      </c>
      <c r="E5" s="9" t="s">
        <v>81</v>
      </c>
      <c r="F5" s="9" t="s">
        <v>82</v>
      </c>
      <c r="G5" s="9" t="s">
        <v>83</v>
      </c>
      <c r="H5" s="10" t="s">
        <v>83</v>
      </c>
      <c r="I5" s="10"/>
      <c r="J5" s="10"/>
      <c r="K5" s="10"/>
      <c r="L5" s="10"/>
      <c r="M5" s="10"/>
      <c r="N5" s="10"/>
      <c r="O5" s="10"/>
      <c r="P5" s="10"/>
      <c r="Q5" s="10"/>
      <c r="R5" s="10"/>
      <c r="S5" s="10"/>
      <c r="T5" s="10"/>
      <c r="U5" s="10"/>
    </row>
    <row r="6" spans="2:21" x14ac:dyDescent="0.25">
      <c r="B6" s="9">
        <v>2</v>
      </c>
      <c r="C6" s="10"/>
      <c r="D6" s="10"/>
      <c r="E6" s="9"/>
      <c r="F6" s="9"/>
      <c r="G6" s="9"/>
      <c r="H6" s="10"/>
      <c r="I6" s="10"/>
      <c r="J6" s="10"/>
      <c r="K6" s="10"/>
      <c r="L6" s="10"/>
      <c r="M6" s="10"/>
      <c r="N6" s="10"/>
      <c r="O6" s="10"/>
      <c r="P6" s="10"/>
      <c r="Q6" s="10"/>
      <c r="R6" s="10"/>
      <c r="S6" s="10"/>
      <c r="T6" s="10"/>
      <c r="U6" s="10"/>
    </row>
    <row r="7" spans="2:21" x14ac:dyDescent="0.25">
      <c r="B7" s="9">
        <v>3</v>
      </c>
      <c r="C7" s="10"/>
      <c r="D7" s="10"/>
      <c r="E7" s="9"/>
      <c r="F7" s="9"/>
      <c r="G7" s="9"/>
      <c r="H7" s="10"/>
      <c r="I7" s="10"/>
      <c r="J7" s="10"/>
      <c r="K7" s="10"/>
      <c r="L7" s="10"/>
      <c r="M7" s="10"/>
      <c r="N7" s="10"/>
      <c r="O7" s="10"/>
      <c r="P7" s="10"/>
      <c r="Q7" s="10"/>
      <c r="R7" s="10"/>
      <c r="S7" s="10"/>
      <c r="T7" s="10"/>
      <c r="U7" s="10"/>
    </row>
    <row r="8" spans="2:21" x14ac:dyDescent="0.25">
      <c r="B8" s="9">
        <v>4</v>
      </c>
      <c r="C8" s="10"/>
      <c r="D8" s="10"/>
      <c r="E8" s="9"/>
      <c r="F8" s="9"/>
      <c r="G8" s="9"/>
      <c r="H8" s="10"/>
      <c r="I8" s="10"/>
      <c r="J8" s="10"/>
      <c r="K8" s="10"/>
      <c r="L8" s="10"/>
      <c r="M8" s="10"/>
      <c r="N8" s="10"/>
      <c r="O8" s="10"/>
      <c r="P8" s="10"/>
      <c r="Q8" s="10"/>
      <c r="R8" s="10"/>
      <c r="S8" s="10"/>
      <c r="T8" s="10"/>
      <c r="U8" s="10"/>
    </row>
    <row r="9" spans="2:21" x14ac:dyDescent="0.25">
      <c r="B9" s="9">
        <v>5</v>
      </c>
      <c r="C9" s="10"/>
      <c r="D9" s="10"/>
      <c r="E9" s="9"/>
      <c r="F9" s="9"/>
      <c r="G9" s="9"/>
      <c r="H9" s="10"/>
      <c r="I9" s="10"/>
      <c r="J9" s="10"/>
      <c r="K9" s="10"/>
      <c r="L9" s="10"/>
      <c r="M9" s="10"/>
      <c r="N9" s="10"/>
      <c r="O9" s="10"/>
      <c r="P9" s="10"/>
      <c r="Q9" s="10"/>
      <c r="R9" s="10"/>
      <c r="S9" s="10"/>
      <c r="T9" s="10"/>
      <c r="U9" s="10"/>
    </row>
    <row r="10" spans="2:21" x14ac:dyDescent="0.25">
      <c r="B10" s="9">
        <v>6</v>
      </c>
      <c r="C10" s="10"/>
      <c r="D10" s="10"/>
      <c r="E10" s="9"/>
      <c r="F10" s="9"/>
      <c r="G10" s="9"/>
      <c r="H10" s="10"/>
      <c r="I10" s="10"/>
      <c r="J10" s="10"/>
      <c r="K10" s="10"/>
      <c r="L10" s="10"/>
      <c r="M10" s="10"/>
      <c r="N10" s="10"/>
      <c r="O10" s="10"/>
      <c r="P10" s="10"/>
      <c r="Q10" s="10"/>
      <c r="R10" s="10"/>
      <c r="S10" s="10"/>
      <c r="T10" s="10"/>
      <c r="U10" s="10"/>
    </row>
    <row r="11" spans="2:21" x14ac:dyDescent="0.25">
      <c r="B11" s="9">
        <v>7</v>
      </c>
      <c r="C11" s="10"/>
      <c r="D11" s="10"/>
      <c r="E11" s="9"/>
      <c r="F11" s="9"/>
      <c r="G11" s="9"/>
      <c r="H11" s="10"/>
      <c r="I11" s="10"/>
      <c r="J11" s="10"/>
      <c r="K11" s="10"/>
      <c r="L11" s="10"/>
      <c r="M11" s="10"/>
      <c r="N11" s="10"/>
      <c r="O11" s="10"/>
      <c r="P11" s="10"/>
      <c r="Q11" s="10"/>
      <c r="R11" s="10"/>
      <c r="S11" s="10"/>
      <c r="T11" s="10"/>
      <c r="U11" s="10"/>
    </row>
    <row r="12" spans="2:21" x14ac:dyDescent="0.25">
      <c r="B12" s="9">
        <v>8</v>
      </c>
      <c r="C12" s="10"/>
      <c r="D12" s="10"/>
      <c r="E12" s="9"/>
      <c r="F12" s="9"/>
      <c r="G12" s="9"/>
      <c r="H12" s="10"/>
      <c r="I12" s="10"/>
      <c r="J12" s="10"/>
      <c r="K12" s="10"/>
      <c r="L12" s="10"/>
      <c r="M12" s="10"/>
      <c r="N12" s="10"/>
      <c r="O12" s="10"/>
      <c r="P12" s="10"/>
      <c r="Q12" s="10"/>
      <c r="R12" s="10"/>
      <c r="S12" s="10"/>
      <c r="T12" s="10"/>
      <c r="U12" s="10"/>
    </row>
    <row r="13" spans="2:21" x14ac:dyDescent="0.25">
      <c r="B13" s="9">
        <v>9</v>
      </c>
      <c r="C13" s="10"/>
      <c r="D13" s="10"/>
      <c r="E13" s="9"/>
      <c r="F13" s="9"/>
      <c r="G13" s="9"/>
      <c r="H13" s="10"/>
      <c r="I13" s="10"/>
      <c r="J13" s="10"/>
      <c r="K13" s="10"/>
      <c r="L13" s="10"/>
      <c r="M13" s="10"/>
      <c r="N13" s="10"/>
      <c r="O13" s="10"/>
      <c r="P13" s="10"/>
      <c r="Q13" s="10"/>
      <c r="R13" s="10"/>
      <c r="S13" s="10"/>
      <c r="T13" s="10"/>
      <c r="U13" s="10"/>
    </row>
    <row r="14" spans="2:21" x14ac:dyDescent="0.25">
      <c r="B14" s="9">
        <v>10</v>
      </c>
      <c r="C14" s="10"/>
      <c r="D14" s="10"/>
      <c r="E14" s="9"/>
      <c r="F14" s="9"/>
      <c r="G14" s="9"/>
      <c r="H14" s="10"/>
      <c r="I14" s="10"/>
      <c r="J14" s="10"/>
      <c r="K14" s="10"/>
      <c r="L14" s="10"/>
      <c r="M14" s="10"/>
      <c r="N14" s="10"/>
      <c r="O14" s="10"/>
      <c r="P14" s="10"/>
      <c r="Q14" s="10"/>
      <c r="R14" s="10"/>
      <c r="S14" s="10"/>
      <c r="T14" s="10"/>
      <c r="U14" s="10"/>
    </row>
    <row r="15" spans="2:21" x14ac:dyDescent="0.25">
      <c r="B15" s="9">
        <v>11</v>
      </c>
      <c r="C15" s="10"/>
      <c r="D15" s="10"/>
      <c r="E15" s="9"/>
      <c r="F15" s="9"/>
      <c r="G15" s="9"/>
      <c r="H15" s="10"/>
      <c r="I15" s="10"/>
      <c r="J15" s="10"/>
      <c r="K15" s="10"/>
      <c r="L15" s="10"/>
      <c r="M15" s="10"/>
      <c r="N15" s="10"/>
      <c r="O15" s="10"/>
      <c r="P15" s="10"/>
      <c r="Q15" s="10"/>
      <c r="R15" s="10"/>
      <c r="S15" s="10"/>
      <c r="T15" s="10"/>
      <c r="U15" s="10"/>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644C-F7B5-44C0-8B2D-3D54BE1195B7}">
  <dimension ref="A2:R33"/>
  <sheetViews>
    <sheetView workbookViewId="0">
      <selection activeCell="S14" sqref="S14"/>
    </sheetView>
  </sheetViews>
  <sheetFormatPr defaultRowHeight="15" x14ac:dyDescent="0.25"/>
  <cols>
    <col min="1" max="1" width="4" customWidth="1"/>
  </cols>
  <sheetData>
    <row r="2" spans="1:18" x14ac:dyDescent="0.25">
      <c r="B2" s="3" t="s">
        <v>44</v>
      </c>
      <c r="C2" s="2"/>
      <c r="D2" s="2"/>
      <c r="E2" s="2"/>
      <c r="F2" s="2"/>
      <c r="G2" s="2"/>
      <c r="H2" s="2"/>
      <c r="I2" s="2"/>
      <c r="J2" s="2"/>
      <c r="K2" s="2"/>
      <c r="L2" s="2"/>
      <c r="M2" s="2"/>
      <c r="N2" s="2"/>
      <c r="O2" s="2"/>
      <c r="P2" s="2"/>
      <c r="Q2" s="2"/>
      <c r="R2" s="2"/>
    </row>
    <row r="3" spans="1:18" x14ac:dyDescent="0.25">
      <c r="B3" s="2" t="s">
        <v>0</v>
      </c>
      <c r="C3" s="2"/>
      <c r="D3" s="2"/>
      <c r="E3" s="2"/>
      <c r="F3" s="2"/>
      <c r="G3" s="2"/>
      <c r="H3" s="2"/>
      <c r="I3" s="2"/>
      <c r="J3" s="2"/>
      <c r="K3" s="2"/>
      <c r="L3" s="2"/>
      <c r="M3" s="2"/>
      <c r="N3" s="2"/>
      <c r="O3" s="2"/>
      <c r="P3" s="2"/>
      <c r="Q3" s="2"/>
      <c r="R3" s="2"/>
    </row>
    <row r="4" spans="1:18" x14ac:dyDescent="0.25">
      <c r="B4" s="2" t="s">
        <v>1</v>
      </c>
      <c r="C4" s="2"/>
      <c r="D4" s="2"/>
      <c r="E4" s="2"/>
      <c r="F4" s="2"/>
      <c r="G4" s="2"/>
      <c r="H4" s="2"/>
      <c r="I4" s="2"/>
      <c r="J4" s="2"/>
      <c r="K4" s="2"/>
      <c r="L4" s="2"/>
      <c r="M4" s="2"/>
      <c r="N4" s="2"/>
      <c r="O4" s="2"/>
      <c r="P4" s="2"/>
      <c r="Q4" s="2"/>
      <c r="R4" s="2"/>
    </row>
    <row r="5" spans="1:18" x14ac:dyDescent="0.25">
      <c r="B5" s="2" t="s">
        <v>2</v>
      </c>
      <c r="C5" s="2"/>
      <c r="D5" s="2"/>
      <c r="E5" s="2"/>
      <c r="F5" s="2"/>
      <c r="G5" s="2"/>
      <c r="H5" s="2"/>
      <c r="I5" s="2"/>
      <c r="J5" s="2"/>
      <c r="K5" s="2"/>
      <c r="L5" s="2"/>
      <c r="M5" s="2"/>
      <c r="N5" s="2"/>
      <c r="O5" s="2"/>
      <c r="P5" s="2"/>
      <c r="Q5" s="2"/>
      <c r="R5" s="2"/>
    </row>
    <row r="6" spans="1:18" x14ac:dyDescent="0.25">
      <c r="B6" s="2" t="s">
        <v>3</v>
      </c>
      <c r="C6" s="2"/>
      <c r="D6" s="2"/>
      <c r="E6" s="2"/>
      <c r="F6" s="2"/>
      <c r="G6" s="2"/>
      <c r="H6" s="2"/>
      <c r="I6" s="2"/>
      <c r="J6" s="2"/>
      <c r="K6" s="2"/>
      <c r="L6" s="2"/>
      <c r="M6" s="2"/>
      <c r="N6" s="2"/>
      <c r="O6" s="2"/>
      <c r="P6" s="2"/>
      <c r="Q6" s="2"/>
      <c r="R6" s="2"/>
    </row>
    <row r="7" spans="1:18" x14ac:dyDescent="0.25">
      <c r="A7" s="8" t="s">
        <v>24</v>
      </c>
      <c r="B7" s="3" t="s">
        <v>49</v>
      </c>
      <c r="C7" s="2"/>
      <c r="D7" s="2"/>
      <c r="E7" s="2"/>
      <c r="F7" s="2"/>
      <c r="G7" s="2"/>
      <c r="H7" s="2"/>
      <c r="I7" s="2"/>
      <c r="J7" s="2"/>
      <c r="K7" s="2"/>
      <c r="L7" s="2"/>
      <c r="M7" s="2"/>
      <c r="N7" s="2"/>
      <c r="O7" s="2"/>
      <c r="P7" s="2"/>
      <c r="Q7" s="2"/>
      <c r="R7" s="2"/>
    </row>
    <row r="8" spans="1:18" x14ac:dyDescent="0.25">
      <c r="A8" s="8"/>
      <c r="B8" s="3" t="s">
        <v>99</v>
      </c>
      <c r="C8" s="2"/>
      <c r="D8" s="2"/>
      <c r="E8" s="2"/>
      <c r="F8" s="2"/>
      <c r="G8" s="2"/>
      <c r="H8" s="2"/>
      <c r="I8" s="2"/>
      <c r="J8" s="2"/>
      <c r="K8" s="2"/>
      <c r="L8" s="2"/>
      <c r="M8" s="2"/>
      <c r="N8" s="2"/>
      <c r="O8" s="2"/>
      <c r="P8" s="2"/>
      <c r="Q8" s="2"/>
      <c r="R8" s="2"/>
    </row>
    <row r="9" spans="1:18" x14ac:dyDescent="0.25">
      <c r="A9" s="8" t="s">
        <v>24</v>
      </c>
      <c r="B9" s="2" t="s">
        <v>5</v>
      </c>
      <c r="C9" s="2"/>
      <c r="D9" s="2"/>
      <c r="E9" s="2"/>
      <c r="F9" s="2"/>
      <c r="G9" s="2"/>
      <c r="H9" s="2"/>
      <c r="I9" s="2"/>
      <c r="J9" s="2"/>
      <c r="K9" s="2"/>
      <c r="L9" s="2"/>
      <c r="M9" s="2"/>
      <c r="N9" s="2"/>
      <c r="O9" s="2"/>
      <c r="P9" s="2"/>
      <c r="Q9" s="2"/>
      <c r="R9" s="2"/>
    </row>
    <row r="10" spans="1:18" x14ac:dyDescent="0.25">
      <c r="B10" s="3" t="s">
        <v>19</v>
      </c>
      <c r="C10" s="2"/>
      <c r="D10" s="2"/>
      <c r="E10" s="2"/>
      <c r="F10" s="2"/>
      <c r="G10" s="2"/>
      <c r="H10" s="2"/>
      <c r="I10" s="2"/>
      <c r="J10" s="2"/>
      <c r="K10" s="2"/>
      <c r="L10" s="2"/>
      <c r="M10" s="2"/>
      <c r="N10" s="2"/>
      <c r="O10" s="2"/>
      <c r="P10" s="2"/>
      <c r="Q10" s="2"/>
      <c r="R10" s="2"/>
    </row>
    <row r="11" spans="1:18" x14ac:dyDescent="0.25">
      <c r="B11" s="2" t="s">
        <v>20</v>
      </c>
      <c r="C11" s="2"/>
      <c r="D11" s="2"/>
      <c r="E11" s="2"/>
      <c r="F11" s="2"/>
      <c r="G11" s="2"/>
      <c r="H11" s="2"/>
      <c r="I11" s="2"/>
      <c r="J11" s="2"/>
      <c r="K11" s="2"/>
      <c r="L11" s="2"/>
      <c r="M11" s="2"/>
      <c r="N11" s="2"/>
      <c r="O11" s="2"/>
      <c r="P11" s="2"/>
      <c r="Q11" s="2"/>
      <c r="R11" s="2"/>
    </row>
    <row r="12" spans="1:18" x14ac:dyDescent="0.25">
      <c r="B12" s="2" t="s">
        <v>21</v>
      </c>
      <c r="C12" s="2"/>
      <c r="D12" s="2"/>
      <c r="E12" s="2"/>
      <c r="F12" s="2"/>
      <c r="G12" s="2"/>
      <c r="H12" s="2"/>
      <c r="I12" s="2"/>
      <c r="J12" s="2"/>
      <c r="K12" s="2"/>
      <c r="L12" s="2"/>
      <c r="M12" s="2"/>
      <c r="N12" s="2"/>
      <c r="O12" s="2"/>
      <c r="P12" s="2"/>
      <c r="Q12" s="2"/>
      <c r="R12" s="2"/>
    </row>
    <row r="13" spans="1:18" x14ac:dyDescent="0.25">
      <c r="B13" s="3" t="s">
        <v>30</v>
      </c>
      <c r="C13" s="2"/>
      <c r="D13" s="2"/>
      <c r="E13" s="2"/>
      <c r="F13" s="2"/>
      <c r="G13" s="2"/>
      <c r="H13" s="2"/>
      <c r="I13" s="2"/>
      <c r="J13" s="2"/>
      <c r="K13" s="2"/>
      <c r="L13" s="2"/>
      <c r="M13" s="2"/>
      <c r="N13" s="2"/>
      <c r="O13" s="2"/>
      <c r="P13" s="2"/>
      <c r="Q13" s="2"/>
      <c r="R13" s="2"/>
    </row>
    <row r="14" spans="1:18" x14ac:dyDescent="0.25">
      <c r="B14" s="1"/>
    </row>
    <row r="15" spans="1:18" x14ac:dyDescent="0.25">
      <c r="B15" s="3" t="s">
        <v>37</v>
      </c>
      <c r="C15" s="2"/>
      <c r="D15" s="2"/>
      <c r="E15" s="2"/>
      <c r="F15" s="2"/>
      <c r="G15" s="2"/>
      <c r="H15" s="2"/>
      <c r="I15" s="2"/>
      <c r="J15" s="2"/>
      <c r="K15" s="2"/>
      <c r="L15" s="2"/>
      <c r="M15" s="2"/>
      <c r="N15" s="2"/>
      <c r="O15" s="2"/>
      <c r="P15" s="2"/>
      <c r="Q15" s="2"/>
      <c r="R15" s="2"/>
    </row>
    <row r="16" spans="1:18" x14ac:dyDescent="0.25">
      <c r="B16" s="3" t="s">
        <v>22</v>
      </c>
      <c r="C16" s="2"/>
      <c r="D16" s="2"/>
      <c r="E16" s="2"/>
      <c r="F16" s="2"/>
      <c r="G16" s="2"/>
      <c r="H16" s="2"/>
      <c r="I16" s="2"/>
      <c r="J16" s="2"/>
      <c r="K16" s="2"/>
      <c r="L16" s="2"/>
      <c r="M16" s="2"/>
      <c r="N16" s="2"/>
      <c r="O16" s="2"/>
      <c r="P16" s="2"/>
      <c r="Q16" s="2"/>
      <c r="R16" s="2"/>
    </row>
    <row r="17" spans="2:18" x14ac:dyDescent="0.25">
      <c r="B17" s="3" t="s">
        <v>23</v>
      </c>
      <c r="C17" s="2"/>
      <c r="D17" s="2"/>
      <c r="E17" s="2"/>
      <c r="F17" s="2"/>
      <c r="G17" s="2"/>
      <c r="H17" s="2"/>
      <c r="I17" s="2"/>
      <c r="J17" s="2"/>
      <c r="K17" s="2"/>
      <c r="L17" s="2"/>
      <c r="M17" s="2"/>
      <c r="N17" s="2"/>
      <c r="O17" s="2"/>
      <c r="P17" s="2"/>
      <c r="Q17" s="2"/>
      <c r="R17" s="2"/>
    </row>
    <row r="19" spans="2:18" x14ac:dyDescent="0.25">
      <c r="B19" t="s">
        <v>6</v>
      </c>
    </row>
    <row r="20" spans="2:18" x14ac:dyDescent="0.25">
      <c r="C20" t="s">
        <v>7</v>
      </c>
    </row>
    <row r="21" spans="2:18" x14ac:dyDescent="0.25">
      <c r="D21" t="s">
        <v>8</v>
      </c>
    </row>
    <row r="22" spans="2:18" x14ac:dyDescent="0.25">
      <c r="D22" t="s">
        <v>9</v>
      </c>
    </row>
    <row r="23" spans="2:18" x14ac:dyDescent="0.25">
      <c r="D23" t="s">
        <v>10</v>
      </c>
    </row>
    <row r="24" spans="2:18" x14ac:dyDescent="0.25">
      <c r="D24" t="s">
        <v>11</v>
      </c>
    </row>
    <row r="25" spans="2:18" x14ac:dyDescent="0.25">
      <c r="D25" t="s">
        <v>12</v>
      </c>
    </row>
    <row r="26" spans="2:18" x14ac:dyDescent="0.25">
      <c r="D26" t="s">
        <v>13</v>
      </c>
    </row>
    <row r="27" spans="2:18" x14ac:dyDescent="0.25">
      <c r="D27" t="s">
        <v>14</v>
      </c>
    </row>
    <row r="28" spans="2:18" x14ac:dyDescent="0.25">
      <c r="D28" t="s">
        <v>76</v>
      </c>
    </row>
    <row r="29" spans="2:18" x14ac:dyDescent="0.25">
      <c r="D29" t="s">
        <v>15</v>
      </c>
    </row>
    <row r="30" spans="2:18" x14ac:dyDescent="0.25">
      <c r="D30" t="s">
        <v>16</v>
      </c>
    </row>
    <row r="31" spans="2:18" x14ac:dyDescent="0.25">
      <c r="D31" t="s">
        <v>100</v>
      </c>
    </row>
    <row r="32" spans="2:18" x14ac:dyDescent="0.25">
      <c r="D32" t="s">
        <v>17</v>
      </c>
    </row>
    <row r="33" spans="4:4" x14ac:dyDescent="0.25">
      <c r="D33" t="s">
        <v>18</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5202-F22D-42A4-9BD6-5292F016798F}">
  <sheetPr filterMode="1"/>
  <dimension ref="A1:I1502"/>
  <sheetViews>
    <sheetView showGridLines="0" zoomScale="55" zoomScaleNormal="55" workbookViewId="0">
      <selection activeCell="D614" sqref="D614"/>
    </sheetView>
  </sheetViews>
  <sheetFormatPr defaultRowHeight="15" x14ac:dyDescent="0.25"/>
  <cols>
    <col min="1" max="1" width="14.5703125" customWidth="1"/>
    <col min="2" max="2" width="39.85546875" bestFit="1" customWidth="1"/>
    <col min="3" max="3" width="16.140625" customWidth="1"/>
    <col min="4" max="4" width="75.42578125" customWidth="1"/>
    <col min="5" max="5" width="21.42578125" bestFit="1" customWidth="1"/>
    <col min="6" max="6" width="21.5703125" customWidth="1"/>
    <col min="7" max="7" width="31.7109375" customWidth="1"/>
    <col min="8" max="8" width="71.28515625" bestFit="1" customWidth="1"/>
    <col min="9" max="9" width="51.140625" customWidth="1"/>
  </cols>
  <sheetData>
    <row r="1" spans="1:9" x14ac:dyDescent="0.25">
      <c r="A1" s="4" t="s">
        <v>5270</v>
      </c>
      <c r="B1" s="4" t="s">
        <v>5269</v>
      </c>
      <c r="C1" s="4" t="s">
        <v>5268</v>
      </c>
      <c r="D1" s="4" t="s">
        <v>5267</v>
      </c>
      <c r="E1" s="4" t="s">
        <v>5266</v>
      </c>
      <c r="F1" s="4" t="s">
        <v>5265</v>
      </c>
      <c r="G1" s="4" t="s">
        <v>5264</v>
      </c>
      <c r="H1" s="4" t="s">
        <v>5263</v>
      </c>
      <c r="I1" s="4" t="s">
        <v>5262</v>
      </c>
    </row>
    <row r="2" spans="1:9" hidden="1" x14ac:dyDescent="0.25">
      <c r="A2" t="s">
        <v>5261</v>
      </c>
    </row>
    <row r="3" spans="1:9" x14ac:dyDescent="0.25">
      <c r="A3" t="s">
        <v>5261</v>
      </c>
      <c r="B3" t="s">
        <v>1438</v>
      </c>
      <c r="C3" s="210">
        <v>41736</v>
      </c>
      <c r="D3" t="s">
        <v>5260</v>
      </c>
      <c r="E3" s="210">
        <v>41943</v>
      </c>
      <c r="F3" t="s">
        <v>1317</v>
      </c>
      <c r="G3" t="s">
        <v>83</v>
      </c>
      <c r="H3" t="s">
        <v>5259</v>
      </c>
      <c r="I3" t="s">
        <v>5258</v>
      </c>
    </row>
    <row r="4" spans="1:9" hidden="1" x14ac:dyDescent="0.25">
      <c r="A4" t="s">
        <v>5256</v>
      </c>
    </row>
    <row r="5" spans="1:9" hidden="1" x14ac:dyDescent="0.25">
      <c r="A5" t="s">
        <v>5256</v>
      </c>
      <c r="B5" t="s">
        <v>1319</v>
      </c>
      <c r="C5" s="210">
        <v>41891</v>
      </c>
      <c r="D5" t="s">
        <v>46</v>
      </c>
      <c r="E5" t="s">
        <v>83</v>
      </c>
      <c r="F5" t="s">
        <v>1324</v>
      </c>
      <c r="G5" t="s">
        <v>5252</v>
      </c>
      <c r="H5" t="s">
        <v>5257</v>
      </c>
      <c r="I5" t="s">
        <v>5254</v>
      </c>
    </row>
    <row r="6" spans="1:9" hidden="1" x14ac:dyDescent="0.25">
      <c r="A6" t="s">
        <v>5256</v>
      </c>
      <c r="B6" t="s">
        <v>1319</v>
      </c>
      <c r="C6" s="210">
        <v>41099</v>
      </c>
      <c r="D6" t="s">
        <v>5255</v>
      </c>
      <c r="E6" s="210">
        <v>41099</v>
      </c>
      <c r="F6" t="s">
        <v>1324</v>
      </c>
      <c r="G6" t="s">
        <v>5254</v>
      </c>
      <c r="H6" t="s">
        <v>5253</v>
      </c>
      <c r="I6" t="s">
        <v>5252</v>
      </c>
    </row>
    <row r="7" spans="1:9" hidden="1" x14ac:dyDescent="0.25">
      <c r="A7" t="s">
        <v>5251</v>
      </c>
    </row>
    <row r="8" spans="1:9" x14ac:dyDescent="0.25">
      <c r="A8" t="s">
        <v>5251</v>
      </c>
      <c r="B8" t="s">
        <v>1438</v>
      </c>
      <c r="C8" s="210">
        <v>43669</v>
      </c>
      <c r="D8" t="s">
        <v>1411</v>
      </c>
      <c r="E8" s="210">
        <v>43769</v>
      </c>
      <c r="F8" t="s">
        <v>1317</v>
      </c>
      <c r="G8" t="s">
        <v>1410</v>
      </c>
      <c r="I8" t="s">
        <v>5250</v>
      </c>
    </row>
    <row r="9" spans="1:9" hidden="1" x14ac:dyDescent="0.25">
      <c r="A9" t="s">
        <v>5177</v>
      </c>
    </row>
    <row r="10" spans="1:9" hidden="1" x14ac:dyDescent="0.25">
      <c r="A10" t="s">
        <v>5177</v>
      </c>
      <c r="B10" t="s">
        <v>1375</v>
      </c>
      <c r="C10" s="210">
        <v>44018</v>
      </c>
      <c r="D10" t="s">
        <v>5249</v>
      </c>
      <c r="E10" t="s">
        <v>83</v>
      </c>
      <c r="F10" t="s">
        <v>4107</v>
      </c>
      <c r="G10" t="s">
        <v>5242</v>
      </c>
      <c r="H10" t="s">
        <v>5248</v>
      </c>
      <c r="I10" t="s">
        <v>5245</v>
      </c>
    </row>
    <row r="11" spans="1:9" hidden="1" x14ac:dyDescent="0.25">
      <c r="A11" t="s">
        <v>5177</v>
      </c>
      <c r="B11" t="s">
        <v>1375</v>
      </c>
      <c r="C11" s="210">
        <v>43249</v>
      </c>
      <c r="D11" t="s">
        <v>5247</v>
      </c>
      <c r="E11" t="s">
        <v>83</v>
      </c>
      <c r="F11" t="s">
        <v>1324</v>
      </c>
      <c r="G11" t="s">
        <v>5238</v>
      </c>
      <c r="H11" t="s">
        <v>5246</v>
      </c>
      <c r="I11" t="s">
        <v>5245</v>
      </c>
    </row>
    <row r="12" spans="1:9" hidden="1" x14ac:dyDescent="0.25">
      <c r="A12" t="s">
        <v>5177</v>
      </c>
      <c r="B12" t="s">
        <v>1375</v>
      </c>
      <c r="C12" s="210">
        <v>42412</v>
      </c>
      <c r="D12" t="s">
        <v>5244</v>
      </c>
      <c r="E12" s="210">
        <v>42490</v>
      </c>
      <c r="F12" t="s">
        <v>1324</v>
      </c>
      <c r="G12" t="s">
        <v>5238</v>
      </c>
      <c r="H12" t="s">
        <v>5243</v>
      </c>
      <c r="I12" t="s">
        <v>5242</v>
      </c>
    </row>
    <row r="13" spans="1:9" hidden="1" x14ac:dyDescent="0.25">
      <c r="A13" t="s">
        <v>5177</v>
      </c>
      <c r="B13" t="s">
        <v>5241</v>
      </c>
      <c r="C13" s="210">
        <v>42388</v>
      </c>
      <c r="D13" t="s">
        <v>5240</v>
      </c>
      <c r="E13" s="210">
        <v>42551</v>
      </c>
      <c r="F13" t="s">
        <v>1324</v>
      </c>
      <c r="G13" t="s">
        <v>5235</v>
      </c>
      <c r="H13" t="s">
        <v>5239</v>
      </c>
      <c r="I13" t="s">
        <v>5238</v>
      </c>
    </row>
    <row r="14" spans="1:9" hidden="1" x14ac:dyDescent="0.25">
      <c r="A14" t="s">
        <v>5177</v>
      </c>
      <c r="B14" t="s">
        <v>2017</v>
      </c>
      <c r="C14" s="210">
        <v>42229</v>
      </c>
      <c r="D14" t="s">
        <v>5237</v>
      </c>
      <c r="E14" s="210">
        <v>42247</v>
      </c>
      <c r="F14" t="s">
        <v>1324</v>
      </c>
      <c r="G14" t="s">
        <v>5232</v>
      </c>
      <c r="H14" t="s">
        <v>5236</v>
      </c>
      <c r="I14" t="s">
        <v>5235</v>
      </c>
    </row>
    <row r="15" spans="1:9" hidden="1" x14ac:dyDescent="0.25">
      <c r="A15" t="s">
        <v>5177</v>
      </c>
      <c r="B15" t="s">
        <v>1319</v>
      </c>
      <c r="C15" s="210">
        <v>41471</v>
      </c>
      <c r="D15" t="s">
        <v>5234</v>
      </c>
      <c r="E15" s="210">
        <v>41517</v>
      </c>
      <c r="F15" t="s">
        <v>1324</v>
      </c>
      <c r="G15" t="s">
        <v>5229</v>
      </c>
      <c r="H15" t="s">
        <v>5233</v>
      </c>
      <c r="I15" t="s">
        <v>5232</v>
      </c>
    </row>
    <row r="16" spans="1:9" hidden="1" x14ac:dyDescent="0.25">
      <c r="A16" t="s">
        <v>5177</v>
      </c>
      <c r="B16" t="s">
        <v>1415</v>
      </c>
      <c r="C16" s="210">
        <v>40933</v>
      </c>
      <c r="D16" t="s">
        <v>5231</v>
      </c>
      <c r="E16" s="210">
        <v>40934</v>
      </c>
      <c r="F16" t="s">
        <v>1324</v>
      </c>
      <c r="G16" t="s">
        <v>5226</v>
      </c>
      <c r="H16" t="s">
        <v>5230</v>
      </c>
      <c r="I16" t="s">
        <v>5229</v>
      </c>
    </row>
    <row r="17" spans="1:9" hidden="1" x14ac:dyDescent="0.25">
      <c r="A17" t="s">
        <v>5177</v>
      </c>
      <c r="B17" t="s">
        <v>1415</v>
      </c>
      <c r="C17" s="210">
        <v>40765</v>
      </c>
      <c r="D17" t="s">
        <v>5228</v>
      </c>
      <c r="E17" s="210">
        <v>40786</v>
      </c>
      <c r="F17" t="s">
        <v>1324</v>
      </c>
      <c r="G17" t="s">
        <v>5223</v>
      </c>
      <c r="H17" t="s">
        <v>5227</v>
      </c>
      <c r="I17" t="s">
        <v>5226</v>
      </c>
    </row>
    <row r="18" spans="1:9" hidden="1" x14ac:dyDescent="0.25">
      <c r="A18" t="s">
        <v>5177</v>
      </c>
      <c r="B18" t="s">
        <v>1415</v>
      </c>
      <c r="C18" s="210">
        <v>40513</v>
      </c>
      <c r="D18" t="s">
        <v>5225</v>
      </c>
      <c r="E18" s="210">
        <v>40518</v>
      </c>
      <c r="F18" t="s">
        <v>1324</v>
      </c>
      <c r="G18" t="s">
        <v>5220</v>
      </c>
      <c r="H18" t="s">
        <v>5224</v>
      </c>
      <c r="I18" t="s">
        <v>5223</v>
      </c>
    </row>
    <row r="19" spans="1:9" hidden="1" x14ac:dyDescent="0.25">
      <c r="A19" t="s">
        <v>5177</v>
      </c>
      <c r="B19" t="s">
        <v>1415</v>
      </c>
      <c r="C19" s="210">
        <v>40487</v>
      </c>
      <c r="D19" t="s">
        <v>5222</v>
      </c>
      <c r="E19" s="210">
        <v>40498</v>
      </c>
      <c r="F19" t="s">
        <v>1324</v>
      </c>
      <c r="G19" t="s">
        <v>5217</v>
      </c>
      <c r="H19" t="s">
        <v>5221</v>
      </c>
      <c r="I19" t="s">
        <v>5220</v>
      </c>
    </row>
    <row r="20" spans="1:9" hidden="1" x14ac:dyDescent="0.25">
      <c r="A20" t="s">
        <v>5177</v>
      </c>
      <c r="B20" t="s">
        <v>1415</v>
      </c>
      <c r="C20" s="210">
        <v>40422</v>
      </c>
      <c r="D20" t="s">
        <v>5219</v>
      </c>
      <c r="E20" s="210">
        <v>40424</v>
      </c>
      <c r="F20" t="s">
        <v>1324</v>
      </c>
      <c r="G20" t="s">
        <v>5214</v>
      </c>
      <c r="H20" t="s">
        <v>5218</v>
      </c>
      <c r="I20" t="s">
        <v>5217</v>
      </c>
    </row>
    <row r="21" spans="1:9" hidden="1" x14ac:dyDescent="0.25">
      <c r="A21" t="s">
        <v>5177</v>
      </c>
      <c r="B21" t="s">
        <v>1415</v>
      </c>
      <c r="C21" s="210">
        <v>40378</v>
      </c>
      <c r="D21" t="s">
        <v>5216</v>
      </c>
      <c r="E21" s="210">
        <v>40390</v>
      </c>
      <c r="F21" t="s">
        <v>1324</v>
      </c>
      <c r="G21" t="s">
        <v>5211</v>
      </c>
      <c r="H21" t="s">
        <v>5215</v>
      </c>
      <c r="I21" t="s">
        <v>5214</v>
      </c>
    </row>
    <row r="22" spans="1:9" hidden="1" x14ac:dyDescent="0.25">
      <c r="A22" t="s">
        <v>5177</v>
      </c>
      <c r="B22" t="s">
        <v>1415</v>
      </c>
      <c r="C22" s="210">
        <v>40287</v>
      </c>
      <c r="D22" t="s">
        <v>5213</v>
      </c>
      <c r="E22" s="210">
        <v>40287</v>
      </c>
      <c r="F22" t="s">
        <v>1324</v>
      </c>
      <c r="G22" t="s">
        <v>5209</v>
      </c>
      <c r="H22" t="s">
        <v>5212</v>
      </c>
      <c r="I22" t="s">
        <v>5211</v>
      </c>
    </row>
    <row r="23" spans="1:9" hidden="1" x14ac:dyDescent="0.25">
      <c r="A23" t="s">
        <v>5177</v>
      </c>
      <c r="B23" t="s">
        <v>1415</v>
      </c>
      <c r="C23" s="210">
        <v>40235</v>
      </c>
      <c r="D23" t="s">
        <v>3721</v>
      </c>
      <c r="E23" s="210">
        <v>40283</v>
      </c>
      <c r="F23" t="s">
        <v>1324</v>
      </c>
      <c r="G23" t="s">
        <v>5206</v>
      </c>
      <c r="H23" t="s">
        <v>5210</v>
      </c>
      <c r="I23" t="s">
        <v>5209</v>
      </c>
    </row>
    <row r="24" spans="1:9" hidden="1" x14ac:dyDescent="0.25">
      <c r="A24" t="s">
        <v>5177</v>
      </c>
      <c r="B24" t="s">
        <v>1415</v>
      </c>
      <c r="C24" s="210">
        <v>40227</v>
      </c>
      <c r="D24" t="s">
        <v>5208</v>
      </c>
      <c r="E24" s="210">
        <v>40235</v>
      </c>
      <c r="F24" t="s">
        <v>1324</v>
      </c>
      <c r="G24" t="s">
        <v>5203</v>
      </c>
      <c r="H24" t="s">
        <v>5207</v>
      </c>
      <c r="I24" t="s">
        <v>5206</v>
      </c>
    </row>
    <row r="25" spans="1:9" hidden="1" x14ac:dyDescent="0.25">
      <c r="A25" t="s">
        <v>5177</v>
      </c>
      <c r="B25" t="s">
        <v>1415</v>
      </c>
      <c r="C25" s="210">
        <v>40218</v>
      </c>
      <c r="D25" t="s">
        <v>5205</v>
      </c>
      <c r="E25" s="210">
        <v>40221</v>
      </c>
      <c r="F25" t="s">
        <v>1324</v>
      </c>
      <c r="G25" t="s">
        <v>5200</v>
      </c>
      <c r="H25" t="s">
        <v>5204</v>
      </c>
      <c r="I25" t="s">
        <v>5203</v>
      </c>
    </row>
    <row r="26" spans="1:9" hidden="1" x14ac:dyDescent="0.25">
      <c r="A26" t="s">
        <v>5177</v>
      </c>
      <c r="B26" t="s">
        <v>1415</v>
      </c>
      <c r="C26" s="210">
        <v>40149</v>
      </c>
      <c r="D26" t="s">
        <v>5202</v>
      </c>
      <c r="E26" s="210">
        <v>40150</v>
      </c>
      <c r="F26" t="s">
        <v>1324</v>
      </c>
      <c r="G26" t="s">
        <v>5195</v>
      </c>
      <c r="H26" t="s">
        <v>5201</v>
      </c>
      <c r="I26" t="s">
        <v>5200</v>
      </c>
    </row>
    <row r="27" spans="1:9" hidden="1" x14ac:dyDescent="0.25">
      <c r="A27" t="s">
        <v>5177</v>
      </c>
      <c r="B27" t="s">
        <v>1415</v>
      </c>
      <c r="C27" s="210">
        <v>40140</v>
      </c>
      <c r="D27" t="s">
        <v>1337</v>
      </c>
      <c r="E27" t="s">
        <v>83</v>
      </c>
      <c r="F27" t="s">
        <v>1324</v>
      </c>
      <c r="G27" t="s">
        <v>5195</v>
      </c>
      <c r="H27" t="s">
        <v>5199</v>
      </c>
      <c r="I27" t="s">
        <v>5198</v>
      </c>
    </row>
    <row r="28" spans="1:9" hidden="1" x14ac:dyDescent="0.25">
      <c r="A28" t="s">
        <v>5177</v>
      </c>
      <c r="B28" t="s">
        <v>1415</v>
      </c>
      <c r="C28" s="210">
        <v>40136</v>
      </c>
      <c r="D28" t="s">
        <v>5197</v>
      </c>
      <c r="E28" s="210">
        <v>40137</v>
      </c>
      <c r="F28" t="s">
        <v>1324</v>
      </c>
      <c r="G28" t="s">
        <v>5192</v>
      </c>
      <c r="H28" t="s">
        <v>5196</v>
      </c>
      <c r="I28" t="s">
        <v>5195</v>
      </c>
    </row>
    <row r="29" spans="1:9" hidden="1" x14ac:dyDescent="0.25">
      <c r="A29" t="s">
        <v>5177</v>
      </c>
      <c r="B29" t="s">
        <v>1415</v>
      </c>
      <c r="C29" s="210">
        <v>40135</v>
      </c>
      <c r="D29" t="s">
        <v>5194</v>
      </c>
      <c r="E29" s="210">
        <v>40131</v>
      </c>
      <c r="F29" t="s">
        <v>1324</v>
      </c>
      <c r="G29" t="s">
        <v>5189</v>
      </c>
      <c r="H29" t="s">
        <v>5193</v>
      </c>
      <c r="I29" t="s">
        <v>5192</v>
      </c>
    </row>
    <row r="30" spans="1:9" hidden="1" x14ac:dyDescent="0.25">
      <c r="A30" t="s">
        <v>5177</v>
      </c>
      <c r="B30" t="s">
        <v>1415</v>
      </c>
      <c r="C30" s="210">
        <v>39702</v>
      </c>
      <c r="D30" t="s">
        <v>5191</v>
      </c>
      <c r="E30" s="210">
        <v>39782</v>
      </c>
      <c r="F30" t="s">
        <v>1324</v>
      </c>
      <c r="G30" t="s">
        <v>5186</v>
      </c>
      <c r="H30" t="s">
        <v>5190</v>
      </c>
      <c r="I30" t="s">
        <v>5189</v>
      </c>
    </row>
    <row r="31" spans="1:9" hidden="1" x14ac:dyDescent="0.25">
      <c r="A31" t="s">
        <v>5177</v>
      </c>
      <c r="B31" t="s">
        <v>1415</v>
      </c>
      <c r="C31" s="210">
        <v>39616</v>
      </c>
      <c r="D31" t="s">
        <v>5188</v>
      </c>
      <c r="E31" s="210">
        <v>39691</v>
      </c>
      <c r="F31" t="s">
        <v>1324</v>
      </c>
      <c r="G31" t="s">
        <v>5183</v>
      </c>
      <c r="H31" t="s">
        <v>5187</v>
      </c>
      <c r="I31" t="s">
        <v>5186</v>
      </c>
    </row>
    <row r="32" spans="1:9" hidden="1" x14ac:dyDescent="0.25">
      <c r="A32" t="s">
        <v>5177</v>
      </c>
      <c r="B32" t="s">
        <v>1415</v>
      </c>
      <c r="C32" s="210">
        <v>39500</v>
      </c>
      <c r="D32" t="s">
        <v>5185</v>
      </c>
      <c r="E32" s="210">
        <v>39507</v>
      </c>
      <c r="F32" t="s">
        <v>1324</v>
      </c>
      <c r="G32" t="s">
        <v>5181</v>
      </c>
      <c r="H32" t="s">
        <v>5184</v>
      </c>
      <c r="I32" t="s">
        <v>5183</v>
      </c>
    </row>
    <row r="33" spans="1:9" hidden="1" x14ac:dyDescent="0.25">
      <c r="A33" t="s">
        <v>5177</v>
      </c>
      <c r="B33" t="s">
        <v>1415</v>
      </c>
      <c r="C33" s="210">
        <v>39487</v>
      </c>
      <c r="D33" t="s">
        <v>4631</v>
      </c>
      <c r="E33" s="210">
        <v>39437</v>
      </c>
      <c r="F33" t="s">
        <v>1324</v>
      </c>
      <c r="G33" t="s">
        <v>5178</v>
      </c>
      <c r="H33" t="s">
        <v>5182</v>
      </c>
      <c r="I33" t="s">
        <v>5181</v>
      </c>
    </row>
    <row r="34" spans="1:9" hidden="1" x14ac:dyDescent="0.25">
      <c r="A34" t="s">
        <v>5177</v>
      </c>
      <c r="B34" t="s">
        <v>1415</v>
      </c>
      <c r="C34" s="210">
        <v>39409</v>
      </c>
      <c r="D34" t="s">
        <v>5180</v>
      </c>
      <c r="E34" s="210">
        <v>39445</v>
      </c>
      <c r="F34" t="s">
        <v>1324</v>
      </c>
      <c r="G34" t="s">
        <v>5174</v>
      </c>
      <c r="H34" t="s">
        <v>5179</v>
      </c>
      <c r="I34" t="s">
        <v>5178</v>
      </c>
    </row>
    <row r="35" spans="1:9" hidden="1" x14ac:dyDescent="0.25">
      <c r="A35" t="s">
        <v>5177</v>
      </c>
      <c r="B35" t="s">
        <v>1415</v>
      </c>
      <c r="C35" s="210">
        <v>39269</v>
      </c>
      <c r="D35" t="s">
        <v>5176</v>
      </c>
      <c r="E35" s="210">
        <v>39325</v>
      </c>
      <c r="F35" t="s">
        <v>1324</v>
      </c>
      <c r="G35" t="s">
        <v>83</v>
      </c>
      <c r="H35" t="s">
        <v>5175</v>
      </c>
      <c r="I35" t="s">
        <v>5174</v>
      </c>
    </row>
    <row r="36" spans="1:9" hidden="1" x14ac:dyDescent="0.25">
      <c r="A36" t="s">
        <v>5173</v>
      </c>
    </row>
    <row r="37" spans="1:9" x14ac:dyDescent="0.25">
      <c r="A37" t="s">
        <v>5173</v>
      </c>
      <c r="B37" t="s">
        <v>1375</v>
      </c>
      <c r="C37" s="210">
        <v>43670</v>
      </c>
      <c r="D37" t="s">
        <v>2016</v>
      </c>
      <c r="E37" s="210">
        <v>43769</v>
      </c>
      <c r="F37" t="s">
        <v>1317</v>
      </c>
      <c r="G37" t="s">
        <v>1410</v>
      </c>
      <c r="I37" t="s">
        <v>5170</v>
      </c>
    </row>
    <row r="38" spans="1:9" hidden="1" x14ac:dyDescent="0.25">
      <c r="A38" t="s">
        <v>5172</v>
      </c>
    </row>
    <row r="39" spans="1:9" x14ac:dyDescent="0.25">
      <c r="A39" t="s">
        <v>5172</v>
      </c>
      <c r="B39" t="s">
        <v>1375</v>
      </c>
      <c r="C39" s="210">
        <v>43670</v>
      </c>
      <c r="D39" t="s">
        <v>1331</v>
      </c>
      <c r="E39" s="210">
        <v>43769</v>
      </c>
      <c r="F39" t="s">
        <v>1317</v>
      </c>
      <c r="G39" t="s">
        <v>1410</v>
      </c>
      <c r="H39" t="s">
        <v>5171</v>
      </c>
      <c r="I39" t="s">
        <v>5170</v>
      </c>
    </row>
    <row r="40" spans="1:9" hidden="1" x14ac:dyDescent="0.25">
      <c r="A40" t="s">
        <v>5035</v>
      </c>
    </row>
    <row r="41" spans="1:9" hidden="1" x14ac:dyDescent="0.25">
      <c r="A41" t="s">
        <v>5035</v>
      </c>
      <c r="B41" t="s">
        <v>2017</v>
      </c>
      <c r="C41" s="210">
        <v>43055</v>
      </c>
      <c r="D41" t="s">
        <v>5169</v>
      </c>
      <c r="E41" t="s">
        <v>83</v>
      </c>
      <c r="F41" t="s">
        <v>1324</v>
      </c>
      <c r="G41" t="s">
        <v>5029</v>
      </c>
      <c r="H41" t="s">
        <v>5168</v>
      </c>
      <c r="I41" t="s">
        <v>5027</v>
      </c>
    </row>
    <row r="42" spans="1:9" x14ac:dyDescent="0.25">
      <c r="A42" t="s">
        <v>5035</v>
      </c>
      <c r="B42" t="s">
        <v>1797</v>
      </c>
      <c r="C42" s="210">
        <v>42678</v>
      </c>
      <c r="D42" t="s">
        <v>5167</v>
      </c>
      <c r="E42" s="210">
        <v>42704</v>
      </c>
      <c r="F42" t="s">
        <v>1317</v>
      </c>
      <c r="G42" t="s">
        <v>5029</v>
      </c>
      <c r="H42" t="s">
        <v>5166</v>
      </c>
      <c r="I42" t="s">
        <v>5027</v>
      </c>
    </row>
    <row r="43" spans="1:9" hidden="1" x14ac:dyDescent="0.25">
      <c r="A43" t="s">
        <v>5035</v>
      </c>
      <c r="B43" t="s">
        <v>3111</v>
      </c>
      <c r="C43" s="210">
        <v>41995</v>
      </c>
      <c r="D43" t="s">
        <v>5165</v>
      </c>
      <c r="E43" s="210">
        <v>42034</v>
      </c>
      <c r="F43" t="s">
        <v>1324</v>
      </c>
      <c r="G43" t="s">
        <v>5162</v>
      </c>
      <c r="H43" t="s">
        <v>5164</v>
      </c>
      <c r="I43" t="s">
        <v>5029</v>
      </c>
    </row>
    <row r="44" spans="1:9" hidden="1" x14ac:dyDescent="0.25">
      <c r="A44" t="s">
        <v>5035</v>
      </c>
      <c r="B44" t="s">
        <v>3111</v>
      </c>
      <c r="C44" s="210">
        <v>41779</v>
      </c>
      <c r="D44" t="s">
        <v>3132</v>
      </c>
      <c r="E44" s="210">
        <v>41810</v>
      </c>
      <c r="F44" t="s">
        <v>1324</v>
      </c>
      <c r="G44" t="s">
        <v>5158</v>
      </c>
      <c r="H44" t="s">
        <v>5163</v>
      </c>
      <c r="I44" t="s">
        <v>5162</v>
      </c>
    </row>
    <row r="45" spans="1:9" hidden="1" x14ac:dyDescent="0.25">
      <c r="A45" t="s">
        <v>5035</v>
      </c>
      <c r="B45" t="s">
        <v>3111</v>
      </c>
      <c r="C45" s="210">
        <v>41745</v>
      </c>
      <c r="D45" t="s">
        <v>3130</v>
      </c>
      <c r="E45" t="s">
        <v>83</v>
      </c>
      <c r="F45" t="s">
        <v>1324</v>
      </c>
      <c r="G45" t="s">
        <v>5158</v>
      </c>
      <c r="H45" t="s">
        <v>5161</v>
      </c>
      <c r="I45" t="s">
        <v>5027</v>
      </c>
    </row>
    <row r="46" spans="1:9" hidden="1" x14ac:dyDescent="0.25">
      <c r="A46" t="s">
        <v>5035</v>
      </c>
      <c r="B46" t="s">
        <v>3111</v>
      </c>
      <c r="C46" s="210">
        <v>41621</v>
      </c>
      <c r="D46" t="s">
        <v>5160</v>
      </c>
      <c r="E46" s="210">
        <v>41670</v>
      </c>
      <c r="F46" t="s">
        <v>1324</v>
      </c>
      <c r="G46" t="s">
        <v>5153</v>
      </c>
      <c r="H46" t="s">
        <v>5159</v>
      </c>
      <c r="I46" t="s">
        <v>5158</v>
      </c>
    </row>
    <row r="47" spans="1:9" hidden="1" x14ac:dyDescent="0.25">
      <c r="A47" t="s">
        <v>5035</v>
      </c>
      <c r="B47" t="s">
        <v>1797</v>
      </c>
      <c r="C47" s="210">
        <v>41429</v>
      </c>
      <c r="D47" t="s">
        <v>5157</v>
      </c>
      <c r="E47" t="s">
        <v>83</v>
      </c>
      <c r="F47" t="s">
        <v>1324</v>
      </c>
      <c r="G47" t="s">
        <v>5150</v>
      </c>
      <c r="H47" t="s">
        <v>5156</v>
      </c>
      <c r="I47" t="s">
        <v>5027</v>
      </c>
    </row>
    <row r="48" spans="1:9" hidden="1" x14ac:dyDescent="0.25">
      <c r="A48" t="s">
        <v>5035</v>
      </c>
      <c r="B48" t="s">
        <v>1797</v>
      </c>
      <c r="C48" s="210">
        <v>41393</v>
      </c>
      <c r="D48" t="s">
        <v>5155</v>
      </c>
      <c r="E48" s="210">
        <v>41486</v>
      </c>
      <c r="F48" t="s">
        <v>1324</v>
      </c>
      <c r="G48" t="s">
        <v>5150</v>
      </c>
      <c r="H48" t="s">
        <v>5154</v>
      </c>
      <c r="I48" t="s">
        <v>5153</v>
      </c>
    </row>
    <row r="49" spans="1:9" hidden="1" x14ac:dyDescent="0.25">
      <c r="A49" t="s">
        <v>5035</v>
      </c>
      <c r="B49" t="s">
        <v>1326</v>
      </c>
      <c r="C49" s="210">
        <v>41250</v>
      </c>
      <c r="D49" t="s">
        <v>2718</v>
      </c>
      <c r="E49" t="s">
        <v>83</v>
      </c>
      <c r="F49" t="s">
        <v>1324</v>
      </c>
      <c r="G49" t="s">
        <v>5147</v>
      </c>
      <c r="H49" t="s">
        <v>5152</v>
      </c>
      <c r="I49" t="s">
        <v>5027</v>
      </c>
    </row>
    <row r="50" spans="1:9" hidden="1" x14ac:dyDescent="0.25">
      <c r="A50" t="s">
        <v>5035</v>
      </c>
      <c r="B50" t="s">
        <v>1797</v>
      </c>
      <c r="C50" s="210">
        <v>41177</v>
      </c>
      <c r="D50" t="s">
        <v>3115</v>
      </c>
      <c r="E50" s="210">
        <v>41274</v>
      </c>
      <c r="F50" t="s">
        <v>1324</v>
      </c>
      <c r="G50" t="s">
        <v>5147</v>
      </c>
      <c r="H50" t="s">
        <v>5151</v>
      </c>
      <c r="I50" t="s">
        <v>5150</v>
      </c>
    </row>
    <row r="51" spans="1:9" hidden="1" x14ac:dyDescent="0.25">
      <c r="A51" t="s">
        <v>5035</v>
      </c>
      <c r="B51" t="s">
        <v>1797</v>
      </c>
      <c r="C51" s="210">
        <v>40735</v>
      </c>
      <c r="D51" t="s">
        <v>5149</v>
      </c>
      <c r="E51" s="210">
        <v>40847</v>
      </c>
      <c r="F51" t="s">
        <v>1324</v>
      </c>
      <c r="G51" t="s">
        <v>5144</v>
      </c>
      <c r="H51" t="s">
        <v>5148</v>
      </c>
      <c r="I51" t="s">
        <v>5147</v>
      </c>
    </row>
    <row r="52" spans="1:9" hidden="1" x14ac:dyDescent="0.25">
      <c r="A52" t="s">
        <v>5035</v>
      </c>
      <c r="B52" t="s">
        <v>1797</v>
      </c>
      <c r="C52" s="210">
        <v>40695</v>
      </c>
      <c r="D52" t="s">
        <v>5146</v>
      </c>
      <c r="E52" s="210">
        <v>40724</v>
      </c>
      <c r="F52" t="s">
        <v>1324</v>
      </c>
      <c r="G52" t="s">
        <v>5141</v>
      </c>
      <c r="H52" t="s">
        <v>5145</v>
      </c>
      <c r="I52" t="s">
        <v>5144</v>
      </c>
    </row>
    <row r="53" spans="1:9" hidden="1" x14ac:dyDescent="0.25">
      <c r="A53" t="s">
        <v>5035</v>
      </c>
      <c r="B53" t="s">
        <v>1797</v>
      </c>
      <c r="C53" s="210">
        <v>40288</v>
      </c>
      <c r="D53" t="s">
        <v>5143</v>
      </c>
      <c r="E53" s="210">
        <v>40329</v>
      </c>
      <c r="F53" t="s">
        <v>1324</v>
      </c>
      <c r="G53" t="s">
        <v>5138</v>
      </c>
      <c r="H53" t="s">
        <v>5142</v>
      </c>
      <c r="I53" t="s">
        <v>5141</v>
      </c>
    </row>
    <row r="54" spans="1:9" hidden="1" x14ac:dyDescent="0.25">
      <c r="A54" t="s">
        <v>5035</v>
      </c>
      <c r="B54" t="s">
        <v>1797</v>
      </c>
      <c r="C54" s="210">
        <v>40254</v>
      </c>
      <c r="D54" t="s">
        <v>5140</v>
      </c>
      <c r="E54" s="210">
        <v>40298</v>
      </c>
      <c r="F54" t="s">
        <v>1324</v>
      </c>
      <c r="G54" t="s">
        <v>5135</v>
      </c>
      <c r="H54" t="s">
        <v>5139</v>
      </c>
      <c r="I54" t="s">
        <v>5138</v>
      </c>
    </row>
    <row r="55" spans="1:9" hidden="1" x14ac:dyDescent="0.25">
      <c r="A55" t="s">
        <v>5035</v>
      </c>
      <c r="B55" t="s">
        <v>1797</v>
      </c>
      <c r="C55" s="210">
        <v>39757</v>
      </c>
      <c r="D55" t="s">
        <v>5137</v>
      </c>
      <c r="E55" s="210">
        <v>39818</v>
      </c>
      <c r="F55" t="s">
        <v>1324</v>
      </c>
      <c r="G55" t="s">
        <v>5132</v>
      </c>
      <c r="H55" t="s">
        <v>5136</v>
      </c>
      <c r="I55" t="s">
        <v>5135</v>
      </c>
    </row>
    <row r="56" spans="1:9" hidden="1" x14ac:dyDescent="0.25">
      <c r="A56" t="s">
        <v>5035</v>
      </c>
      <c r="B56" t="s">
        <v>1443</v>
      </c>
      <c r="C56" s="210">
        <v>39736</v>
      </c>
      <c r="D56" t="s">
        <v>5134</v>
      </c>
      <c r="E56" s="210">
        <v>39752</v>
      </c>
      <c r="F56" t="s">
        <v>1324</v>
      </c>
      <c r="G56" t="s">
        <v>5129</v>
      </c>
      <c r="H56" t="s">
        <v>5133</v>
      </c>
      <c r="I56" t="s">
        <v>5132</v>
      </c>
    </row>
    <row r="57" spans="1:9" hidden="1" x14ac:dyDescent="0.25">
      <c r="A57" t="s">
        <v>5035</v>
      </c>
      <c r="B57" t="s">
        <v>1797</v>
      </c>
      <c r="C57" s="210">
        <v>39713</v>
      </c>
      <c r="D57" t="s">
        <v>5131</v>
      </c>
      <c r="E57" s="210">
        <v>39733</v>
      </c>
      <c r="F57" t="s">
        <v>1324</v>
      </c>
      <c r="G57" t="s">
        <v>5126</v>
      </c>
      <c r="H57" t="s">
        <v>5130</v>
      </c>
      <c r="I57" t="s">
        <v>5129</v>
      </c>
    </row>
    <row r="58" spans="1:9" hidden="1" x14ac:dyDescent="0.25">
      <c r="A58" t="s">
        <v>5035</v>
      </c>
      <c r="B58" t="s">
        <v>1797</v>
      </c>
      <c r="C58" s="210">
        <v>39622</v>
      </c>
      <c r="D58" t="s">
        <v>5128</v>
      </c>
      <c r="E58" s="210">
        <v>39691</v>
      </c>
      <c r="F58" t="s">
        <v>1324</v>
      </c>
      <c r="G58" t="s">
        <v>5123</v>
      </c>
      <c r="H58" t="s">
        <v>5127</v>
      </c>
      <c r="I58" t="s">
        <v>5126</v>
      </c>
    </row>
    <row r="59" spans="1:9" hidden="1" x14ac:dyDescent="0.25">
      <c r="A59" t="s">
        <v>5035</v>
      </c>
      <c r="B59" t="s">
        <v>1797</v>
      </c>
      <c r="C59" s="210">
        <v>39567</v>
      </c>
      <c r="D59" t="s">
        <v>5125</v>
      </c>
      <c r="E59" s="210">
        <v>39629</v>
      </c>
      <c r="F59" t="s">
        <v>1324</v>
      </c>
      <c r="G59" t="s">
        <v>5120</v>
      </c>
      <c r="H59" t="s">
        <v>5124</v>
      </c>
      <c r="I59" t="s">
        <v>5123</v>
      </c>
    </row>
    <row r="60" spans="1:9" hidden="1" x14ac:dyDescent="0.25">
      <c r="A60" t="s">
        <v>5035</v>
      </c>
      <c r="B60" t="s">
        <v>1797</v>
      </c>
      <c r="C60" s="210">
        <v>39538</v>
      </c>
      <c r="D60" t="s">
        <v>5122</v>
      </c>
      <c r="E60" s="210">
        <v>39568</v>
      </c>
      <c r="F60" t="s">
        <v>1324</v>
      </c>
      <c r="G60" t="s">
        <v>5117</v>
      </c>
      <c r="H60" t="s">
        <v>5121</v>
      </c>
      <c r="I60" t="s">
        <v>5120</v>
      </c>
    </row>
    <row r="61" spans="1:9" hidden="1" x14ac:dyDescent="0.25">
      <c r="A61" t="s">
        <v>5035</v>
      </c>
      <c r="B61" t="s">
        <v>1797</v>
      </c>
      <c r="C61" s="210">
        <v>39510</v>
      </c>
      <c r="D61" t="s">
        <v>5119</v>
      </c>
      <c r="E61" s="210">
        <v>39568</v>
      </c>
      <c r="F61" t="s">
        <v>1324</v>
      </c>
      <c r="G61" t="s">
        <v>5114</v>
      </c>
      <c r="H61" t="s">
        <v>5118</v>
      </c>
      <c r="I61" t="s">
        <v>5117</v>
      </c>
    </row>
    <row r="62" spans="1:9" hidden="1" x14ac:dyDescent="0.25">
      <c r="A62" t="s">
        <v>5035</v>
      </c>
      <c r="B62" t="s">
        <v>1797</v>
      </c>
      <c r="C62" s="210">
        <v>39422</v>
      </c>
      <c r="D62" t="s">
        <v>5116</v>
      </c>
      <c r="E62" s="210">
        <v>39447</v>
      </c>
      <c r="F62" t="s">
        <v>1324</v>
      </c>
      <c r="G62" t="s">
        <v>5111</v>
      </c>
      <c r="H62" t="s">
        <v>5115</v>
      </c>
      <c r="I62" t="s">
        <v>5114</v>
      </c>
    </row>
    <row r="63" spans="1:9" hidden="1" x14ac:dyDescent="0.25">
      <c r="A63" t="s">
        <v>5035</v>
      </c>
      <c r="B63" t="s">
        <v>1797</v>
      </c>
      <c r="C63" s="210">
        <v>39293</v>
      </c>
      <c r="D63" t="s">
        <v>5113</v>
      </c>
      <c r="E63" s="210">
        <v>39355</v>
      </c>
      <c r="F63" t="s">
        <v>1324</v>
      </c>
      <c r="G63" t="s">
        <v>5108</v>
      </c>
      <c r="H63" t="s">
        <v>5112</v>
      </c>
      <c r="I63" t="s">
        <v>5111</v>
      </c>
    </row>
    <row r="64" spans="1:9" hidden="1" x14ac:dyDescent="0.25">
      <c r="A64" t="s">
        <v>5035</v>
      </c>
      <c r="B64" t="s">
        <v>1797</v>
      </c>
      <c r="C64" s="210">
        <v>39265</v>
      </c>
      <c r="D64" t="s">
        <v>5110</v>
      </c>
      <c r="E64" s="210">
        <v>39294</v>
      </c>
      <c r="F64" t="s">
        <v>1324</v>
      </c>
      <c r="G64" t="s">
        <v>5105</v>
      </c>
      <c r="H64" t="s">
        <v>5109</v>
      </c>
      <c r="I64" t="s">
        <v>5108</v>
      </c>
    </row>
    <row r="65" spans="1:9" hidden="1" x14ac:dyDescent="0.25">
      <c r="A65" t="s">
        <v>5035</v>
      </c>
      <c r="B65" t="s">
        <v>1797</v>
      </c>
      <c r="C65" s="210">
        <v>39254</v>
      </c>
      <c r="D65" t="s">
        <v>5107</v>
      </c>
      <c r="E65" s="210">
        <v>39294</v>
      </c>
      <c r="F65" t="s">
        <v>1324</v>
      </c>
      <c r="G65" t="s">
        <v>5102</v>
      </c>
      <c r="H65" t="s">
        <v>5106</v>
      </c>
      <c r="I65" t="s">
        <v>5105</v>
      </c>
    </row>
    <row r="66" spans="1:9" hidden="1" x14ac:dyDescent="0.25">
      <c r="A66" t="s">
        <v>5035</v>
      </c>
      <c r="B66" t="s">
        <v>1797</v>
      </c>
      <c r="C66" s="210">
        <v>39218</v>
      </c>
      <c r="D66" t="s">
        <v>5104</v>
      </c>
      <c r="E66" s="210">
        <v>39233</v>
      </c>
      <c r="F66" t="s">
        <v>1324</v>
      </c>
      <c r="G66" t="s">
        <v>5099</v>
      </c>
      <c r="H66" t="s">
        <v>5103</v>
      </c>
      <c r="I66" t="s">
        <v>5102</v>
      </c>
    </row>
    <row r="67" spans="1:9" hidden="1" x14ac:dyDescent="0.25">
      <c r="A67" t="s">
        <v>5035</v>
      </c>
      <c r="B67" t="s">
        <v>1797</v>
      </c>
      <c r="C67" s="210">
        <v>39066</v>
      </c>
      <c r="D67" t="s">
        <v>5101</v>
      </c>
      <c r="E67" s="210">
        <v>39222</v>
      </c>
      <c r="F67" t="s">
        <v>1324</v>
      </c>
      <c r="G67" t="s">
        <v>5096</v>
      </c>
      <c r="H67" t="s">
        <v>5100</v>
      </c>
      <c r="I67" t="s">
        <v>5099</v>
      </c>
    </row>
    <row r="68" spans="1:9" hidden="1" x14ac:dyDescent="0.25">
      <c r="A68" t="s">
        <v>5035</v>
      </c>
      <c r="B68" t="s">
        <v>1797</v>
      </c>
      <c r="C68" s="210">
        <v>39065</v>
      </c>
      <c r="D68" t="s">
        <v>5098</v>
      </c>
      <c r="E68" s="210">
        <v>39065</v>
      </c>
      <c r="F68" t="s">
        <v>1324</v>
      </c>
      <c r="G68" t="s">
        <v>5094</v>
      </c>
      <c r="H68" t="s">
        <v>5097</v>
      </c>
      <c r="I68" t="s">
        <v>5096</v>
      </c>
    </row>
    <row r="69" spans="1:9" hidden="1" x14ac:dyDescent="0.25">
      <c r="A69" t="s">
        <v>5035</v>
      </c>
      <c r="B69" t="s">
        <v>1797</v>
      </c>
      <c r="C69" s="210">
        <v>39000</v>
      </c>
      <c r="D69" t="s">
        <v>4992</v>
      </c>
      <c r="E69" s="210">
        <v>39021</v>
      </c>
      <c r="F69" t="s">
        <v>1324</v>
      </c>
      <c r="G69" t="s">
        <v>5091</v>
      </c>
      <c r="H69" t="s">
        <v>5095</v>
      </c>
      <c r="I69" t="s">
        <v>5094</v>
      </c>
    </row>
    <row r="70" spans="1:9" hidden="1" x14ac:dyDescent="0.25">
      <c r="A70" t="s">
        <v>5035</v>
      </c>
      <c r="B70" t="s">
        <v>1797</v>
      </c>
      <c r="C70" s="210">
        <v>38951</v>
      </c>
      <c r="D70" t="s">
        <v>5093</v>
      </c>
      <c r="E70" s="210">
        <v>38982</v>
      </c>
      <c r="F70" t="s">
        <v>1324</v>
      </c>
      <c r="G70" t="s">
        <v>5088</v>
      </c>
      <c r="H70" t="s">
        <v>5092</v>
      </c>
      <c r="I70" t="s">
        <v>5091</v>
      </c>
    </row>
    <row r="71" spans="1:9" hidden="1" x14ac:dyDescent="0.25">
      <c r="A71" t="s">
        <v>5035</v>
      </c>
      <c r="B71" t="s">
        <v>1797</v>
      </c>
      <c r="C71" s="210">
        <v>38915</v>
      </c>
      <c r="D71" t="s">
        <v>5090</v>
      </c>
      <c r="E71" s="210">
        <v>38960</v>
      </c>
      <c r="F71" t="s">
        <v>1324</v>
      </c>
      <c r="G71" t="s">
        <v>5085</v>
      </c>
      <c r="H71" t="s">
        <v>5089</v>
      </c>
      <c r="I71" t="s">
        <v>5088</v>
      </c>
    </row>
    <row r="72" spans="1:9" hidden="1" x14ac:dyDescent="0.25">
      <c r="A72" t="s">
        <v>5035</v>
      </c>
      <c r="B72" t="s">
        <v>1797</v>
      </c>
      <c r="C72" s="210">
        <v>38878</v>
      </c>
      <c r="D72" t="s">
        <v>5087</v>
      </c>
      <c r="E72" s="210">
        <v>38929</v>
      </c>
      <c r="F72" t="s">
        <v>1324</v>
      </c>
      <c r="G72" t="s">
        <v>5082</v>
      </c>
      <c r="H72" t="s">
        <v>5086</v>
      </c>
      <c r="I72" t="s">
        <v>5085</v>
      </c>
    </row>
    <row r="73" spans="1:9" hidden="1" x14ac:dyDescent="0.25">
      <c r="A73" t="s">
        <v>5035</v>
      </c>
      <c r="B73" t="s">
        <v>1797</v>
      </c>
      <c r="C73" s="210">
        <v>38876</v>
      </c>
      <c r="D73" t="s">
        <v>5084</v>
      </c>
      <c r="E73" s="210">
        <v>38878</v>
      </c>
      <c r="F73" t="s">
        <v>1324</v>
      </c>
      <c r="G73" t="s">
        <v>5079</v>
      </c>
      <c r="H73" t="s">
        <v>5083</v>
      </c>
      <c r="I73" t="s">
        <v>5082</v>
      </c>
    </row>
    <row r="74" spans="1:9" hidden="1" x14ac:dyDescent="0.25">
      <c r="A74" t="s">
        <v>5035</v>
      </c>
      <c r="B74" t="s">
        <v>1797</v>
      </c>
      <c r="C74" s="210">
        <v>38817</v>
      </c>
      <c r="D74" t="s">
        <v>5081</v>
      </c>
      <c r="E74" s="210">
        <v>38898</v>
      </c>
      <c r="F74" t="s">
        <v>1324</v>
      </c>
      <c r="G74" t="s">
        <v>5076</v>
      </c>
      <c r="H74" t="s">
        <v>5080</v>
      </c>
      <c r="I74" t="s">
        <v>5079</v>
      </c>
    </row>
    <row r="75" spans="1:9" hidden="1" x14ac:dyDescent="0.25">
      <c r="A75" t="s">
        <v>5035</v>
      </c>
      <c r="B75" t="s">
        <v>1797</v>
      </c>
      <c r="C75" s="210">
        <v>38574</v>
      </c>
      <c r="D75" t="s">
        <v>5078</v>
      </c>
      <c r="E75" s="210">
        <v>38611</v>
      </c>
      <c r="F75" t="s">
        <v>1324</v>
      </c>
      <c r="G75" t="s">
        <v>5073</v>
      </c>
      <c r="H75" t="s">
        <v>5077</v>
      </c>
      <c r="I75" t="s">
        <v>5076</v>
      </c>
    </row>
    <row r="76" spans="1:9" hidden="1" x14ac:dyDescent="0.25">
      <c r="A76" t="s">
        <v>5035</v>
      </c>
      <c r="B76" t="s">
        <v>1797</v>
      </c>
      <c r="C76" s="210">
        <v>38502</v>
      </c>
      <c r="D76" t="s">
        <v>5075</v>
      </c>
      <c r="E76" s="210">
        <v>38565</v>
      </c>
      <c r="F76" t="s">
        <v>1324</v>
      </c>
      <c r="G76" t="s">
        <v>5070</v>
      </c>
      <c r="H76" t="s">
        <v>5074</v>
      </c>
      <c r="I76" t="s">
        <v>5073</v>
      </c>
    </row>
    <row r="77" spans="1:9" hidden="1" x14ac:dyDescent="0.25">
      <c r="A77" t="s">
        <v>5035</v>
      </c>
      <c r="B77" t="s">
        <v>1797</v>
      </c>
      <c r="C77" s="210">
        <v>38449</v>
      </c>
      <c r="D77" t="s">
        <v>5072</v>
      </c>
      <c r="E77" s="210">
        <v>38503</v>
      </c>
      <c r="F77" t="s">
        <v>1324</v>
      </c>
      <c r="G77" t="s">
        <v>5068</v>
      </c>
      <c r="H77" t="s">
        <v>5071</v>
      </c>
      <c r="I77" t="s">
        <v>5070</v>
      </c>
    </row>
    <row r="78" spans="1:9" hidden="1" x14ac:dyDescent="0.25">
      <c r="A78" t="s">
        <v>5035</v>
      </c>
      <c r="B78" t="s">
        <v>1797</v>
      </c>
      <c r="C78" s="210">
        <v>38356</v>
      </c>
      <c r="D78" t="s">
        <v>5069</v>
      </c>
      <c r="E78" s="210">
        <v>38442</v>
      </c>
      <c r="F78" t="s">
        <v>1324</v>
      </c>
      <c r="G78" t="s">
        <v>5065</v>
      </c>
      <c r="H78" t="s">
        <v>5065</v>
      </c>
      <c r="I78" t="s">
        <v>5068</v>
      </c>
    </row>
    <row r="79" spans="1:9" hidden="1" x14ac:dyDescent="0.25">
      <c r="A79" t="s">
        <v>5035</v>
      </c>
      <c r="B79" t="s">
        <v>1797</v>
      </c>
      <c r="C79" s="210">
        <v>38119</v>
      </c>
      <c r="D79" t="s">
        <v>5067</v>
      </c>
      <c r="E79" s="210">
        <v>38352</v>
      </c>
      <c r="F79" t="s">
        <v>1324</v>
      </c>
      <c r="G79" t="s">
        <v>5062</v>
      </c>
      <c r="H79" t="s">
        <v>5066</v>
      </c>
      <c r="I79" t="s">
        <v>5065</v>
      </c>
    </row>
    <row r="80" spans="1:9" hidden="1" x14ac:dyDescent="0.25">
      <c r="A80" t="s">
        <v>5035</v>
      </c>
      <c r="B80" t="s">
        <v>1797</v>
      </c>
      <c r="C80" s="210">
        <v>38055</v>
      </c>
      <c r="D80" t="s">
        <v>5064</v>
      </c>
      <c r="E80" s="210">
        <v>38056</v>
      </c>
      <c r="F80" t="s">
        <v>1324</v>
      </c>
      <c r="G80" t="s">
        <v>5059</v>
      </c>
      <c r="H80" t="s">
        <v>5063</v>
      </c>
      <c r="I80" t="s">
        <v>5062</v>
      </c>
    </row>
    <row r="81" spans="1:9" hidden="1" x14ac:dyDescent="0.25">
      <c r="A81" t="s">
        <v>5035</v>
      </c>
      <c r="B81" t="s">
        <v>4960</v>
      </c>
      <c r="C81" s="210">
        <v>37909</v>
      </c>
      <c r="D81" t="s">
        <v>5061</v>
      </c>
      <c r="E81" s="210">
        <v>37916</v>
      </c>
      <c r="F81" t="s">
        <v>1324</v>
      </c>
      <c r="G81" t="s">
        <v>5054</v>
      </c>
      <c r="H81" t="s">
        <v>5060</v>
      </c>
      <c r="I81" t="s">
        <v>5059</v>
      </c>
    </row>
    <row r="82" spans="1:9" hidden="1" x14ac:dyDescent="0.25">
      <c r="A82" t="s">
        <v>5035</v>
      </c>
      <c r="B82" t="s">
        <v>4960</v>
      </c>
      <c r="C82" s="210">
        <v>37896</v>
      </c>
      <c r="D82" t="s">
        <v>5058</v>
      </c>
      <c r="E82" t="s">
        <v>83</v>
      </c>
      <c r="F82" t="s">
        <v>1324</v>
      </c>
      <c r="G82" t="s">
        <v>5054</v>
      </c>
      <c r="H82" t="s">
        <v>5057</v>
      </c>
      <c r="I82" t="s">
        <v>5042</v>
      </c>
    </row>
    <row r="83" spans="1:9" hidden="1" x14ac:dyDescent="0.25">
      <c r="A83" t="s">
        <v>5035</v>
      </c>
      <c r="B83" t="s">
        <v>4960</v>
      </c>
      <c r="C83" s="210">
        <v>37875</v>
      </c>
      <c r="D83" t="s">
        <v>5056</v>
      </c>
      <c r="E83" s="210">
        <v>37889</v>
      </c>
      <c r="F83" t="s">
        <v>1324</v>
      </c>
      <c r="G83" t="s">
        <v>5051</v>
      </c>
      <c r="H83" t="s">
        <v>5055</v>
      </c>
      <c r="I83" t="s">
        <v>5054</v>
      </c>
    </row>
    <row r="84" spans="1:9" hidden="1" x14ac:dyDescent="0.25">
      <c r="A84" t="s">
        <v>5035</v>
      </c>
      <c r="B84" t="s">
        <v>2165</v>
      </c>
      <c r="C84" s="210">
        <v>37782</v>
      </c>
      <c r="D84" t="s">
        <v>5053</v>
      </c>
      <c r="E84" s="210">
        <v>37863</v>
      </c>
      <c r="F84" t="s">
        <v>1324</v>
      </c>
      <c r="G84" t="s">
        <v>5048</v>
      </c>
      <c r="H84" t="s">
        <v>5052</v>
      </c>
      <c r="I84" t="s">
        <v>5051</v>
      </c>
    </row>
    <row r="85" spans="1:9" hidden="1" x14ac:dyDescent="0.25">
      <c r="A85" t="s">
        <v>5035</v>
      </c>
      <c r="B85" t="s">
        <v>4960</v>
      </c>
      <c r="C85" s="210">
        <v>37762</v>
      </c>
      <c r="D85" t="s">
        <v>5050</v>
      </c>
      <c r="E85" s="210">
        <v>37773</v>
      </c>
      <c r="F85" t="s">
        <v>1324</v>
      </c>
      <c r="G85" t="s">
        <v>5045</v>
      </c>
      <c r="H85" t="s">
        <v>5049</v>
      </c>
      <c r="I85" t="s">
        <v>5048</v>
      </c>
    </row>
    <row r="86" spans="1:9" hidden="1" x14ac:dyDescent="0.25">
      <c r="A86" t="s">
        <v>5035</v>
      </c>
      <c r="B86" t="s">
        <v>1326</v>
      </c>
      <c r="C86" s="210">
        <v>37739</v>
      </c>
      <c r="D86" t="s">
        <v>5047</v>
      </c>
      <c r="E86" s="210">
        <v>37745</v>
      </c>
      <c r="F86" t="s">
        <v>1324</v>
      </c>
      <c r="G86" t="s">
        <v>5039</v>
      </c>
      <c r="H86" t="s">
        <v>5046</v>
      </c>
      <c r="I86" t="s">
        <v>5045</v>
      </c>
    </row>
    <row r="87" spans="1:9" hidden="1" x14ac:dyDescent="0.25">
      <c r="A87" t="s">
        <v>5035</v>
      </c>
      <c r="B87" t="s">
        <v>4960</v>
      </c>
      <c r="C87" s="210">
        <v>37719</v>
      </c>
      <c r="D87" t="s">
        <v>5044</v>
      </c>
      <c r="E87" t="s">
        <v>83</v>
      </c>
      <c r="F87" t="s">
        <v>1324</v>
      </c>
      <c r="G87" t="s">
        <v>5039</v>
      </c>
      <c r="H87" t="s">
        <v>5043</v>
      </c>
      <c r="I87" t="s">
        <v>5042</v>
      </c>
    </row>
    <row r="88" spans="1:9" hidden="1" x14ac:dyDescent="0.25">
      <c r="A88" t="s">
        <v>5035</v>
      </c>
      <c r="B88" t="s">
        <v>1326</v>
      </c>
      <c r="C88" s="210">
        <v>37715</v>
      </c>
      <c r="D88" t="s">
        <v>5041</v>
      </c>
      <c r="E88" s="210">
        <v>37717</v>
      </c>
      <c r="F88" t="s">
        <v>1324</v>
      </c>
      <c r="G88" t="s">
        <v>5036</v>
      </c>
      <c r="H88" t="s">
        <v>5040</v>
      </c>
      <c r="I88" t="s">
        <v>5039</v>
      </c>
    </row>
    <row r="89" spans="1:9" hidden="1" x14ac:dyDescent="0.25">
      <c r="A89" t="s">
        <v>5035</v>
      </c>
      <c r="B89" t="s">
        <v>4254</v>
      </c>
      <c r="C89" s="210">
        <v>37517</v>
      </c>
      <c r="D89" t="s">
        <v>5038</v>
      </c>
      <c r="E89" s="210">
        <v>37651</v>
      </c>
      <c r="F89" t="s">
        <v>1324</v>
      </c>
      <c r="G89" t="s">
        <v>5031</v>
      </c>
      <c r="H89" t="s">
        <v>5037</v>
      </c>
      <c r="I89" t="s">
        <v>5036</v>
      </c>
    </row>
    <row r="90" spans="1:9" hidden="1" x14ac:dyDescent="0.25">
      <c r="A90" t="s">
        <v>5035</v>
      </c>
      <c r="B90" t="s">
        <v>4254</v>
      </c>
      <c r="C90" s="210">
        <v>37484</v>
      </c>
      <c r="D90" t="s">
        <v>5034</v>
      </c>
      <c r="E90" s="210">
        <v>37498</v>
      </c>
      <c r="F90" t="s">
        <v>1324</v>
      </c>
      <c r="G90" t="s">
        <v>5033</v>
      </c>
      <c r="H90" t="s">
        <v>5032</v>
      </c>
      <c r="I90" t="s">
        <v>5031</v>
      </c>
    </row>
    <row r="91" spans="1:9" hidden="1" x14ac:dyDescent="0.25">
      <c r="A91" t="s">
        <v>5030</v>
      </c>
    </row>
    <row r="92" spans="1:9" x14ac:dyDescent="0.25">
      <c r="A92" t="s">
        <v>5030</v>
      </c>
      <c r="B92" t="s">
        <v>3111</v>
      </c>
      <c r="C92" s="210">
        <v>42678</v>
      </c>
      <c r="D92" t="s">
        <v>1331</v>
      </c>
      <c r="E92" s="210">
        <v>42704</v>
      </c>
      <c r="F92" t="s">
        <v>1317</v>
      </c>
      <c r="G92" t="s">
        <v>5029</v>
      </c>
      <c r="H92" t="s">
        <v>5028</v>
      </c>
      <c r="I92" t="s">
        <v>5027</v>
      </c>
    </row>
    <row r="93" spans="1:9" hidden="1" x14ac:dyDescent="0.25">
      <c r="A93" t="s">
        <v>4954</v>
      </c>
    </row>
    <row r="94" spans="1:9" hidden="1" x14ac:dyDescent="0.25">
      <c r="A94" t="s">
        <v>4954</v>
      </c>
      <c r="B94" t="s">
        <v>2017</v>
      </c>
      <c r="C94" s="210">
        <v>43063</v>
      </c>
      <c r="D94" t="s">
        <v>5026</v>
      </c>
      <c r="E94" t="s">
        <v>83</v>
      </c>
      <c r="F94" t="s">
        <v>1324</v>
      </c>
      <c r="G94" t="s">
        <v>5016</v>
      </c>
      <c r="H94" t="s">
        <v>5025</v>
      </c>
      <c r="I94" t="s">
        <v>5014</v>
      </c>
    </row>
    <row r="95" spans="1:9" x14ac:dyDescent="0.25">
      <c r="A95" t="s">
        <v>4954</v>
      </c>
      <c r="B95" t="s">
        <v>2017</v>
      </c>
      <c r="C95" s="210">
        <v>43061</v>
      </c>
      <c r="D95" t="s">
        <v>5024</v>
      </c>
      <c r="E95" s="210">
        <v>43076</v>
      </c>
      <c r="F95" t="s">
        <v>1317</v>
      </c>
      <c r="G95" t="s">
        <v>5016</v>
      </c>
      <c r="H95" t="s">
        <v>5023</v>
      </c>
      <c r="I95" t="s">
        <v>5014</v>
      </c>
    </row>
    <row r="96" spans="1:9" hidden="1" x14ac:dyDescent="0.25">
      <c r="A96" t="s">
        <v>4954</v>
      </c>
      <c r="B96" t="s">
        <v>3111</v>
      </c>
      <c r="C96" s="210">
        <v>42123</v>
      </c>
      <c r="D96" t="s">
        <v>5022</v>
      </c>
      <c r="E96" t="s">
        <v>83</v>
      </c>
      <c r="F96" t="s">
        <v>1324</v>
      </c>
      <c r="G96" t="s">
        <v>5016</v>
      </c>
      <c r="H96" t="s">
        <v>5021</v>
      </c>
      <c r="I96" t="s">
        <v>5014</v>
      </c>
    </row>
    <row r="97" spans="1:9" hidden="1" x14ac:dyDescent="0.25">
      <c r="A97" t="s">
        <v>4954</v>
      </c>
      <c r="B97" t="s">
        <v>1797</v>
      </c>
      <c r="C97" s="210">
        <v>42027</v>
      </c>
      <c r="D97" t="s">
        <v>5020</v>
      </c>
      <c r="E97" t="s">
        <v>83</v>
      </c>
      <c r="F97" t="s">
        <v>1324</v>
      </c>
      <c r="G97" t="s">
        <v>5016</v>
      </c>
      <c r="H97" t="s">
        <v>5019</v>
      </c>
      <c r="I97" t="s">
        <v>5014</v>
      </c>
    </row>
    <row r="98" spans="1:9" hidden="1" x14ac:dyDescent="0.25">
      <c r="A98" t="s">
        <v>4954</v>
      </c>
      <c r="B98" t="s">
        <v>3111</v>
      </c>
      <c r="C98" s="210">
        <v>41745</v>
      </c>
      <c r="D98" t="s">
        <v>5018</v>
      </c>
      <c r="E98" s="210">
        <v>41745</v>
      </c>
      <c r="F98" t="s">
        <v>1324</v>
      </c>
      <c r="G98" t="s">
        <v>5012</v>
      </c>
      <c r="H98" t="s">
        <v>5017</v>
      </c>
      <c r="I98" t="s">
        <v>5016</v>
      </c>
    </row>
    <row r="99" spans="1:9" hidden="1" x14ac:dyDescent="0.25">
      <c r="A99" t="s">
        <v>4954</v>
      </c>
      <c r="B99" t="s">
        <v>3111</v>
      </c>
      <c r="C99" s="210">
        <v>41743</v>
      </c>
      <c r="D99" t="s">
        <v>3128</v>
      </c>
      <c r="E99" t="s">
        <v>83</v>
      </c>
      <c r="F99" t="s">
        <v>1324</v>
      </c>
      <c r="G99" t="s">
        <v>5012</v>
      </c>
      <c r="H99" t="s">
        <v>5015</v>
      </c>
      <c r="I99" t="s">
        <v>5014</v>
      </c>
    </row>
    <row r="100" spans="1:9" hidden="1" x14ac:dyDescent="0.25">
      <c r="A100" t="s">
        <v>4954</v>
      </c>
      <c r="B100" t="s">
        <v>3111</v>
      </c>
      <c r="C100" s="210">
        <v>41621</v>
      </c>
      <c r="D100" t="s">
        <v>3126</v>
      </c>
      <c r="E100" s="210">
        <v>41670</v>
      </c>
      <c r="F100" t="s">
        <v>1324</v>
      </c>
      <c r="G100" t="s">
        <v>5009</v>
      </c>
      <c r="H100" t="s">
        <v>5013</v>
      </c>
      <c r="I100" t="s">
        <v>5012</v>
      </c>
    </row>
    <row r="101" spans="1:9" hidden="1" x14ac:dyDescent="0.25">
      <c r="A101" t="s">
        <v>4954</v>
      </c>
      <c r="B101" t="s">
        <v>1797</v>
      </c>
      <c r="C101" s="210">
        <v>41431</v>
      </c>
      <c r="D101" t="s">
        <v>5011</v>
      </c>
      <c r="E101" s="210">
        <v>41486</v>
      </c>
      <c r="F101" t="s">
        <v>1324</v>
      </c>
      <c r="G101" t="s">
        <v>5006</v>
      </c>
      <c r="H101" t="s">
        <v>5010</v>
      </c>
      <c r="I101" t="s">
        <v>5009</v>
      </c>
    </row>
    <row r="102" spans="1:9" hidden="1" x14ac:dyDescent="0.25">
      <c r="A102" t="s">
        <v>4954</v>
      </c>
      <c r="B102" t="s">
        <v>1797</v>
      </c>
      <c r="C102" s="210">
        <v>41187</v>
      </c>
      <c r="D102" t="s">
        <v>5008</v>
      </c>
      <c r="E102" s="210">
        <v>41232</v>
      </c>
      <c r="F102" t="s">
        <v>1324</v>
      </c>
      <c r="G102" t="s">
        <v>5003</v>
      </c>
      <c r="H102" t="s">
        <v>5007</v>
      </c>
      <c r="I102" t="s">
        <v>5006</v>
      </c>
    </row>
    <row r="103" spans="1:9" hidden="1" x14ac:dyDescent="0.25">
      <c r="A103" t="s">
        <v>4954</v>
      </c>
      <c r="B103" t="s">
        <v>1797</v>
      </c>
      <c r="C103" s="210">
        <v>40987</v>
      </c>
      <c r="D103" t="s">
        <v>5005</v>
      </c>
      <c r="E103" s="210">
        <v>41034</v>
      </c>
      <c r="F103" t="s">
        <v>1324</v>
      </c>
      <c r="G103" t="s">
        <v>4999</v>
      </c>
      <c r="H103" t="s">
        <v>5004</v>
      </c>
      <c r="I103" t="s">
        <v>5003</v>
      </c>
    </row>
    <row r="104" spans="1:9" hidden="1" x14ac:dyDescent="0.25">
      <c r="A104" t="s">
        <v>4954</v>
      </c>
      <c r="B104" t="s">
        <v>1797</v>
      </c>
      <c r="C104" s="210">
        <v>40724</v>
      </c>
      <c r="D104" t="s">
        <v>5002</v>
      </c>
      <c r="E104" s="210">
        <v>40754</v>
      </c>
      <c r="F104" t="s">
        <v>1324</v>
      </c>
      <c r="G104" t="s">
        <v>5001</v>
      </c>
      <c r="H104" t="s">
        <v>5000</v>
      </c>
      <c r="I104" t="s">
        <v>4999</v>
      </c>
    </row>
    <row r="105" spans="1:9" hidden="1" x14ac:dyDescent="0.25">
      <c r="A105" t="s">
        <v>4954</v>
      </c>
      <c r="B105" t="s">
        <v>1797</v>
      </c>
      <c r="C105" s="210">
        <v>39756</v>
      </c>
      <c r="D105" t="s">
        <v>4998</v>
      </c>
      <c r="E105" s="210">
        <v>39783</v>
      </c>
      <c r="F105" t="s">
        <v>1324</v>
      </c>
      <c r="G105" t="s">
        <v>4993</v>
      </c>
      <c r="H105" t="s">
        <v>4997</v>
      </c>
      <c r="I105" t="s">
        <v>4996</v>
      </c>
    </row>
    <row r="106" spans="1:9" hidden="1" x14ac:dyDescent="0.25">
      <c r="A106" t="s">
        <v>4954</v>
      </c>
      <c r="B106" t="s">
        <v>1797</v>
      </c>
      <c r="C106" s="210">
        <v>39204</v>
      </c>
      <c r="D106" t="s">
        <v>4995</v>
      </c>
      <c r="E106" s="210">
        <v>39233</v>
      </c>
      <c r="F106" t="s">
        <v>1324</v>
      </c>
      <c r="G106" t="s">
        <v>4990</v>
      </c>
      <c r="H106" t="s">
        <v>4994</v>
      </c>
      <c r="I106" t="s">
        <v>4993</v>
      </c>
    </row>
    <row r="107" spans="1:9" hidden="1" x14ac:dyDescent="0.25">
      <c r="A107" t="s">
        <v>4954</v>
      </c>
      <c r="B107" t="s">
        <v>1797</v>
      </c>
      <c r="C107" s="210">
        <v>39000</v>
      </c>
      <c r="D107" t="s">
        <v>4992</v>
      </c>
      <c r="E107" s="210">
        <v>39021</v>
      </c>
      <c r="F107" t="s">
        <v>1324</v>
      </c>
      <c r="G107" t="s">
        <v>4987</v>
      </c>
      <c r="H107" t="s">
        <v>4991</v>
      </c>
      <c r="I107" t="s">
        <v>4990</v>
      </c>
    </row>
    <row r="108" spans="1:9" hidden="1" x14ac:dyDescent="0.25">
      <c r="A108" t="s">
        <v>4954</v>
      </c>
      <c r="B108" t="s">
        <v>1797</v>
      </c>
      <c r="C108" s="210">
        <v>38817</v>
      </c>
      <c r="D108" t="s">
        <v>4989</v>
      </c>
      <c r="E108" s="210">
        <v>38982</v>
      </c>
      <c r="F108" t="s">
        <v>1324</v>
      </c>
      <c r="G108" t="s">
        <v>4984</v>
      </c>
      <c r="H108" t="s">
        <v>4988</v>
      </c>
      <c r="I108" t="s">
        <v>4987</v>
      </c>
    </row>
    <row r="109" spans="1:9" hidden="1" x14ac:dyDescent="0.25">
      <c r="A109" t="s">
        <v>4954</v>
      </c>
      <c r="B109" t="s">
        <v>1797</v>
      </c>
      <c r="C109" s="210">
        <v>38588</v>
      </c>
      <c r="D109" t="s">
        <v>4986</v>
      </c>
      <c r="E109" s="210">
        <v>38611</v>
      </c>
      <c r="F109" t="s">
        <v>1324</v>
      </c>
      <c r="G109" t="s">
        <v>4981</v>
      </c>
      <c r="H109" t="s">
        <v>4985</v>
      </c>
      <c r="I109" t="s">
        <v>4984</v>
      </c>
    </row>
    <row r="110" spans="1:9" hidden="1" x14ac:dyDescent="0.25">
      <c r="A110" t="s">
        <v>4954</v>
      </c>
      <c r="B110" t="s">
        <v>1797</v>
      </c>
      <c r="C110" s="210">
        <v>38491</v>
      </c>
      <c r="D110" t="s">
        <v>4983</v>
      </c>
      <c r="E110" s="210">
        <v>38565</v>
      </c>
      <c r="F110" t="s">
        <v>1324</v>
      </c>
      <c r="G110" t="s">
        <v>4978</v>
      </c>
      <c r="H110" t="s">
        <v>4982</v>
      </c>
      <c r="I110" t="s">
        <v>4981</v>
      </c>
    </row>
    <row r="111" spans="1:9" hidden="1" x14ac:dyDescent="0.25">
      <c r="A111" t="s">
        <v>4954</v>
      </c>
      <c r="B111" t="s">
        <v>1797</v>
      </c>
      <c r="C111" s="210">
        <v>38119</v>
      </c>
      <c r="D111" t="s">
        <v>4980</v>
      </c>
      <c r="E111" s="210">
        <v>38198</v>
      </c>
      <c r="F111" t="s">
        <v>1324</v>
      </c>
      <c r="G111" t="s">
        <v>4975</v>
      </c>
      <c r="H111" t="s">
        <v>4979</v>
      </c>
      <c r="I111" t="s">
        <v>4978</v>
      </c>
    </row>
    <row r="112" spans="1:9" hidden="1" x14ac:dyDescent="0.25">
      <c r="A112" t="s">
        <v>4954</v>
      </c>
      <c r="B112" t="s">
        <v>1797</v>
      </c>
      <c r="C112" s="210">
        <v>37952</v>
      </c>
      <c r="D112" t="s">
        <v>4977</v>
      </c>
      <c r="E112" s="210">
        <v>37960</v>
      </c>
      <c r="F112" t="s">
        <v>1324</v>
      </c>
      <c r="G112" t="s">
        <v>4970</v>
      </c>
      <c r="H112" t="s">
        <v>4976</v>
      </c>
      <c r="I112" t="s">
        <v>4975</v>
      </c>
    </row>
    <row r="113" spans="1:9" hidden="1" x14ac:dyDescent="0.25">
      <c r="A113" t="s">
        <v>4954</v>
      </c>
      <c r="B113" t="s">
        <v>4960</v>
      </c>
      <c r="C113" s="210">
        <v>37932</v>
      </c>
      <c r="D113" t="s">
        <v>4974</v>
      </c>
      <c r="E113" t="s">
        <v>83</v>
      </c>
      <c r="F113" t="s">
        <v>1324</v>
      </c>
      <c r="G113" t="s">
        <v>4970</v>
      </c>
      <c r="H113" t="s">
        <v>4973</v>
      </c>
      <c r="I113" t="s">
        <v>4961</v>
      </c>
    </row>
    <row r="114" spans="1:9" hidden="1" x14ac:dyDescent="0.25">
      <c r="A114" t="s">
        <v>4954</v>
      </c>
      <c r="B114" t="s">
        <v>4960</v>
      </c>
      <c r="C114" s="210">
        <v>37901</v>
      </c>
      <c r="D114" t="s">
        <v>4972</v>
      </c>
      <c r="E114" s="210">
        <v>37907</v>
      </c>
      <c r="F114" t="s">
        <v>1324</v>
      </c>
      <c r="G114" t="s">
        <v>4967</v>
      </c>
      <c r="H114" t="s">
        <v>4971</v>
      </c>
      <c r="I114" t="s">
        <v>4970</v>
      </c>
    </row>
    <row r="115" spans="1:9" hidden="1" x14ac:dyDescent="0.25">
      <c r="A115" t="s">
        <v>4954</v>
      </c>
      <c r="B115" t="s">
        <v>4960</v>
      </c>
      <c r="C115" s="210">
        <v>37886</v>
      </c>
      <c r="D115" t="s">
        <v>4969</v>
      </c>
      <c r="E115" s="210">
        <v>37887</v>
      </c>
      <c r="F115" t="s">
        <v>1324</v>
      </c>
      <c r="G115" t="s">
        <v>4964</v>
      </c>
      <c r="H115" t="s">
        <v>4968</v>
      </c>
      <c r="I115" t="s">
        <v>4967</v>
      </c>
    </row>
    <row r="116" spans="1:9" hidden="1" x14ac:dyDescent="0.25">
      <c r="A116" t="s">
        <v>4954</v>
      </c>
      <c r="B116" t="s">
        <v>4960</v>
      </c>
      <c r="C116" s="210">
        <v>37844</v>
      </c>
      <c r="D116" t="s">
        <v>4966</v>
      </c>
      <c r="E116" s="210">
        <v>37868</v>
      </c>
      <c r="F116" t="s">
        <v>1324</v>
      </c>
      <c r="G116" t="s">
        <v>4955</v>
      </c>
      <c r="H116" t="s">
        <v>4965</v>
      </c>
      <c r="I116" t="s">
        <v>4964</v>
      </c>
    </row>
    <row r="117" spans="1:9" hidden="1" x14ac:dyDescent="0.25">
      <c r="A117" t="s">
        <v>4954</v>
      </c>
      <c r="B117" t="s">
        <v>4960</v>
      </c>
      <c r="C117" s="210">
        <v>37776</v>
      </c>
      <c r="D117" t="s">
        <v>4963</v>
      </c>
      <c r="E117" t="s">
        <v>83</v>
      </c>
      <c r="F117" t="s">
        <v>1324</v>
      </c>
      <c r="G117" t="s">
        <v>4955</v>
      </c>
      <c r="H117" t="s">
        <v>4962</v>
      </c>
      <c r="I117" t="s">
        <v>4961</v>
      </c>
    </row>
    <row r="118" spans="1:9" hidden="1" x14ac:dyDescent="0.25">
      <c r="A118" t="s">
        <v>4954</v>
      </c>
      <c r="B118" t="s">
        <v>4960</v>
      </c>
      <c r="C118" s="210">
        <v>37771</v>
      </c>
      <c r="D118" t="s">
        <v>4959</v>
      </c>
      <c r="E118" s="210">
        <v>37773</v>
      </c>
      <c r="F118" t="s">
        <v>1324</v>
      </c>
      <c r="G118" t="s">
        <v>4955</v>
      </c>
      <c r="H118" t="s">
        <v>4958</v>
      </c>
      <c r="I118" t="s">
        <v>4955</v>
      </c>
    </row>
    <row r="119" spans="1:9" hidden="1" x14ac:dyDescent="0.25">
      <c r="A119" t="s">
        <v>4954</v>
      </c>
      <c r="B119" t="s">
        <v>4254</v>
      </c>
      <c r="C119" s="210">
        <v>37517</v>
      </c>
      <c r="D119" t="s">
        <v>4957</v>
      </c>
      <c r="E119" s="210">
        <v>37651</v>
      </c>
      <c r="F119" t="s">
        <v>1324</v>
      </c>
      <c r="G119" t="s">
        <v>4950</v>
      </c>
      <c r="H119" t="s">
        <v>4956</v>
      </c>
      <c r="I119" t="s">
        <v>4955</v>
      </c>
    </row>
    <row r="120" spans="1:9" hidden="1" x14ac:dyDescent="0.25">
      <c r="A120" t="s">
        <v>4954</v>
      </c>
      <c r="B120" t="s">
        <v>4254</v>
      </c>
      <c r="C120" s="210">
        <v>37484</v>
      </c>
      <c r="D120" t="s">
        <v>4953</v>
      </c>
      <c r="E120" s="210">
        <v>37498</v>
      </c>
      <c r="F120" t="s">
        <v>1324</v>
      </c>
      <c r="G120" t="s">
        <v>4952</v>
      </c>
      <c r="H120" t="s">
        <v>4951</v>
      </c>
      <c r="I120" t="s">
        <v>4950</v>
      </c>
    </row>
    <row r="121" spans="1:9" hidden="1" x14ac:dyDescent="0.25">
      <c r="A121" t="s">
        <v>4943</v>
      </c>
    </row>
    <row r="122" spans="1:9" hidden="1" x14ac:dyDescent="0.25">
      <c r="A122" t="s">
        <v>4943</v>
      </c>
      <c r="B122" t="s">
        <v>2017</v>
      </c>
      <c r="C122" s="210">
        <v>37879</v>
      </c>
      <c r="D122" t="s">
        <v>4949</v>
      </c>
      <c r="E122" s="210">
        <v>37880</v>
      </c>
      <c r="F122" t="s">
        <v>1324</v>
      </c>
      <c r="G122" t="s">
        <v>4944</v>
      </c>
      <c r="H122" t="s">
        <v>4948</v>
      </c>
      <c r="I122" t="s">
        <v>4947</v>
      </c>
    </row>
    <row r="123" spans="1:9" hidden="1" x14ac:dyDescent="0.25">
      <c r="A123" t="s">
        <v>4943</v>
      </c>
      <c r="B123" t="s">
        <v>2017</v>
      </c>
      <c r="C123" s="210">
        <v>37636</v>
      </c>
      <c r="D123" t="s">
        <v>4946</v>
      </c>
      <c r="E123" s="210">
        <v>37637</v>
      </c>
      <c r="F123" t="s">
        <v>1324</v>
      </c>
      <c r="G123" t="s">
        <v>4939</v>
      </c>
      <c r="H123" t="s">
        <v>4945</v>
      </c>
      <c r="I123" t="s">
        <v>4944</v>
      </c>
    </row>
    <row r="124" spans="1:9" hidden="1" x14ac:dyDescent="0.25">
      <c r="A124" t="s">
        <v>4943</v>
      </c>
      <c r="B124" t="s">
        <v>2017</v>
      </c>
      <c r="C124" s="210">
        <v>37487</v>
      </c>
      <c r="D124" t="s">
        <v>4942</v>
      </c>
      <c r="E124" s="210">
        <v>37487</v>
      </c>
      <c r="F124" t="s">
        <v>1324</v>
      </c>
      <c r="G124" t="s">
        <v>4941</v>
      </c>
      <c r="H124" t="s">
        <v>4940</v>
      </c>
      <c r="I124" t="s">
        <v>4939</v>
      </c>
    </row>
    <row r="125" spans="1:9" hidden="1" x14ac:dyDescent="0.25">
      <c r="A125" t="s">
        <v>4924</v>
      </c>
    </row>
    <row r="126" spans="1:9" x14ac:dyDescent="0.25">
      <c r="A126" t="s">
        <v>4924</v>
      </c>
      <c r="B126" t="s">
        <v>2165</v>
      </c>
      <c r="C126" s="210">
        <v>44441</v>
      </c>
      <c r="D126" t="s">
        <v>4938</v>
      </c>
      <c r="E126" s="210">
        <v>44498</v>
      </c>
      <c r="F126" t="s">
        <v>1317</v>
      </c>
      <c r="G126" t="s">
        <v>1410</v>
      </c>
      <c r="I126" t="s">
        <v>4937</v>
      </c>
    </row>
    <row r="127" spans="1:9" hidden="1" x14ac:dyDescent="0.25">
      <c r="A127" t="s">
        <v>4924</v>
      </c>
      <c r="B127" t="s">
        <v>1352</v>
      </c>
      <c r="C127" s="210">
        <v>39374</v>
      </c>
      <c r="D127" t="s">
        <v>4936</v>
      </c>
      <c r="E127" s="210">
        <v>39691</v>
      </c>
      <c r="F127" t="s">
        <v>1324</v>
      </c>
      <c r="G127" t="s">
        <v>4928</v>
      </c>
      <c r="H127" t="s">
        <v>4935</v>
      </c>
      <c r="I127" t="s">
        <v>4934</v>
      </c>
    </row>
    <row r="128" spans="1:9" hidden="1" x14ac:dyDescent="0.25">
      <c r="A128" t="s">
        <v>4924</v>
      </c>
      <c r="B128" t="s">
        <v>1352</v>
      </c>
      <c r="C128" s="210">
        <v>39372</v>
      </c>
      <c r="D128" t="s">
        <v>4933</v>
      </c>
      <c r="E128" t="s">
        <v>83</v>
      </c>
      <c r="F128" t="s">
        <v>1324</v>
      </c>
      <c r="G128" t="s">
        <v>4928</v>
      </c>
      <c r="H128" t="s">
        <v>4932</v>
      </c>
      <c r="I128" t="s">
        <v>4931</v>
      </c>
    </row>
    <row r="129" spans="1:9" hidden="1" x14ac:dyDescent="0.25">
      <c r="A129" t="s">
        <v>4924</v>
      </c>
      <c r="B129" t="s">
        <v>1352</v>
      </c>
      <c r="C129" s="210">
        <v>39001</v>
      </c>
      <c r="D129" t="s">
        <v>4930</v>
      </c>
      <c r="E129" s="210">
        <v>39051</v>
      </c>
      <c r="F129" t="s">
        <v>1324</v>
      </c>
      <c r="G129" t="s">
        <v>4925</v>
      </c>
      <c r="H129" t="s">
        <v>4929</v>
      </c>
      <c r="I129" t="s">
        <v>4928</v>
      </c>
    </row>
    <row r="130" spans="1:9" hidden="1" x14ac:dyDescent="0.25">
      <c r="A130" t="s">
        <v>4924</v>
      </c>
      <c r="B130" t="s">
        <v>1352</v>
      </c>
      <c r="C130" s="210">
        <v>38975</v>
      </c>
      <c r="D130" t="s">
        <v>4927</v>
      </c>
      <c r="E130" s="210">
        <v>38999</v>
      </c>
      <c r="F130" t="s">
        <v>1324</v>
      </c>
      <c r="G130" t="s">
        <v>4920</v>
      </c>
      <c r="H130" t="s">
        <v>4926</v>
      </c>
      <c r="I130" t="s">
        <v>4925</v>
      </c>
    </row>
    <row r="131" spans="1:9" hidden="1" x14ac:dyDescent="0.25">
      <c r="A131" t="s">
        <v>4924</v>
      </c>
      <c r="B131" t="s">
        <v>1352</v>
      </c>
      <c r="C131" s="210">
        <v>38912</v>
      </c>
      <c r="D131" t="s">
        <v>4923</v>
      </c>
      <c r="E131" s="210">
        <v>38926</v>
      </c>
      <c r="F131" t="s">
        <v>1324</v>
      </c>
      <c r="G131" t="s">
        <v>4922</v>
      </c>
      <c r="H131" t="s">
        <v>4921</v>
      </c>
      <c r="I131" t="s">
        <v>4920</v>
      </c>
    </row>
    <row r="132" spans="1:9" hidden="1" x14ac:dyDescent="0.25">
      <c r="A132" t="s">
        <v>4750</v>
      </c>
    </row>
    <row r="133" spans="1:9" hidden="1" x14ac:dyDescent="0.25">
      <c r="A133" t="s">
        <v>4750</v>
      </c>
      <c r="B133" t="s">
        <v>1326</v>
      </c>
      <c r="C133" s="210">
        <v>43403</v>
      </c>
      <c r="D133" t="s">
        <v>4919</v>
      </c>
      <c r="E133" s="210">
        <v>43524</v>
      </c>
      <c r="F133" t="s">
        <v>1324</v>
      </c>
      <c r="G133" t="s">
        <v>4912</v>
      </c>
      <c r="H133" t="s">
        <v>4918</v>
      </c>
      <c r="I133" t="s">
        <v>4917</v>
      </c>
    </row>
    <row r="134" spans="1:9" hidden="1" x14ac:dyDescent="0.25">
      <c r="A134" t="s">
        <v>4750</v>
      </c>
      <c r="B134" t="s">
        <v>1434</v>
      </c>
      <c r="C134" s="210">
        <v>43329</v>
      </c>
      <c r="D134" t="s">
        <v>4916</v>
      </c>
      <c r="E134" t="s">
        <v>83</v>
      </c>
      <c r="F134" t="s">
        <v>1324</v>
      </c>
      <c r="G134" t="s">
        <v>4912</v>
      </c>
      <c r="H134" t="s">
        <v>4915</v>
      </c>
      <c r="I134" t="s">
        <v>4890</v>
      </c>
    </row>
    <row r="135" spans="1:9" hidden="1" x14ac:dyDescent="0.25">
      <c r="A135" t="s">
        <v>4750</v>
      </c>
      <c r="B135" t="s">
        <v>1326</v>
      </c>
      <c r="C135" s="210">
        <v>41232</v>
      </c>
      <c r="D135" t="s">
        <v>4914</v>
      </c>
      <c r="E135" s="210">
        <v>41264</v>
      </c>
      <c r="F135" t="s">
        <v>1324</v>
      </c>
      <c r="G135" t="s">
        <v>4907</v>
      </c>
      <c r="H135" t="s">
        <v>4913</v>
      </c>
      <c r="I135" t="s">
        <v>4912</v>
      </c>
    </row>
    <row r="136" spans="1:9" hidden="1" x14ac:dyDescent="0.25">
      <c r="A136" t="s">
        <v>4750</v>
      </c>
      <c r="B136" t="s">
        <v>1326</v>
      </c>
      <c r="C136" s="210">
        <v>41173</v>
      </c>
      <c r="D136" t="s">
        <v>4911</v>
      </c>
      <c r="E136" t="s">
        <v>83</v>
      </c>
      <c r="F136" t="s">
        <v>1324</v>
      </c>
      <c r="G136" t="s">
        <v>4907</v>
      </c>
      <c r="H136" t="s">
        <v>4910</v>
      </c>
      <c r="I136" t="s">
        <v>4890</v>
      </c>
    </row>
    <row r="137" spans="1:9" hidden="1" x14ac:dyDescent="0.25">
      <c r="A137" t="s">
        <v>4750</v>
      </c>
      <c r="B137" t="s">
        <v>2560</v>
      </c>
      <c r="C137" s="210">
        <v>41045</v>
      </c>
      <c r="D137" t="s">
        <v>4909</v>
      </c>
      <c r="E137" s="210">
        <v>41060</v>
      </c>
      <c r="F137" t="s">
        <v>1324</v>
      </c>
      <c r="G137" t="s">
        <v>4904</v>
      </c>
      <c r="H137" t="s">
        <v>4908</v>
      </c>
      <c r="I137" t="s">
        <v>4907</v>
      </c>
    </row>
    <row r="138" spans="1:9" hidden="1" x14ac:dyDescent="0.25">
      <c r="A138" t="s">
        <v>4750</v>
      </c>
      <c r="B138" t="s">
        <v>2560</v>
      </c>
      <c r="C138" s="210">
        <v>40999</v>
      </c>
      <c r="D138" t="s">
        <v>4906</v>
      </c>
      <c r="E138" s="210">
        <v>41004</v>
      </c>
      <c r="F138" t="s">
        <v>1324</v>
      </c>
      <c r="G138" t="s">
        <v>4901</v>
      </c>
      <c r="H138" t="s">
        <v>4905</v>
      </c>
      <c r="I138" t="s">
        <v>4904</v>
      </c>
    </row>
    <row r="139" spans="1:9" hidden="1" x14ac:dyDescent="0.25">
      <c r="A139" t="s">
        <v>4750</v>
      </c>
      <c r="B139" t="s">
        <v>1434</v>
      </c>
      <c r="C139" s="210">
        <v>40787</v>
      </c>
      <c r="D139" t="s">
        <v>4903</v>
      </c>
      <c r="E139" s="210">
        <v>40803</v>
      </c>
      <c r="F139" t="s">
        <v>1324</v>
      </c>
      <c r="G139" t="s">
        <v>4898</v>
      </c>
      <c r="H139" t="s">
        <v>4902</v>
      </c>
      <c r="I139" t="s">
        <v>4901</v>
      </c>
    </row>
    <row r="140" spans="1:9" hidden="1" x14ac:dyDescent="0.25">
      <c r="A140" t="s">
        <v>4750</v>
      </c>
      <c r="B140" t="s">
        <v>1415</v>
      </c>
      <c r="C140" s="210">
        <v>40693</v>
      </c>
      <c r="D140" t="s">
        <v>4900</v>
      </c>
      <c r="E140" s="210">
        <v>40716</v>
      </c>
      <c r="F140" t="s">
        <v>1324</v>
      </c>
      <c r="G140" t="s">
        <v>4895</v>
      </c>
      <c r="H140" t="s">
        <v>4899</v>
      </c>
      <c r="I140" t="s">
        <v>4898</v>
      </c>
    </row>
    <row r="141" spans="1:9" hidden="1" x14ac:dyDescent="0.25">
      <c r="A141" t="s">
        <v>4750</v>
      </c>
      <c r="B141" t="s">
        <v>1434</v>
      </c>
      <c r="C141" s="210">
        <v>40647</v>
      </c>
      <c r="D141" t="s">
        <v>4897</v>
      </c>
      <c r="E141" s="210">
        <v>40647</v>
      </c>
      <c r="F141" t="s">
        <v>1324</v>
      </c>
      <c r="G141" t="s">
        <v>4887</v>
      </c>
      <c r="H141" t="s">
        <v>4896</v>
      </c>
      <c r="I141" t="s">
        <v>4895</v>
      </c>
    </row>
    <row r="142" spans="1:9" hidden="1" x14ac:dyDescent="0.25">
      <c r="A142" t="s">
        <v>4750</v>
      </c>
      <c r="B142" t="s">
        <v>1434</v>
      </c>
      <c r="C142" s="210">
        <v>40647</v>
      </c>
      <c r="D142" t="s">
        <v>4894</v>
      </c>
      <c r="E142" t="s">
        <v>83</v>
      </c>
      <c r="F142" t="s">
        <v>1324</v>
      </c>
      <c r="G142" t="s">
        <v>4887</v>
      </c>
      <c r="H142" t="s">
        <v>4893</v>
      </c>
      <c r="I142" t="s">
        <v>4890</v>
      </c>
    </row>
    <row r="143" spans="1:9" hidden="1" x14ac:dyDescent="0.25">
      <c r="A143" t="s">
        <v>4750</v>
      </c>
      <c r="B143" t="s">
        <v>1552</v>
      </c>
      <c r="C143" s="210">
        <v>40630</v>
      </c>
      <c r="D143" t="s">
        <v>4892</v>
      </c>
      <c r="E143" t="s">
        <v>83</v>
      </c>
      <c r="F143" t="s">
        <v>1324</v>
      </c>
      <c r="G143" t="s">
        <v>4887</v>
      </c>
      <c r="H143" t="s">
        <v>4891</v>
      </c>
      <c r="I143" t="s">
        <v>4890</v>
      </c>
    </row>
    <row r="144" spans="1:9" hidden="1" x14ac:dyDescent="0.25">
      <c r="A144" t="s">
        <v>4750</v>
      </c>
      <c r="B144" t="s">
        <v>1415</v>
      </c>
      <c r="C144" s="210">
        <v>40592</v>
      </c>
      <c r="D144" t="s">
        <v>4889</v>
      </c>
      <c r="E144" s="210">
        <v>40595</v>
      </c>
      <c r="F144" t="s">
        <v>1324</v>
      </c>
      <c r="G144" t="s">
        <v>4884</v>
      </c>
      <c r="H144" t="s">
        <v>4888</v>
      </c>
      <c r="I144" t="s">
        <v>4887</v>
      </c>
    </row>
    <row r="145" spans="1:9" hidden="1" x14ac:dyDescent="0.25">
      <c r="A145" t="s">
        <v>4750</v>
      </c>
      <c r="B145" t="s">
        <v>1434</v>
      </c>
      <c r="C145" s="210">
        <v>40465</v>
      </c>
      <c r="D145" t="s">
        <v>4886</v>
      </c>
      <c r="E145" s="210">
        <v>40543</v>
      </c>
      <c r="F145" t="s">
        <v>1324</v>
      </c>
      <c r="G145" t="s">
        <v>4881</v>
      </c>
      <c r="H145" t="s">
        <v>4885</v>
      </c>
      <c r="I145" t="s">
        <v>4884</v>
      </c>
    </row>
    <row r="146" spans="1:9" hidden="1" x14ac:dyDescent="0.25">
      <c r="A146" t="s">
        <v>4750</v>
      </c>
      <c r="B146" t="s">
        <v>2560</v>
      </c>
      <c r="C146" s="210">
        <v>40409</v>
      </c>
      <c r="D146" t="s">
        <v>4883</v>
      </c>
      <c r="E146" s="210">
        <v>40451</v>
      </c>
      <c r="F146" t="s">
        <v>1324</v>
      </c>
      <c r="G146" t="s">
        <v>4878</v>
      </c>
      <c r="H146" t="s">
        <v>4882</v>
      </c>
      <c r="I146" t="s">
        <v>4881</v>
      </c>
    </row>
    <row r="147" spans="1:9" hidden="1" x14ac:dyDescent="0.25">
      <c r="A147" t="s">
        <v>4750</v>
      </c>
      <c r="B147" t="s">
        <v>1319</v>
      </c>
      <c r="C147" s="210">
        <v>40394</v>
      </c>
      <c r="D147" t="s">
        <v>4880</v>
      </c>
      <c r="E147" s="210">
        <v>40396</v>
      </c>
      <c r="F147" t="s">
        <v>1324</v>
      </c>
      <c r="G147" t="s">
        <v>4875</v>
      </c>
      <c r="H147" t="s">
        <v>4879</v>
      </c>
      <c r="I147" t="s">
        <v>4878</v>
      </c>
    </row>
    <row r="148" spans="1:9" hidden="1" x14ac:dyDescent="0.25">
      <c r="A148" t="s">
        <v>4750</v>
      </c>
      <c r="B148" t="s">
        <v>2560</v>
      </c>
      <c r="C148" s="210">
        <v>40193</v>
      </c>
      <c r="D148" t="s">
        <v>4877</v>
      </c>
      <c r="E148" s="210">
        <v>40231</v>
      </c>
      <c r="F148" t="s">
        <v>1324</v>
      </c>
      <c r="G148" t="s">
        <v>4872</v>
      </c>
      <c r="H148" t="s">
        <v>4876</v>
      </c>
      <c r="I148" t="s">
        <v>4875</v>
      </c>
    </row>
    <row r="149" spans="1:9" hidden="1" x14ac:dyDescent="0.25">
      <c r="A149" t="s">
        <v>4750</v>
      </c>
      <c r="B149" t="s">
        <v>2560</v>
      </c>
      <c r="C149" s="210">
        <v>40157</v>
      </c>
      <c r="D149" t="s">
        <v>4874</v>
      </c>
      <c r="E149" s="210">
        <v>40209</v>
      </c>
      <c r="F149" t="s">
        <v>1324</v>
      </c>
      <c r="G149" t="s">
        <v>4867</v>
      </c>
      <c r="H149" t="s">
        <v>4873</v>
      </c>
      <c r="I149" t="s">
        <v>4872</v>
      </c>
    </row>
    <row r="150" spans="1:9" hidden="1" x14ac:dyDescent="0.25">
      <c r="A150" t="s">
        <v>4750</v>
      </c>
      <c r="B150" t="s">
        <v>1326</v>
      </c>
      <c r="C150" s="210">
        <v>40155</v>
      </c>
      <c r="D150" t="s">
        <v>4871</v>
      </c>
      <c r="E150" t="s">
        <v>83</v>
      </c>
      <c r="F150" t="s">
        <v>1324</v>
      </c>
      <c r="G150" t="s">
        <v>4867</v>
      </c>
      <c r="H150" t="s">
        <v>4870</v>
      </c>
      <c r="I150" t="s">
        <v>4757</v>
      </c>
    </row>
    <row r="151" spans="1:9" hidden="1" x14ac:dyDescent="0.25">
      <c r="A151" t="s">
        <v>4750</v>
      </c>
      <c r="B151" t="s">
        <v>2560</v>
      </c>
      <c r="C151" s="210">
        <v>40065</v>
      </c>
      <c r="D151" t="s">
        <v>4869</v>
      </c>
      <c r="E151" s="210">
        <v>40117</v>
      </c>
      <c r="F151" t="s">
        <v>1324</v>
      </c>
      <c r="G151" t="s">
        <v>4864</v>
      </c>
      <c r="H151" t="s">
        <v>4868</v>
      </c>
      <c r="I151" t="s">
        <v>4867</v>
      </c>
    </row>
    <row r="152" spans="1:9" hidden="1" x14ac:dyDescent="0.25">
      <c r="A152" t="s">
        <v>4750</v>
      </c>
      <c r="B152" t="s">
        <v>1319</v>
      </c>
      <c r="C152" s="210">
        <v>40017</v>
      </c>
      <c r="D152" t="s">
        <v>4866</v>
      </c>
      <c r="E152" s="210">
        <v>40056</v>
      </c>
      <c r="F152" t="s">
        <v>1324</v>
      </c>
      <c r="G152" t="s">
        <v>4861</v>
      </c>
      <c r="H152" t="s">
        <v>4865</v>
      </c>
      <c r="I152" t="s">
        <v>4864</v>
      </c>
    </row>
    <row r="153" spans="1:9" hidden="1" x14ac:dyDescent="0.25">
      <c r="A153" t="s">
        <v>4750</v>
      </c>
      <c r="B153" t="s">
        <v>1326</v>
      </c>
      <c r="C153" s="210">
        <v>40000</v>
      </c>
      <c r="D153" t="s">
        <v>4863</v>
      </c>
      <c r="E153" s="210">
        <v>40001</v>
      </c>
      <c r="F153" t="s">
        <v>1324</v>
      </c>
      <c r="G153" t="s">
        <v>4859</v>
      </c>
      <c r="H153" t="s">
        <v>4862</v>
      </c>
      <c r="I153" t="s">
        <v>4861</v>
      </c>
    </row>
    <row r="154" spans="1:9" hidden="1" x14ac:dyDescent="0.25">
      <c r="A154" t="s">
        <v>4750</v>
      </c>
      <c r="B154" t="s">
        <v>2560</v>
      </c>
      <c r="C154" s="210">
        <v>39981</v>
      </c>
      <c r="D154" t="s">
        <v>2593</v>
      </c>
      <c r="E154" s="210">
        <v>40000</v>
      </c>
      <c r="F154" t="s">
        <v>1324</v>
      </c>
      <c r="G154" t="s">
        <v>4857</v>
      </c>
      <c r="H154" t="s">
        <v>4860</v>
      </c>
      <c r="I154" t="s">
        <v>4859</v>
      </c>
    </row>
    <row r="155" spans="1:9" hidden="1" x14ac:dyDescent="0.25">
      <c r="A155" t="s">
        <v>4750</v>
      </c>
      <c r="B155" t="s">
        <v>1319</v>
      </c>
      <c r="C155" s="210">
        <v>39926</v>
      </c>
      <c r="D155" t="s">
        <v>2590</v>
      </c>
      <c r="E155" s="210">
        <v>39964</v>
      </c>
      <c r="F155" t="s">
        <v>1324</v>
      </c>
      <c r="G155" t="s">
        <v>4855</v>
      </c>
      <c r="H155" t="s">
        <v>4858</v>
      </c>
      <c r="I155" t="s">
        <v>4857</v>
      </c>
    </row>
    <row r="156" spans="1:9" hidden="1" x14ac:dyDescent="0.25">
      <c r="A156" t="s">
        <v>4750</v>
      </c>
      <c r="B156" t="s">
        <v>2560</v>
      </c>
      <c r="C156" s="210">
        <v>39870</v>
      </c>
      <c r="D156" t="s">
        <v>2587</v>
      </c>
      <c r="E156" s="210">
        <v>39933</v>
      </c>
      <c r="F156" t="s">
        <v>1324</v>
      </c>
      <c r="G156" t="s">
        <v>4852</v>
      </c>
      <c r="H156" t="s">
        <v>4856</v>
      </c>
      <c r="I156" t="s">
        <v>4855</v>
      </c>
    </row>
    <row r="157" spans="1:9" hidden="1" x14ac:dyDescent="0.25">
      <c r="A157" t="s">
        <v>4750</v>
      </c>
      <c r="B157" t="s">
        <v>2560</v>
      </c>
      <c r="C157" s="210">
        <v>39853</v>
      </c>
      <c r="D157" t="s">
        <v>4854</v>
      </c>
      <c r="E157" s="210">
        <v>39872</v>
      </c>
      <c r="F157" t="s">
        <v>1324</v>
      </c>
      <c r="G157" t="s">
        <v>4850</v>
      </c>
      <c r="H157" t="s">
        <v>4853</v>
      </c>
      <c r="I157" t="s">
        <v>4852</v>
      </c>
    </row>
    <row r="158" spans="1:9" hidden="1" x14ac:dyDescent="0.25">
      <c r="A158" t="s">
        <v>4750</v>
      </c>
      <c r="B158" t="s">
        <v>1545</v>
      </c>
      <c r="C158" s="210">
        <v>39699</v>
      </c>
      <c r="D158" t="s">
        <v>2577</v>
      </c>
      <c r="E158" s="210">
        <v>39872</v>
      </c>
      <c r="F158" t="s">
        <v>1324</v>
      </c>
      <c r="G158" t="s">
        <v>4848</v>
      </c>
      <c r="H158" t="s">
        <v>4851</v>
      </c>
      <c r="I158" t="s">
        <v>4850</v>
      </c>
    </row>
    <row r="159" spans="1:9" hidden="1" x14ac:dyDescent="0.25">
      <c r="A159" t="s">
        <v>4750</v>
      </c>
      <c r="B159" t="s">
        <v>2560</v>
      </c>
      <c r="C159" s="210">
        <v>39640</v>
      </c>
      <c r="D159" t="s">
        <v>2569</v>
      </c>
      <c r="E159" s="210">
        <v>39721</v>
      </c>
      <c r="F159" t="s">
        <v>1324</v>
      </c>
      <c r="G159" t="s">
        <v>4845</v>
      </c>
      <c r="H159" t="s">
        <v>4849</v>
      </c>
      <c r="I159" t="s">
        <v>4848</v>
      </c>
    </row>
    <row r="160" spans="1:9" hidden="1" x14ac:dyDescent="0.25">
      <c r="A160" t="s">
        <v>4750</v>
      </c>
      <c r="B160" t="s">
        <v>2560</v>
      </c>
      <c r="C160" s="210">
        <v>39567</v>
      </c>
      <c r="D160" t="s">
        <v>4847</v>
      </c>
      <c r="E160" s="210">
        <v>39660</v>
      </c>
      <c r="F160" t="s">
        <v>1324</v>
      </c>
      <c r="G160" t="s">
        <v>4842</v>
      </c>
      <c r="H160" t="s">
        <v>4846</v>
      </c>
      <c r="I160" t="s">
        <v>4845</v>
      </c>
    </row>
    <row r="161" spans="1:9" hidden="1" x14ac:dyDescent="0.25">
      <c r="A161" t="s">
        <v>4750</v>
      </c>
      <c r="B161" t="s">
        <v>2560</v>
      </c>
      <c r="C161" s="210">
        <v>39454</v>
      </c>
      <c r="D161" t="s">
        <v>4844</v>
      </c>
      <c r="E161" s="210">
        <v>39629</v>
      </c>
      <c r="F161" t="s">
        <v>1324</v>
      </c>
      <c r="G161" t="s">
        <v>4839</v>
      </c>
      <c r="H161" t="s">
        <v>4843</v>
      </c>
      <c r="I161" t="s">
        <v>4842</v>
      </c>
    </row>
    <row r="162" spans="1:9" hidden="1" x14ac:dyDescent="0.25">
      <c r="A162" t="s">
        <v>4750</v>
      </c>
      <c r="B162" t="s">
        <v>1326</v>
      </c>
      <c r="C162" s="210">
        <v>39408</v>
      </c>
      <c r="D162" t="s">
        <v>4841</v>
      </c>
      <c r="E162" s="210">
        <v>39444</v>
      </c>
      <c r="F162" t="s">
        <v>1324</v>
      </c>
      <c r="G162" t="s">
        <v>4834</v>
      </c>
      <c r="H162" t="s">
        <v>4840</v>
      </c>
      <c r="I162" t="s">
        <v>4839</v>
      </c>
    </row>
    <row r="163" spans="1:9" hidden="1" x14ac:dyDescent="0.25">
      <c r="A163" t="s">
        <v>4750</v>
      </c>
      <c r="B163" t="s">
        <v>1326</v>
      </c>
      <c r="C163" s="210">
        <v>39261</v>
      </c>
      <c r="D163" t="s">
        <v>4838</v>
      </c>
      <c r="E163" t="s">
        <v>83</v>
      </c>
      <c r="F163" t="s">
        <v>1324</v>
      </c>
      <c r="G163" t="s">
        <v>4831</v>
      </c>
      <c r="H163" t="s">
        <v>4837</v>
      </c>
      <c r="I163" t="s">
        <v>4757</v>
      </c>
    </row>
    <row r="164" spans="1:9" hidden="1" x14ac:dyDescent="0.25">
      <c r="A164" t="s">
        <v>4750</v>
      </c>
      <c r="B164" t="s">
        <v>1415</v>
      </c>
      <c r="C164" s="210">
        <v>39240</v>
      </c>
      <c r="D164" t="s">
        <v>4836</v>
      </c>
      <c r="E164" s="210">
        <v>39325</v>
      </c>
      <c r="F164" t="s">
        <v>1324</v>
      </c>
      <c r="G164" t="s">
        <v>4831</v>
      </c>
      <c r="H164" t="s">
        <v>4835</v>
      </c>
      <c r="I164" t="s">
        <v>4834</v>
      </c>
    </row>
    <row r="165" spans="1:9" hidden="1" x14ac:dyDescent="0.25">
      <c r="A165" t="s">
        <v>4750</v>
      </c>
      <c r="B165" t="s">
        <v>1434</v>
      </c>
      <c r="C165" s="210">
        <v>39183</v>
      </c>
      <c r="D165" t="s">
        <v>4833</v>
      </c>
      <c r="E165" s="210">
        <v>39213</v>
      </c>
      <c r="F165" t="s">
        <v>1324</v>
      </c>
      <c r="G165" t="s">
        <v>4828</v>
      </c>
      <c r="H165" t="s">
        <v>4832</v>
      </c>
      <c r="I165" t="s">
        <v>4831</v>
      </c>
    </row>
    <row r="166" spans="1:9" hidden="1" x14ac:dyDescent="0.25">
      <c r="A166" t="s">
        <v>4750</v>
      </c>
      <c r="B166" t="s">
        <v>1326</v>
      </c>
      <c r="C166" s="210">
        <v>39136</v>
      </c>
      <c r="D166" t="s">
        <v>4830</v>
      </c>
      <c r="E166" s="210">
        <v>39202</v>
      </c>
      <c r="F166" t="s">
        <v>1324</v>
      </c>
      <c r="G166" t="s">
        <v>4825</v>
      </c>
      <c r="H166" t="s">
        <v>4829</v>
      </c>
      <c r="I166" t="s">
        <v>4828</v>
      </c>
    </row>
    <row r="167" spans="1:9" hidden="1" x14ac:dyDescent="0.25">
      <c r="A167" t="s">
        <v>4750</v>
      </c>
      <c r="B167" t="s">
        <v>1326</v>
      </c>
      <c r="C167" s="210">
        <v>39085</v>
      </c>
      <c r="D167" t="s">
        <v>4827</v>
      </c>
      <c r="E167" s="210">
        <v>39098</v>
      </c>
      <c r="F167" t="s">
        <v>1324</v>
      </c>
      <c r="G167" t="s">
        <v>4822</v>
      </c>
      <c r="H167" t="s">
        <v>4826</v>
      </c>
      <c r="I167" t="s">
        <v>4825</v>
      </c>
    </row>
    <row r="168" spans="1:9" hidden="1" x14ac:dyDescent="0.25">
      <c r="A168" t="s">
        <v>4750</v>
      </c>
      <c r="B168" t="s">
        <v>1326</v>
      </c>
      <c r="C168" s="210">
        <v>39003</v>
      </c>
      <c r="D168" t="s">
        <v>4824</v>
      </c>
      <c r="E168" s="210">
        <v>39088</v>
      </c>
      <c r="F168" t="s">
        <v>1324</v>
      </c>
      <c r="G168" t="s">
        <v>4819</v>
      </c>
      <c r="H168" t="s">
        <v>4823</v>
      </c>
      <c r="I168" t="s">
        <v>4822</v>
      </c>
    </row>
    <row r="169" spans="1:9" hidden="1" x14ac:dyDescent="0.25">
      <c r="A169" t="s">
        <v>4750</v>
      </c>
      <c r="B169" t="s">
        <v>1326</v>
      </c>
      <c r="C169" s="210">
        <v>38995</v>
      </c>
      <c r="D169" t="s">
        <v>4821</v>
      </c>
      <c r="E169" s="210">
        <v>39052</v>
      </c>
      <c r="F169" t="s">
        <v>1324</v>
      </c>
      <c r="G169" t="s">
        <v>4816</v>
      </c>
      <c r="H169" t="s">
        <v>4820</v>
      </c>
      <c r="I169" t="s">
        <v>4819</v>
      </c>
    </row>
    <row r="170" spans="1:9" hidden="1" x14ac:dyDescent="0.25">
      <c r="A170" t="s">
        <v>4750</v>
      </c>
      <c r="B170" t="s">
        <v>1415</v>
      </c>
      <c r="C170" s="210">
        <v>38992</v>
      </c>
      <c r="D170" t="s">
        <v>4818</v>
      </c>
      <c r="E170" s="210">
        <v>38996</v>
      </c>
      <c r="F170" t="s">
        <v>1324</v>
      </c>
      <c r="G170" t="s">
        <v>4813</v>
      </c>
      <c r="H170" t="s">
        <v>4817</v>
      </c>
      <c r="I170" t="s">
        <v>4816</v>
      </c>
    </row>
    <row r="171" spans="1:9" hidden="1" x14ac:dyDescent="0.25">
      <c r="A171" t="s">
        <v>4750</v>
      </c>
      <c r="B171" t="s">
        <v>1415</v>
      </c>
      <c r="C171" s="210">
        <v>38986</v>
      </c>
      <c r="D171" t="s">
        <v>4815</v>
      </c>
      <c r="E171" s="210">
        <v>38996</v>
      </c>
      <c r="F171" t="s">
        <v>1324</v>
      </c>
      <c r="G171" t="s">
        <v>4810</v>
      </c>
      <c r="H171" t="s">
        <v>4814</v>
      </c>
      <c r="I171" t="s">
        <v>4813</v>
      </c>
    </row>
    <row r="172" spans="1:9" hidden="1" x14ac:dyDescent="0.25">
      <c r="A172" t="s">
        <v>4750</v>
      </c>
      <c r="B172" t="s">
        <v>1326</v>
      </c>
      <c r="C172" s="210">
        <v>38971</v>
      </c>
      <c r="D172" t="s">
        <v>4812</v>
      </c>
      <c r="E172" s="210">
        <v>38982</v>
      </c>
      <c r="F172" t="s">
        <v>1324</v>
      </c>
      <c r="G172" t="s">
        <v>4807</v>
      </c>
      <c r="H172" t="s">
        <v>4811</v>
      </c>
      <c r="I172" t="s">
        <v>4810</v>
      </c>
    </row>
    <row r="173" spans="1:9" hidden="1" x14ac:dyDescent="0.25">
      <c r="A173" t="s">
        <v>4750</v>
      </c>
      <c r="B173" t="s">
        <v>1415</v>
      </c>
      <c r="C173" s="210">
        <v>38901</v>
      </c>
      <c r="D173" t="s">
        <v>4809</v>
      </c>
      <c r="E173" s="210">
        <v>38929</v>
      </c>
      <c r="F173" t="s">
        <v>1324</v>
      </c>
      <c r="G173" t="s">
        <v>4802</v>
      </c>
      <c r="H173" t="s">
        <v>4808</v>
      </c>
      <c r="I173" t="s">
        <v>4807</v>
      </c>
    </row>
    <row r="174" spans="1:9" hidden="1" x14ac:dyDescent="0.25">
      <c r="A174" t="s">
        <v>4750</v>
      </c>
      <c r="B174" t="s">
        <v>2560</v>
      </c>
      <c r="C174" s="210">
        <v>38884</v>
      </c>
      <c r="D174" t="s">
        <v>4806</v>
      </c>
      <c r="E174" t="s">
        <v>83</v>
      </c>
      <c r="F174" t="s">
        <v>1324</v>
      </c>
      <c r="G174" t="s">
        <v>4802</v>
      </c>
      <c r="H174" t="s">
        <v>4805</v>
      </c>
      <c r="I174" t="s">
        <v>4757</v>
      </c>
    </row>
    <row r="175" spans="1:9" hidden="1" x14ac:dyDescent="0.25">
      <c r="A175" t="s">
        <v>4750</v>
      </c>
      <c r="B175" t="s">
        <v>1434</v>
      </c>
      <c r="C175" s="210">
        <v>38734</v>
      </c>
      <c r="D175" t="s">
        <v>4804</v>
      </c>
      <c r="E175" s="210">
        <v>38776</v>
      </c>
      <c r="F175" t="s">
        <v>1324</v>
      </c>
      <c r="G175" t="s">
        <v>4799</v>
      </c>
      <c r="H175" t="s">
        <v>4803</v>
      </c>
      <c r="I175" t="s">
        <v>4802</v>
      </c>
    </row>
    <row r="176" spans="1:9" hidden="1" x14ac:dyDescent="0.25">
      <c r="A176" t="s">
        <v>4750</v>
      </c>
      <c r="B176" t="s">
        <v>1434</v>
      </c>
      <c r="C176" s="210">
        <v>38726</v>
      </c>
      <c r="D176" t="s">
        <v>4801</v>
      </c>
      <c r="E176" s="210">
        <v>38727</v>
      </c>
      <c r="F176" t="s">
        <v>1324</v>
      </c>
      <c r="G176" t="s">
        <v>4796</v>
      </c>
      <c r="H176" t="s">
        <v>4800</v>
      </c>
      <c r="I176" t="s">
        <v>4799</v>
      </c>
    </row>
    <row r="177" spans="1:9" hidden="1" x14ac:dyDescent="0.25">
      <c r="A177" t="s">
        <v>4750</v>
      </c>
      <c r="B177" t="s">
        <v>1434</v>
      </c>
      <c r="C177" s="210">
        <v>38336</v>
      </c>
      <c r="D177" t="s">
        <v>4798</v>
      </c>
      <c r="E177" s="210">
        <v>38685</v>
      </c>
      <c r="F177" t="s">
        <v>1324</v>
      </c>
      <c r="G177" t="s">
        <v>4789</v>
      </c>
      <c r="H177" t="s">
        <v>4797</v>
      </c>
      <c r="I177" t="s">
        <v>4796</v>
      </c>
    </row>
    <row r="178" spans="1:9" hidden="1" x14ac:dyDescent="0.25">
      <c r="A178" t="s">
        <v>4750</v>
      </c>
      <c r="B178" t="s">
        <v>1434</v>
      </c>
      <c r="C178" s="210">
        <v>38335</v>
      </c>
      <c r="D178" t="s">
        <v>4795</v>
      </c>
      <c r="E178" t="s">
        <v>83</v>
      </c>
      <c r="F178" t="s">
        <v>1324</v>
      </c>
      <c r="G178" t="s">
        <v>4789</v>
      </c>
      <c r="H178" t="s">
        <v>4794</v>
      </c>
      <c r="I178" t="s">
        <v>4757</v>
      </c>
    </row>
    <row r="179" spans="1:9" hidden="1" x14ac:dyDescent="0.25">
      <c r="A179" t="s">
        <v>4750</v>
      </c>
      <c r="B179" t="s">
        <v>2215</v>
      </c>
      <c r="C179" s="210">
        <v>38267</v>
      </c>
      <c r="D179" t="s">
        <v>4793</v>
      </c>
      <c r="E179" s="210">
        <v>38275</v>
      </c>
      <c r="F179" t="s">
        <v>1324</v>
      </c>
      <c r="G179" t="s">
        <v>4786</v>
      </c>
      <c r="H179" t="s">
        <v>4792</v>
      </c>
      <c r="I179" t="s">
        <v>4757</v>
      </c>
    </row>
    <row r="180" spans="1:9" hidden="1" x14ac:dyDescent="0.25">
      <c r="A180" t="s">
        <v>4750</v>
      </c>
      <c r="B180" t="s">
        <v>2215</v>
      </c>
      <c r="C180" s="210">
        <v>38253</v>
      </c>
      <c r="D180" t="s">
        <v>4791</v>
      </c>
      <c r="E180" s="210">
        <v>38331</v>
      </c>
      <c r="F180" t="s">
        <v>1324</v>
      </c>
      <c r="G180" t="s">
        <v>4786</v>
      </c>
      <c r="H180" t="s">
        <v>4790</v>
      </c>
      <c r="I180" t="s">
        <v>4789</v>
      </c>
    </row>
    <row r="181" spans="1:9" hidden="1" x14ac:dyDescent="0.25">
      <c r="A181" t="s">
        <v>4750</v>
      </c>
      <c r="B181" t="s">
        <v>1552</v>
      </c>
      <c r="C181" s="210">
        <v>38077</v>
      </c>
      <c r="D181" t="s">
        <v>4788</v>
      </c>
      <c r="E181" s="210">
        <v>38083</v>
      </c>
      <c r="F181" t="s">
        <v>1324</v>
      </c>
      <c r="G181" t="s">
        <v>4783</v>
      </c>
      <c r="H181" t="s">
        <v>4787</v>
      </c>
      <c r="I181" t="s">
        <v>4786</v>
      </c>
    </row>
    <row r="182" spans="1:9" hidden="1" x14ac:dyDescent="0.25">
      <c r="A182" t="s">
        <v>4750</v>
      </c>
      <c r="B182" t="s">
        <v>1552</v>
      </c>
      <c r="C182" s="210">
        <v>37936</v>
      </c>
      <c r="D182" t="s">
        <v>4785</v>
      </c>
      <c r="E182" s="210">
        <v>37974</v>
      </c>
      <c r="F182" t="s">
        <v>1324</v>
      </c>
      <c r="G182" t="s">
        <v>4780</v>
      </c>
      <c r="H182" t="s">
        <v>4784</v>
      </c>
      <c r="I182" t="s">
        <v>4783</v>
      </c>
    </row>
    <row r="183" spans="1:9" hidden="1" x14ac:dyDescent="0.25">
      <c r="A183" t="s">
        <v>4750</v>
      </c>
      <c r="B183" t="s">
        <v>3614</v>
      </c>
      <c r="C183" s="210">
        <v>37886</v>
      </c>
      <c r="D183" t="s">
        <v>4782</v>
      </c>
      <c r="E183" s="210">
        <v>37887</v>
      </c>
      <c r="F183" t="s">
        <v>1324</v>
      </c>
      <c r="G183" t="s">
        <v>4775</v>
      </c>
      <c r="H183" t="s">
        <v>4781</v>
      </c>
      <c r="I183" t="s">
        <v>4780</v>
      </c>
    </row>
    <row r="184" spans="1:9" hidden="1" x14ac:dyDescent="0.25">
      <c r="A184" t="s">
        <v>4750</v>
      </c>
      <c r="B184" t="s">
        <v>2165</v>
      </c>
      <c r="C184" s="210">
        <v>37858</v>
      </c>
      <c r="D184" t="s">
        <v>4779</v>
      </c>
      <c r="E184" s="210">
        <v>37870</v>
      </c>
      <c r="F184" t="s">
        <v>1324</v>
      </c>
      <c r="G184" t="s">
        <v>4775</v>
      </c>
      <c r="H184" t="s">
        <v>4778</v>
      </c>
    </row>
    <row r="185" spans="1:9" hidden="1" x14ac:dyDescent="0.25">
      <c r="A185" t="s">
        <v>4750</v>
      </c>
      <c r="B185" t="s">
        <v>1545</v>
      </c>
      <c r="C185" s="210">
        <v>37826</v>
      </c>
      <c r="D185" t="s">
        <v>4777</v>
      </c>
      <c r="E185" s="210">
        <v>37833</v>
      </c>
      <c r="F185" t="s">
        <v>1324</v>
      </c>
      <c r="G185" t="s">
        <v>4772</v>
      </c>
      <c r="H185" t="s">
        <v>4776</v>
      </c>
      <c r="I185" t="s">
        <v>4775</v>
      </c>
    </row>
    <row r="186" spans="1:9" hidden="1" x14ac:dyDescent="0.25">
      <c r="A186" t="s">
        <v>4750</v>
      </c>
      <c r="B186" t="s">
        <v>2165</v>
      </c>
      <c r="C186" s="210">
        <v>37707</v>
      </c>
      <c r="D186" t="s">
        <v>4774</v>
      </c>
      <c r="E186" s="210">
        <v>37771</v>
      </c>
      <c r="F186" t="s">
        <v>1324</v>
      </c>
      <c r="G186" t="s">
        <v>4769</v>
      </c>
      <c r="H186" t="s">
        <v>4773</v>
      </c>
      <c r="I186" t="s">
        <v>4772</v>
      </c>
    </row>
    <row r="187" spans="1:9" hidden="1" x14ac:dyDescent="0.25">
      <c r="A187" t="s">
        <v>4750</v>
      </c>
      <c r="B187" t="s">
        <v>1326</v>
      </c>
      <c r="C187" s="210">
        <v>37650</v>
      </c>
      <c r="D187" t="s">
        <v>4771</v>
      </c>
      <c r="E187" s="210">
        <v>37679</v>
      </c>
      <c r="F187" t="s">
        <v>1324</v>
      </c>
      <c r="G187" t="s">
        <v>4766</v>
      </c>
      <c r="H187" t="s">
        <v>4770</v>
      </c>
      <c r="I187" t="s">
        <v>4769</v>
      </c>
    </row>
    <row r="188" spans="1:9" hidden="1" x14ac:dyDescent="0.25">
      <c r="A188" t="s">
        <v>4750</v>
      </c>
      <c r="B188" t="s">
        <v>1326</v>
      </c>
      <c r="C188" s="210">
        <v>37637</v>
      </c>
      <c r="D188" t="s">
        <v>4768</v>
      </c>
      <c r="E188" s="210">
        <v>37640</v>
      </c>
      <c r="F188" t="s">
        <v>1324</v>
      </c>
      <c r="G188" t="s">
        <v>4763</v>
      </c>
      <c r="H188" t="s">
        <v>4767</v>
      </c>
      <c r="I188" t="s">
        <v>4766</v>
      </c>
    </row>
    <row r="189" spans="1:9" hidden="1" x14ac:dyDescent="0.25">
      <c r="A189" t="s">
        <v>4750</v>
      </c>
      <c r="B189" t="s">
        <v>1545</v>
      </c>
      <c r="C189" s="210">
        <v>37628</v>
      </c>
      <c r="D189" t="s">
        <v>4765</v>
      </c>
      <c r="E189" s="210">
        <v>37630</v>
      </c>
      <c r="F189" t="s">
        <v>1324</v>
      </c>
      <c r="G189" t="s">
        <v>4760</v>
      </c>
      <c r="H189" t="s">
        <v>4764</v>
      </c>
      <c r="I189" t="s">
        <v>4763</v>
      </c>
    </row>
    <row r="190" spans="1:9" hidden="1" x14ac:dyDescent="0.25">
      <c r="A190" t="s">
        <v>4750</v>
      </c>
      <c r="B190" t="s">
        <v>1326</v>
      </c>
      <c r="C190" s="210">
        <v>37602</v>
      </c>
      <c r="D190" t="s">
        <v>4762</v>
      </c>
      <c r="E190" s="210">
        <v>37602</v>
      </c>
      <c r="F190" t="s">
        <v>1324</v>
      </c>
      <c r="G190" t="s">
        <v>4754</v>
      </c>
      <c r="H190" t="s">
        <v>4761</v>
      </c>
      <c r="I190" t="s">
        <v>4760</v>
      </c>
    </row>
    <row r="191" spans="1:9" hidden="1" x14ac:dyDescent="0.25">
      <c r="A191" t="s">
        <v>4750</v>
      </c>
      <c r="B191" t="s">
        <v>1326</v>
      </c>
      <c r="C191" s="210">
        <v>37595</v>
      </c>
      <c r="D191" t="s">
        <v>4759</v>
      </c>
      <c r="E191" t="s">
        <v>83</v>
      </c>
      <c r="F191" t="s">
        <v>1324</v>
      </c>
      <c r="G191" t="s">
        <v>4754</v>
      </c>
      <c r="H191" t="s">
        <v>4758</v>
      </c>
      <c r="I191" t="s">
        <v>4757</v>
      </c>
    </row>
    <row r="192" spans="1:9" hidden="1" x14ac:dyDescent="0.25">
      <c r="A192" t="s">
        <v>4750</v>
      </c>
      <c r="B192" t="s">
        <v>2165</v>
      </c>
      <c r="C192" s="210">
        <v>37543</v>
      </c>
      <c r="D192" t="s">
        <v>4756</v>
      </c>
      <c r="E192" s="210">
        <v>37579</v>
      </c>
      <c r="F192" t="s">
        <v>1324</v>
      </c>
      <c r="G192" t="s">
        <v>4751</v>
      </c>
      <c r="H192" t="s">
        <v>4755</v>
      </c>
      <c r="I192" t="s">
        <v>4754</v>
      </c>
    </row>
    <row r="193" spans="1:9" hidden="1" x14ac:dyDescent="0.25">
      <c r="A193" t="s">
        <v>4750</v>
      </c>
      <c r="B193" t="s">
        <v>1326</v>
      </c>
      <c r="C193" s="210">
        <v>37511</v>
      </c>
      <c r="D193" t="s">
        <v>4753</v>
      </c>
      <c r="E193" s="210">
        <v>37521</v>
      </c>
      <c r="F193" t="s">
        <v>1324</v>
      </c>
      <c r="G193" t="s">
        <v>4746</v>
      </c>
      <c r="H193" t="s">
        <v>4752</v>
      </c>
      <c r="I193" t="s">
        <v>4751</v>
      </c>
    </row>
    <row r="194" spans="1:9" hidden="1" x14ac:dyDescent="0.25">
      <c r="A194" t="s">
        <v>4750</v>
      </c>
      <c r="B194" t="s">
        <v>1545</v>
      </c>
      <c r="C194" s="210">
        <v>37481</v>
      </c>
      <c r="D194" t="s">
        <v>4749</v>
      </c>
      <c r="E194" s="210">
        <v>37479</v>
      </c>
      <c r="F194" t="s">
        <v>1324</v>
      </c>
      <c r="G194" t="s">
        <v>4748</v>
      </c>
      <c r="H194" t="s">
        <v>4747</v>
      </c>
      <c r="I194" t="s">
        <v>4746</v>
      </c>
    </row>
    <row r="195" spans="1:9" hidden="1" x14ac:dyDescent="0.25">
      <c r="A195" t="s">
        <v>4745</v>
      </c>
    </row>
    <row r="196" spans="1:9" hidden="1" x14ac:dyDescent="0.25">
      <c r="A196" t="s">
        <v>4745</v>
      </c>
      <c r="B196" t="s">
        <v>1326</v>
      </c>
      <c r="C196" s="210">
        <v>43670</v>
      </c>
      <c r="D196" t="s">
        <v>4744</v>
      </c>
      <c r="E196" s="210">
        <v>43769</v>
      </c>
      <c r="F196" t="s">
        <v>1324</v>
      </c>
      <c r="G196" t="s">
        <v>4738</v>
      </c>
      <c r="H196" t="s">
        <v>4743</v>
      </c>
      <c r="I196" t="s">
        <v>4742</v>
      </c>
    </row>
    <row r="197" spans="1:9" hidden="1" x14ac:dyDescent="0.25">
      <c r="A197" t="s">
        <v>4741</v>
      </c>
    </row>
    <row r="198" spans="1:9" hidden="1" x14ac:dyDescent="0.25">
      <c r="A198" t="s">
        <v>4741</v>
      </c>
      <c r="B198" t="s">
        <v>1434</v>
      </c>
      <c r="C198" s="210">
        <v>44236</v>
      </c>
      <c r="D198" t="s">
        <v>2481</v>
      </c>
      <c r="E198" s="210">
        <v>44347</v>
      </c>
      <c r="F198" t="s">
        <v>4107</v>
      </c>
      <c r="G198" t="s">
        <v>4740</v>
      </c>
      <c r="H198" t="s">
        <v>4739</v>
      </c>
      <c r="I198" t="s">
        <v>4738</v>
      </c>
    </row>
    <row r="199" spans="1:9" hidden="1" x14ac:dyDescent="0.25">
      <c r="A199" t="s">
        <v>4654</v>
      </c>
    </row>
    <row r="200" spans="1:9" hidden="1" x14ac:dyDescent="0.25">
      <c r="A200" t="s">
        <v>4654</v>
      </c>
      <c r="B200" t="s">
        <v>1375</v>
      </c>
      <c r="C200" s="210">
        <v>43164</v>
      </c>
      <c r="D200" t="s">
        <v>4737</v>
      </c>
      <c r="E200" s="210">
        <v>43281</v>
      </c>
      <c r="F200" t="s">
        <v>1324</v>
      </c>
      <c r="G200" t="s">
        <v>4730</v>
      </c>
      <c r="H200" t="s">
        <v>4736</v>
      </c>
      <c r="I200" t="s">
        <v>4735</v>
      </c>
    </row>
    <row r="201" spans="1:9" hidden="1" x14ac:dyDescent="0.25">
      <c r="A201" t="s">
        <v>4654</v>
      </c>
      <c r="B201" t="s">
        <v>1375</v>
      </c>
      <c r="C201" s="210">
        <v>42780</v>
      </c>
      <c r="D201" t="s">
        <v>4734</v>
      </c>
      <c r="E201" t="s">
        <v>83</v>
      </c>
      <c r="F201" t="s">
        <v>1324</v>
      </c>
      <c r="G201" t="s">
        <v>4730</v>
      </c>
      <c r="H201" t="s">
        <v>4733</v>
      </c>
      <c r="I201" t="s">
        <v>4720</v>
      </c>
    </row>
    <row r="202" spans="1:9" hidden="1" x14ac:dyDescent="0.25">
      <c r="A202" t="s">
        <v>4654</v>
      </c>
      <c r="B202" t="s">
        <v>2260</v>
      </c>
      <c r="C202" s="210">
        <v>42739</v>
      </c>
      <c r="D202" t="s">
        <v>4732</v>
      </c>
      <c r="E202" s="210">
        <v>42886</v>
      </c>
      <c r="F202" t="s">
        <v>1324</v>
      </c>
      <c r="G202" t="s">
        <v>4725</v>
      </c>
      <c r="H202" t="s">
        <v>4731</v>
      </c>
      <c r="I202" t="s">
        <v>4730</v>
      </c>
    </row>
    <row r="203" spans="1:9" hidden="1" x14ac:dyDescent="0.25">
      <c r="A203" t="s">
        <v>4654</v>
      </c>
      <c r="B203" t="s">
        <v>2260</v>
      </c>
      <c r="C203" s="210">
        <v>42222</v>
      </c>
      <c r="D203" t="s">
        <v>4729</v>
      </c>
      <c r="E203" t="s">
        <v>83</v>
      </c>
      <c r="F203" t="s">
        <v>1324</v>
      </c>
      <c r="G203" t="s">
        <v>4725</v>
      </c>
      <c r="H203" t="s">
        <v>4728</v>
      </c>
      <c r="I203" t="s">
        <v>4720</v>
      </c>
    </row>
    <row r="204" spans="1:9" hidden="1" x14ac:dyDescent="0.25">
      <c r="A204" t="s">
        <v>4654</v>
      </c>
      <c r="B204" t="s">
        <v>2260</v>
      </c>
      <c r="C204" s="210">
        <v>41884</v>
      </c>
      <c r="D204" t="s">
        <v>4727</v>
      </c>
      <c r="E204" s="210">
        <v>41942</v>
      </c>
      <c r="F204" t="s">
        <v>1324</v>
      </c>
      <c r="G204" t="s">
        <v>4723</v>
      </c>
      <c r="H204" t="s">
        <v>4726</v>
      </c>
      <c r="I204" t="s">
        <v>4725</v>
      </c>
    </row>
    <row r="205" spans="1:9" hidden="1" x14ac:dyDescent="0.25">
      <c r="A205" t="s">
        <v>4654</v>
      </c>
      <c r="B205" t="s">
        <v>2260</v>
      </c>
      <c r="C205" s="210">
        <v>40942</v>
      </c>
      <c r="D205" t="s">
        <v>4207</v>
      </c>
      <c r="E205" s="210">
        <v>40968</v>
      </c>
      <c r="F205" t="s">
        <v>1324</v>
      </c>
      <c r="G205" t="s">
        <v>4717</v>
      </c>
      <c r="H205" t="s">
        <v>4724</v>
      </c>
      <c r="I205" t="s">
        <v>4723</v>
      </c>
    </row>
    <row r="206" spans="1:9" hidden="1" x14ac:dyDescent="0.25">
      <c r="A206" t="s">
        <v>4654</v>
      </c>
      <c r="B206" t="s">
        <v>1375</v>
      </c>
      <c r="C206" s="210">
        <v>40724</v>
      </c>
      <c r="D206" t="s">
        <v>4722</v>
      </c>
      <c r="E206" t="s">
        <v>83</v>
      </c>
      <c r="F206" t="s">
        <v>1324</v>
      </c>
      <c r="G206" t="s">
        <v>4717</v>
      </c>
      <c r="H206" t="s">
        <v>4721</v>
      </c>
      <c r="I206" t="s">
        <v>4720</v>
      </c>
    </row>
    <row r="207" spans="1:9" hidden="1" x14ac:dyDescent="0.25">
      <c r="A207" t="s">
        <v>4654</v>
      </c>
      <c r="B207" t="s">
        <v>1375</v>
      </c>
      <c r="C207" s="210">
        <v>40050</v>
      </c>
      <c r="D207" t="s">
        <v>4719</v>
      </c>
      <c r="E207" s="210">
        <v>40052</v>
      </c>
      <c r="F207" t="s">
        <v>1324</v>
      </c>
      <c r="G207" t="s">
        <v>4711</v>
      </c>
      <c r="H207" t="s">
        <v>4718</v>
      </c>
      <c r="I207" t="s">
        <v>4717</v>
      </c>
    </row>
    <row r="208" spans="1:9" hidden="1" x14ac:dyDescent="0.25">
      <c r="A208" t="s">
        <v>4654</v>
      </c>
      <c r="B208" t="s">
        <v>1375</v>
      </c>
      <c r="C208" s="210">
        <v>39503</v>
      </c>
      <c r="D208" t="s">
        <v>4716</v>
      </c>
      <c r="E208" s="210">
        <v>39568</v>
      </c>
      <c r="F208" t="s">
        <v>1324</v>
      </c>
      <c r="G208" t="s">
        <v>4711</v>
      </c>
      <c r="H208" t="s">
        <v>4715</v>
      </c>
      <c r="I208" t="s">
        <v>4676</v>
      </c>
    </row>
    <row r="209" spans="1:9" hidden="1" x14ac:dyDescent="0.25">
      <c r="A209" t="s">
        <v>4654</v>
      </c>
      <c r="B209" t="s">
        <v>1375</v>
      </c>
      <c r="C209" s="210">
        <v>39461</v>
      </c>
      <c r="D209" t="s">
        <v>4714</v>
      </c>
      <c r="E209" t="s">
        <v>83</v>
      </c>
      <c r="F209" t="s">
        <v>1324</v>
      </c>
      <c r="G209" t="s">
        <v>4711</v>
      </c>
      <c r="H209" t="s">
        <v>4713</v>
      </c>
      <c r="I209" t="s">
        <v>4676</v>
      </c>
    </row>
    <row r="210" spans="1:9" hidden="1" x14ac:dyDescent="0.25">
      <c r="A210" t="s">
        <v>4654</v>
      </c>
      <c r="B210" t="s">
        <v>1375</v>
      </c>
      <c r="C210" s="210">
        <v>39408</v>
      </c>
      <c r="D210" t="s">
        <v>3468</v>
      </c>
      <c r="E210" s="210">
        <v>39430</v>
      </c>
      <c r="F210" t="s">
        <v>1324</v>
      </c>
      <c r="G210" t="s">
        <v>4706</v>
      </c>
      <c r="H210" t="s">
        <v>4712</v>
      </c>
      <c r="I210" t="s">
        <v>4711</v>
      </c>
    </row>
    <row r="211" spans="1:9" hidden="1" x14ac:dyDescent="0.25">
      <c r="A211" t="s">
        <v>4654</v>
      </c>
      <c r="B211" t="s">
        <v>1375</v>
      </c>
      <c r="C211" s="210">
        <v>39265</v>
      </c>
      <c r="D211" t="s">
        <v>4710</v>
      </c>
      <c r="E211" t="s">
        <v>83</v>
      </c>
      <c r="F211" t="s">
        <v>1324</v>
      </c>
      <c r="G211" t="s">
        <v>4706</v>
      </c>
      <c r="H211" t="s">
        <v>4709</v>
      </c>
      <c r="I211" t="s">
        <v>4676</v>
      </c>
    </row>
    <row r="212" spans="1:9" hidden="1" x14ac:dyDescent="0.25">
      <c r="A212" t="s">
        <v>4654</v>
      </c>
      <c r="B212" t="s">
        <v>1375</v>
      </c>
      <c r="C212" s="210">
        <v>39209</v>
      </c>
      <c r="D212" t="s">
        <v>4708</v>
      </c>
      <c r="E212" s="210">
        <v>39233</v>
      </c>
      <c r="F212" t="s">
        <v>1324</v>
      </c>
      <c r="G212" t="s">
        <v>4701</v>
      </c>
      <c r="H212" t="s">
        <v>4707</v>
      </c>
      <c r="I212" t="s">
        <v>4706</v>
      </c>
    </row>
    <row r="213" spans="1:9" hidden="1" x14ac:dyDescent="0.25">
      <c r="A213" t="s">
        <v>4654</v>
      </c>
      <c r="B213" t="s">
        <v>1375</v>
      </c>
      <c r="C213" s="210">
        <v>39195</v>
      </c>
      <c r="D213" t="s">
        <v>4705</v>
      </c>
      <c r="E213" t="s">
        <v>83</v>
      </c>
      <c r="F213" t="s">
        <v>1324</v>
      </c>
      <c r="G213" t="s">
        <v>4701</v>
      </c>
      <c r="H213" t="s">
        <v>4704</v>
      </c>
      <c r="I213" t="s">
        <v>4676</v>
      </c>
    </row>
    <row r="214" spans="1:9" hidden="1" x14ac:dyDescent="0.25">
      <c r="A214" t="s">
        <v>4654</v>
      </c>
      <c r="B214" t="s">
        <v>2215</v>
      </c>
      <c r="C214" s="210">
        <v>39042</v>
      </c>
      <c r="D214" t="s">
        <v>4703</v>
      </c>
      <c r="E214" s="210">
        <v>39086</v>
      </c>
      <c r="F214" t="s">
        <v>1324</v>
      </c>
      <c r="G214" t="s">
        <v>4698</v>
      </c>
      <c r="H214" t="s">
        <v>4702</v>
      </c>
      <c r="I214" t="s">
        <v>4701</v>
      </c>
    </row>
    <row r="215" spans="1:9" hidden="1" x14ac:dyDescent="0.25">
      <c r="A215" t="s">
        <v>4654</v>
      </c>
      <c r="B215" t="s">
        <v>2215</v>
      </c>
      <c r="C215" s="210">
        <v>38799</v>
      </c>
      <c r="D215" t="s">
        <v>4700</v>
      </c>
      <c r="E215" s="210">
        <v>38835</v>
      </c>
      <c r="F215" t="s">
        <v>1324</v>
      </c>
      <c r="G215" t="s">
        <v>4695</v>
      </c>
      <c r="H215" t="s">
        <v>4699</v>
      </c>
      <c r="I215" t="s">
        <v>4698</v>
      </c>
    </row>
    <row r="216" spans="1:9" hidden="1" x14ac:dyDescent="0.25">
      <c r="A216" t="s">
        <v>4654</v>
      </c>
      <c r="B216" t="s">
        <v>2215</v>
      </c>
      <c r="C216" s="210">
        <v>38749</v>
      </c>
      <c r="D216" t="s">
        <v>4697</v>
      </c>
      <c r="E216" s="210">
        <v>38776</v>
      </c>
      <c r="F216" t="s">
        <v>1324</v>
      </c>
      <c r="G216" t="s">
        <v>4691</v>
      </c>
      <c r="H216" t="s">
        <v>4696</v>
      </c>
      <c r="I216" t="s">
        <v>4695</v>
      </c>
    </row>
    <row r="217" spans="1:9" hidden="1" x14ac:dyDescent="0.25">
      <c r="A217" t="s">
        <v>4654</v>
      </c>
      <c r="B217" t="s">
        <v>4694</v>
      </c>
      <c r="C217" s="210">
        <v>38649</v>
      </c>
      <c r="D217" t="s">
        <v>4693</v>
      </c>
      <c r="E217" s="210">
        <v>38670</v>
      </c>
      <c r="F217" t="s">
        <v>1324</v>
      </c>
      <c r="G217" t="s">
        <v>4689</v>
      </c>
      <c r="H217" t="s">
        <v>4692</v>
      </c>
      <c r="I217" t="s">
        <v>4691</v>
      </c>
    </row>
    <row r="218" spans="1:9" hidden="1" x14ac:dyDescent="0.25">
      <c r="A218" t="s">
        <v>4654</v>
      </c>
      <c r="B218" t="s">
        <v>2215</v>
      </c>
      <c r="C218" s="210">
        <v>38498</v>
      </c>
      <c r="D218" t="s">
        <v>4186</v>
      </c>
      <c r="E218" s="210">
        <v>38639</v>
      </c>
      <c r="F218" t="s">
        <v>1324</v>
      </c>
      <c r="G218" t="s">
        <v>4684</v>
      </c>
      <c r="H218" t="s">
        <v>4690</v>
      </c>
      <c r="I218" t="s">
        <v>4689</v>
      </c>
    </row>
    <row r="219" spans="1:9" hidden="1" x14ac:dyDescent="0.25">
      <c r="A219" t="s">
        <v>4654</v>
      </c>
      <c r="B219" t="s">
        <v>2215</v>
      </c>
      <c r="C219" s="210">
        <v>38460</v>
      </c>
      <c r="D219" t="s">
        <v>4688</v>
      </c>
      <c r="E219" t="s">
        <v>83</v>
      </c>
      <c r="F219" t="s">
        <v>1324</v>
      </c>
      <c r="G219" t="s">
        <v>4684</v>
      </c>
      <c r="H219" t="s">
        <v>4687</v>
      </c>
      <c r="I219" t="s">
        <v>4676</v>
      </c>
    </row>
    <row r="220" spans="1:9" hidden="1" x14ac:dyDescent="0.25">
      <c r="A220" t="s">
        <v>4654</v>
      </c>
      <c r="B220" t="s">
        <v>2215</v>
      </c>
      <c r="C220" s="210">
        <v>38401</v>
      </c>
      <c r="D220" t="s">
        <v>4686</v>
      </c>
      <c r="E220" s="210">
        <v>38443</v>
      </c>
      <c r="F220" t="s">
        <v>1324</v>
      </c>
      <c r="G220" t="s">
        <v>4679</v>
      </c>
      <c r="H220" t="s">
        <v>4685</v>
      </c>
      <c r="I220" t="s">
        <v>4684</v>
      </c>
    </row>
    <row r="221" spans="1:9" hidden="1" x14ac:dyDescent="0.25">
      <c r="A221" t="s">
        <v>4654</v>
      </c>
      <c r="B221" t="s">
        <v>2215</v>
      </c>
      <c r="C221" s="210">
        <v>38397</v>
      </c>
      <c r="D221" t="s">
        <v>4683</v>
      </c>
      <c r="E221" t="s">
        <v>83</v>
      </c>
      <c r="F221" t="s">
        <v>1324</v>
      </c>
      <c r="G221" t="s">
        <v>4679</v>
      </c>
      <c r="H221" t="s">
        <v>4682</v>
      </c>
      <c r="I221" t="s">
        <v>4676</v>
      </c>
    </row>
    <row r="222" spans="1:9" hidden="1" x14ac:dyDescent="0.25">
      <c r="A222" t="s">
        <v>4654</v>
      </c>
      <c r="B222" t="s">
        <v>2215</v>
      </c>
      <c r="C222" s="210">
        <v>38290</v>
      </c>
      <c r="D222" t="s">
        <v>4681</v>
      </c>
      <c r="E222" s="210">
        <v>38383</v>
      </c>
      <c r="F222" t="s">
        <v>1324</v>
      </c>
      <c r="G222" t="s">
        <v>4673</v>
      </c>
      <c r="H222" t="s">
        <v>4680</v>
      </c>
      <c r="I222" t="s">
        <v>4679</v>
      </c>
    </row>
    <row r="223" spans="1:9" hidden="1" x14ac:dyDescent="0.25">
      <c r="A223" t="s">
        <v>4654</v>
      </c>
      <c r="B223" t="s">
        <v>2215</v>
      </c>
      <c r="C223" s="210">
        <v>38278</v>
      </c>
      <c r="D223" t="s">
        <v>4678</v>
      </c>
      <c r="E223" t="s">
        <v>83</v>
      </c>
      <c r="F223" t="s">
        <v>1324</v>
      </c>
      <c r="G223" t="s">
        <v>4673</v>
      </c>
      <c r="H223" t="s">
        <v>4677</v>
      </c>
      <c r="I223" t="s">
        <v>4676</v>
      </c>
    </row>
    <row r="224" spans="1:9" hidden="1" x14ac:dyDescent="0.25">
      <c r="A224" t="s">
        <v>4654</v>
      </c>
      <c r="B224" t="s">
        <v>1545</v>
      </c>
      <c r="C224" s="210">
        <v>38208</v>
      </c>
      <c r="D224" t="s">
        <v>4675</v>
      </c>
      <c r="E224" s="210">
        <v>38219</v>
      </c>
      <c r="F224" t="s">
        <v>1324</v>
      </c>
      <c r="G224" t="s">
        <v>4670</v>
      </c>
      <c r="H224" t="s">
        <v>4674</v>
      </c>
      <c r="I224" t="s">
        <v>4673</v>
      </c>
    </row>
    <row r="225" spans="1:9" hidden="1" x14ac:dyDescent="0.25">
      <c r="A225" t="s">
        <v>4654</v>
      </c>
      <c r="B225" t="s">
        <v>1545</v>
      </c>
      <c r="C225" s="210">
        <v>38159</v>
      </c>
      <c r="D225" t="s">
        <v>4672</v>
      </c>
      <c r="E225" s="210">
        <v>38163</v>
      </c>
      <c r="F225" t="s">
        <v>1324</v>
      </c>
      <c r="G225" t="s">
        <v>4667</v>
      </c>
      <c r="H225" t="s">
        <v>4671</v>
      </c>
      <c r="I225" t="s">
        <v>4670</v>
      </c>
    </row>
    <row r="226" spans="1:9" hidden="1" x14ac:dyDescent="0.25">
      <c r="A226" t="s">
        <v>4654</v>
      </c>
      <c r="B226" t="s">
        <v>1545</v>
      </c>
      <c r="C226" s="210">
        <v>38001</v>
      </c>
      <c r="D226" t="s">
        <v>4669</v>
      </c>
      <c r="E226" s="210">
        <v>38025</v>
      </c>
      <c r="F226" t="s">
        <v>1324</v>
      </c>
      <c r="G226" t="s">
        <v>4664</v>
      </c>
      <c r="H226" t="s">
        <v>4668</v>
      </c>
      <c r="I226" t="s">
        <v>4667</v>
      </c>
    </row>
    <row r="227" spans="1:9" hidden="1" x14ac:dyDescent="0.25">
      <c r="A227" t="s">
        <v>4654</v>
      </c>
      <c r="B227" t="s">
        <v>1545</v>
      </c>
      <c r="C227" s="210">
        <v>37956</v>
      </c>
      <c r="D227" t="s">
        <v>4666</v>
      </c>
      <c r="E227" s="210">
        <v>37959</v>
      </c>
      <c r="F227" t="s">
        <v>1324</v>
      </c>
      <c r="G227" t="s">
        <v>4661</v>
      </c>
      <c r="H227" t="s">
        <v>4665</v>
      </c>
      <c r="I227" t="s">
        <v>4664</v>
      </c>
    </row>
    <row r="228" spans="1:9" hidden="1" x14ac:dyDescent="0.25">
      <c r="A228" t="s">
        <v>4654</v>
      </c>
      <c r="B228" t="s">
        <v>1545</v>
      </c>
      <c r="C228" s="210">
        <v>37936</v>
      </c>
      <c r="D228" t="s">
        <v>4663</v>
      </c>
      <c r="E228" s="210">
        <v>37941</v>
      </c>
      <c r="F228" t="s">
        <v>1324</v>
      </c>
      <c r="G228" t="s">
        <v>4658</v>
      </c>
      <c r="H228" t="s">
        <v>4662</v>
      </c>
      <c r="I228" t="s">
        <v>4661</v>
      </c>
    </row>
    <row r="229" spans="1:9" hidden="1" x14ac:dyDescent="0.25">
      <c r="A229" t="s">
        <v>4654</v>
      </c>
      <c r="B229" t="s">
        <v>1545</v>
      </c>
      <c r="C229" s="210">
        <v>37725</v>
      </c>
      <c r="D229" t="s">
        <v>4660</v>
      </c>
      <c r="E229" s="210">
        <v>37843</v>
      </c>
      <c r="F229" t="s">
        <v>1324</v>
      </c>
      <c r="G229" t="s">
        <v>4655</v>
      </c>
      <c r="H229" t="s">
        <v>4659</v>
      </c>
      <c r="I229" t="s">
        <v>4658</v>
      </c>
    </row>
    <row r="230" spans="1:9" hidden="1" x14ac:dyDescent="0.25">
      <c r="A230" t="s">
        <v>4654</v>
      </c>
      <c r="B230" t="s">
        <v>1854</v>
      </c>
      <c r="C230" s="210">
        <v>37567</v>
      </c>
      <c r="D230" t="s">
        <v>4657</v>
      </c>
      <c r="E230" s="210">
        <v>37567</v>
      </c>
      <c r="F230" t="s">
        <v>1324</v>
      </c>
      <c r="G230" t="s">
        <v>4650</v>
      </c>
      <c r="H230" t="s">
        <v>4656</v>
      </c>
      <c r="I230" t="s">
        <v>4655</v>
      </c>
    </row>
    <row r="231" spans="1:9" hidden="1" x14ac:dyDescent="0.25">
      <c r="A231" t="s">
        <v>4654</v>
      </c>
      <c r="B231" t="s">
        <v>1854</v>
      </c>
      <c r="C231" s="210">
        <v>37490</v>
      </c>
      <c r="D231" t="s">
        <v>4653</v>
      </c>
      <c r="E231" s="210">
        <v>37522</v>
      </c>
      <c r="F231" t="s">
        <v>1324</v>
      </c>
      <c r="G231" t="s">
        <v>4652</v>
      </c>
      <c r="H231" t="s">
        <v>4651</v>
      </c>
      <c r="I231" t="s">
        <v>4650</v>
      </c>
    </row>
    <row r="232" spans="1:9" hidden="1" x14ac:dyDescent="0.25">
      <c r="A232" t="s">
        <v>4649</v>
      </c>
    </row>
    <row r="233" spans="1:9" x14ac:dyDescent="0.25">
      <c r="A233" t="s">
        <v>4649</v>
      </c>
      <c r="B233" t="s">
        <v>1438</v>
      </c>
      <c r="C233" s="210">
        <v>43669</v>
      </c>
      <c r="D233" t="s">
        <v>1411</v>
      </c>
      <c r="E233" s="210">
        <v>43769</v>
      </c>
      <c r="F233" t="s">
        <v>1317</v>
      </c>
      <c r="G233" t="s">
        <v>1410</v>
      </c>
      <c r="I233" t="s">
        <v>4648</v>
      </c>
    </row>
    <row r="234" spans="1:9" hidden="1" x14ac:dyDescent="0.25">
      <c r="A234" t="s">
        <v>4647</v>
      </c>
    </row>
    <row r="235" spans="1:9" hidden="1" x14ac:dyDescent="0.25">
      <c r="A235" t="s">
        <v>4647</v>
      </c>
      <c r="B235" t="s">
        <v>1438</v>
      </c>
      <c r="C235" s="210">
        <v>43669</v>
      </c>
      <c r="D235" t="s">
        <v>1331</v>
      </c>
      <c r="E235" s="210">
        <v>43769</v>
      </c>
      <c r="F235" t="s">
        <v>1801</v>
      </c>
      <c r="G235" t="s">
        <v>83</v>
      </c>
      <c r="H235" t="s">
        <v>4646</v>
      </c>
      <c r="I235" t="s">
        <v>4645</v>
      </c>
    </row>
    <row r="236" spans="1:9" hidden="1" x14ac:dyDescent="0.25">
      <c r="A236" t="s">
        <v>4642</v>
      </c>
    </row>
    <row r="237" spans="1:9" hidden="1" x14ac:dyDescent="0.25">
      <c r="A237" t="s">
        <v>4642</v>
      </c>
      <c r="B237" t="s">
        <v>1415</v>
      </c>
      <c r="C237" s="210">
        <v>38674</v>
      </c>
      <c r="D237" t="s">
        <v>4644</v>
      </c>
      <c r="E237" t="s">
        <v>83</v>
      </c>
      <c r="F237" t="s">
        <v>1324</v>
      </c>
      <c r="G237" t="s">
        <v>4638</v>
      </c>
      <c r="H237" t="s">
        <v>4643</v>
      </c>
      <c r="I237" t="s">
        <v>4640</v>
      </c>
    </row>
    <row r="238" spans="1:9" hidden="1" x14ac:dyDescent="0.25">
      <c r="A238" t="s">
        <v>4642</v>
      </c>
      <c r="B238" t="s">
        <v>1552</v>
      </c>
      <c r="C238" s="210">
        <v>37925</v>
      </c>
      <c r="D238" t="s">
        <v>4641</v>
      </c>
      <c r="E238" s="210">
        <v>37974</v>
      </c>
      <c r="F238" t="s">
        <v>1324</v>
      </c>
      <c r="G238" t="s">
        <v>4640</v>
      </c>
      <c r="H238" t="s">
        <v>4639</v>
      </c>
      <c r="I238" t="s">
        <v>4638</v>
      </c>
    </row>
    <row r="239" spans="1:9" hidden="1" x14ac:dyDescent="0.25">
      <c r="A239" t="s">
        <v>4637</v>
      </c>
    </row>
    <row r="240" spans="1:9" x14ac:dyDescent="0.25">
      <c r="A240" t="s">
        <v>4637</v>
      </c>
      <c r="B240" t="s">
        <v>2003</v>
      </c>
      <c r="C240" s="210">
        <v>43076</v>
      </c>
      <c r="D240" t="s">
        <v>4636</v>
      </c>
      <c r="E240" s="210">
        <v>43090</v>
      </c>
      <c r="F240" t="s">
        <v>1317</v>
      </c>
      <c r="G240" t="s">
        <v>83</v>
      </c>
      <c r="H240" t="s">
        <v>4635</v>
      </c>
      <c r="I240" t="s">
        <v>4634</v>
      </c>
    </row>
    <row r="241" spans="1:9" hidden="1" x14ac:dyDescent="0.25">
      <c r="A241" t="s">
        <v>4603</v>
      </c>
    </row>
    <row r="242" spans="1:9" hidden="1" x14ac:dyDescent="0.25">
      <c r="A242" t="s">
        <v>4603</v>
      </c>
      <c r="B242" t="s">
        <v>1332</v>
      </c>
      <c r="C242" s="210">
        <v>43668</v>
      </c>
      <c r="D242" t="s">
        <v>4345</v>
      </c>
      <c r="E242" s="210">
        <v>43699</v>
      </c>
      <c r="F242" t="s">
        <v>1324</v>
      </c>
      <c r="G242" t="s">
        <v>4592</v>
      </c>
      <c r="H242" t="s">
        <v>4633</v>
      </c>
      <c r="I242" t="s">
        <v>4632</v>
      </c>
    </row>
    <row r="243" spans="1:9" hidden="1" x14ac:dyDescent="0.25">
      <c r="A243" t="s">
        <v>4603</v>
      </c>
      <c r="B243" t="s">
        <v>1332</v>
      </c>
      <c r="C243" s="210">
        <v>42503</v>
      </c>
      <c r="D243" t="s">
        <v>4631</v>
      </c>
      <c r="E243" s="210">
        <v>42551</v>
      </c>
      <c r="F243" t="s">
        <v>1324</v>
      </c>
      <c r="G243" t="s">
        <v>4627</v>
      </c>
      <c r="H243" t="s">
        <v>4630</v>
      </c>
      <c r="I243" t="s">
        <v>4592</v>
      </c>
    </row>
    <row r="244" spans="1:9" hidden="1" x14ac:dyDescent="0.25">
      <c r="A244" t="s">
        <v>4603</v>
      </c>
      <c r="B244" t="s">
        <v>1332</v>
      </c>
      <c r="C244" s="210">
        <v>42297</v>
      </c>
      <c r="D244" t="s">
        <v>1337</v>
      </c>
      <c r="E244" t="s">
        <v>83</v>
      </c>
      <c r="F244" t="s">
        <v>1324</v>
      </c>
      <c r="G244" t="s">
        <v>4622</v>
      </c>
      <c r="H244" t="s">
        <v>4629</v>
      </c>
      <c r="I244" t="s">
        <v>4616</v>
      </c>
    </row>
    <row r="245" spans="1:9" hidden="1" x14ac:dyDescent="0.25">
      <c r="A245" t="s">
        <v>4603</v>
      </c>
      <c r="B245" t="s">
        <v>1332</v>
      </c>
      <c r="C245" s="210">
        <v>42223</v>
      </c>
      <c r="D245" t="s">
        <v>4328</v>
      </c>
      <c r="E245" s="210">
        <v>42244</v>
      </c>
      <c r="F245" t="s">
        <v>1324</v>
      </c>
      <c r="G245" t="s">
        <v>4624</v>
      </c>
      <c r="H245" t="s">
        <v>4628</v>
      </c>
      <c r="I245" t="s">
        <v>4627</v>
      </c>
    </row>
    <row r="246" spans="1:9" hidden="1" x14ac:dyDescent="0.25">
      <c r="A246" t="s">
        <v>4603</v>
      </c>
      <c r="B246" t="s">
        <v>1332</v>
      </c>
      <c r="C246" s="210">
        <v>42213</v>
      </c>
      <c r="D246" t="s">
        <v>1337</v>
      </c>
      <c r="E246" t="s">
        <v>83</v>
      </c>
      <c r="F246" t="s">
        <v>1324</v>
      </c>
      <c r="G246" t="s">
        <v>4624</v>
      </c>
      <c r="H246" t="s">
        <v>4626</v>
      </c>
      <c r="I246" t="s">
        <v>4616</v>
      </c>
    </row>
    <row r="247" spans="1:9" hidden="1" x14ac:dyDescent="0.25">
      <c r="A247" t="s">
        <v>4603</v>
      </c>
      <c r="B247" t="s">
        <v>1332</v>
      </c>
      <c r="C247" s="210">
        <v>41781</v>
      </c>
      <c r="D247" t="s">
        <v>4582</v>
      </c>
      <c r="E247" s="210">
        <v>41815</v>
      </c>
      <c r="F247" t="s">
        <v>1324</v>
      </c>
      <c r="G247" t="s">
        <v>4622</v>
      </c>
      <c r="H247" t="s">
        <v>4625</v>
      </c>
      <c r="I247" t="s">
        <v>4624</v>
      </c>
    </row>
    <row r="248" spans="1:9" hidden="1" x14ac:dyDescent="0.25">
      <c r="A248" t="s">
        <v>4603</v>
      </c>
      <c r="B248" t="s">
        <v>1332</v>
      </c>
      <c r="C248" s="210">
        <v>41695</v>
      </c>
      <c r="D248" t="s">
        <v>1983</v>
      </c>
      <c r="E248" s="210">
        <v>41723</v>
      </c>
      <c r="F248" t="s">
        <v>1324</v>
      </c>
      <c r="G248" t="s">
        <v>4619</v>
      </c>
      <c r="H248" t="s">
        <v>4623</v>
      </c>
      <c r="I248" t="s">
        <v>4622</v>
      </c>
    </row>
    <row r="249" spans="1:9" hidden="1" x14ac:dyDescent="0.25">
      <c r="A249" t="s">
        <v>4603</v>
      </c>
      <c r="B249" t="s">
        <v>1332</v>
      </c>
      <c r="C249" s="210">
        <v>41678</v>
      </c>
      <c r="D249" t="s">
        <v>4621</v>
      </c>
      <c r="E249" s="210">
        <v>41726</v>
      </c>
      <c r="F249" t="s">
        <v>1324</v>
      </c>
      <c r="G249" t="s">
        <v>4613</v>
      </c>
      <c r="H249" t="s">
        <v>4620</v>
      </c>
      <c r="I249" t="s">
        <v>4619</v>
      </c>
    </row>
    <row r="250" spans="1:9" hidden="1" x14ac:dyDescent="0.25">
      <c r="A250" t="s">
        <v>4603</v>
      </c>
      <c r="B250" t="s">
        <v>1332</v>
      </c>
      <c r="C250" s="210">
        <v>41598</v>
      </c>
      <c r="D250" t="s">
        <v>1337</v>
      </c>
      <c r="E250" t="s">
        <v>83</v>
      </c>
      <c r="F250" t="s">
        <v>1324</v>
      </c>
      <c r="G250" t="s">
        <v>4613</v>
      </c>
      <c r="H250" t="s">
        <v>4618</v>
      </c>
      <c r="I250" t="s">
        <v>4616</v>
      </c>
    </row>
    <row r="251" spans="1:9" hidden="1" x14ac:dyDescent="0.25">
      <c r="A251" t="s">
        <v>4603</v>
      </c>
      <c r="B251" t="s">
        <v>1332</v>
      </c>
      <c r="C251" s="210">
        <v>41598</v>
      </c>
      <c r="D251" t="s">
        <v>1337</v>
      </c>
      <c r="E251" t="s">
        <v>83</v>
      </c>
      <c r="F251" t="s">
        <v>1324</v>
      </c>
      <c r="G251" t="s">
        <v>4613</v>
      </c>
      <c r="H251" t="s">
        <v>4617</v>
      </c>
      <c r="I251" t="s">
        <v>4616</v>
      </c>
    </row>
    <row r="252" spans="1:9" hidden="1" x14ac:dyDescent="0.25">
      <c r="A252" t="s">
        <v>4603</v>
      </c>
      <c r="B252" t="s">
        <v>1332</v>
      </c>
      <c r="C252" s="210">
        <v>41533</v>
      </c>
      <c r="D252" t="s">
        <v>4615</v>
      </c>
      <c r="E252" s="210">
        <v>41544</v>
      </c>
      <c r="F252" t="s">
        <v>1324</v>
      </c>
      <c r="G252" t="s">
        <v>4610</v>
      </c>
      <c r="H252" t="s">
        <v>4614</v>
      </c>
      <c r="I252" t="s">
        <v>4613</v>
      </c>
    </row>
    <row r="253" spans="1:9" hidden="1" x14ac:dyDescent="0.25">
      <c r="A253" t="s">
        <v>4603</v>
      </c>
      <c r="B253" t="s">
        <v>1332</v>
      </c>
      <c r="C253" s="210">
        <v>41449</v>
      </c>
      <c r="D253" t="s">
        <v>4612</v>
      </c>
      <c r="E253" s="210">
        <v>41460</v>
      </c>
      <c r="F253" t="s">
        <v>1324</v>
      </c>
      <c r="G253" t="s">
        <v>4607</v>
      </c>
      <c r="H253" t="s">
        <v>4611</v>
      </c>
      <c r="I253" t="s">
        <v>4610</v>
      </c>
    </row>
    <row r="254" spans="1:9" hidden="1" x14ac:dyDescent="0.25">
      <c r="A254" t="s">
        <v>4603</v>
      </c>
      <c r="B254" t="s">
        <v>1332</v>
      </c>
      <c r="C254" s="210">
        <v>41443</v>
      </c>
      <c r="D254" t="s">
        <v>4609</v>
      </c>
      <c r="E254" s="210">
        <v>41446</v>
      </c>
      <c r="F254" t="s">
        <v>1324</v>
      </c>
      <c r="G254" t="s">
        <v>4604</v>
      </c>
      <c r="H254" t="s">
        <v>4608</v>
      </c>
      <c r="I254" t="s">
        <v>4607</v>
      </c>
    </row>
    <row r="255" spans="1:9" hidden="1" x14ac:dyDescent="0.25">
      <c r="A255" t="s">
        <v>4603</v>
      </c>
      <c r="B255" t="s">
        <v>1375</v>
      </c>
      <c r="C255" s="210">
        <v>41191</v>
      </c>
      <c r="D255" t="s">
        <v>4606</v>
      </c>
      <c r="E255" s="210">
        <v>41333</v>
      </c>
      <c r="F255" t="s">
        <v>1324</v>
      </c>
      <c r="G255" t="s">
        <v>4600</v>
      </c>
      <c r="H255" t="s">
        <v>4605</v>
      </c>
      <c r="I255" t="s">
        <v>4604</v>
      </c>
    </row>
    <row r="256" spans="1:9" hidden="1" x14ac:dyDescent="0.25">
      <c r="A256" t="s">
        <v>4603</v>
      </c>
      <c r="B256" t="s">
        <v>1375</v>
      </c>
      <c r="C256" s="210">
        <v>40822</v>
      </c>
      <c r="D256" t="s">
        <v>4602</v>
      </c>
      <c r="E256" s="210">
        <v>40908</v>
      </c>
      <c r="F256" t="s">
        <v>1324</v>
      </c>
      <c r="G256" t="s">
        <v>83</v>
      </c>
      <c r="H256" t="s">
        <v>4601</v>
      </c>
      <c r="I256" t="s">
        <v>4600</v>
      </c>
    </row>
    <row r="257" spans="1:9" hidden="1" x14ac:dyDescent="0.25">
      <c r="A257" t="s">
        <v>4599</v>
      </c>
    </row>
    <row r="258" spans="1:9" hidden="1" x14ac:dyDescent="0.25">
      <c r="A258" t="s">
        <v>4599</v>
      </c>
      <c r="B258" t="s">
        <v>1332</v>
      </c>
      <c r="C258" s="210">
        <v>43664</v>
      </c>
      <c r="D258" t="s">
        <v>1340</v>
      </c>
      <c r="E258" s="210">
        <v>43699</v>
      </c>
      <c r="F258" t="s">
        <v>1324</v>
      </c>
      <c r="G258" t="s">
        <v>83</v>
      </c>
      <c r="H258" t="s">
        <v>4598</v>
      </c>
      <c r="I258" t="s">
        <v>4590</v>
      </c>
    </row>
    <row r="259" spans="1:9" hidden="1" x14ac:dyDescent="0.25">
      <c r="A259" t="s">
        <v>4593</v>
      </c>
    </row>
    <row r="260" spans="1:9" x14ac:dyDescent="0.25">
      <c r="A260" t="s">
        <v>4593</v>
      </c>
      <c r="B260" t="s">
        <v>1332</v>
      </c>
      <c r="C260" s="210">
        <v>44125</v>
      </c>
      <c r="D260" t="s">
        <v>4597</v>
      </c>
      <c r="E260" s="210">
        <v>44162</v>
      </c>
      <c r="F260" t="s">
        <v>1317</v>
      </c>
      <c r="G260" t="s">
        <v>4596</v>
      </c>
      <c r="H260" t="s">
        <v>4595</v>
      </c>
      <c r="I260" t="s">
        <v>4594</v>
      </c>
    </row>
    <row r="261" spans="1:9" hidden="1" x14ac:dyDescent="0.25">
      <c r="A261" t="s">
        <v>4593</v>
      </c>
      <c r="B261" t="s">
        <v>1332</v>
      </c>
      <c r="C261" s="210">
        <v>44112</v>
      </c>
      <c r="D261" t="s">
        <v>1331</v>
      </c>
      <c r="E261" s="210">
        <v>43699</v>
      </c>
      <c r="F261" t="s">
        <v>1324</v>
      </c>
      <c r="G261" t="s">
        <v>4592</v>
      </c>
      <c r="H261" t="s">
        <v>4591</v>
      </c>
      <c r="I261" t="s">
        <v>4590</v>
      </c>
    </row>
    <row r="262" spans="1:9" hidden="1" x14ac:dyDescent="0.25">
      <c r="A262" t="s">
        <v>4567</v>
      </c>
    </row>
    <row r="263" spans="1:9" hidden="1" x14ac:dyDescent="0.25">
      <c r="A263" t="s">
        <v>4567</v>
      </c>
      <c r="B263" t="s">
        <v>1332</v>
      </c>
      <c r="C263" s="210">
        <v>42486</v>
      </c>
      <c r="D263" t="s">
        <v>4589</v>
      </c>
      <c r="E263" s="210">
        <v>42516</v>
      </c>
      <c r="F263" t="s">
        <v>1336</v>
      </c>
      <c r="G263" t="s">
        <v>4583</v>
      </c>
      <c r="H263" t="s">
        <v>4588</v>
      </c>
      <c r="I263" t="s">
        <v>4585</v>
      </c>
    </row>
    <row r="264" spans="1:9" hidden="1" x14ac:dyDescent="0.25">
      <c r="A264" t="s">
        <v>4567</v>
      </c>
      <c r="B264" t="s">
        <v>1332</v>
      </c>
      <c r="C264" s="210">
        <v>42460</v>
      </c>
      <c r="D264" t="s">
        <v>1337</v>
      </c>
      <c r="E264" t="s">
        <v>83</v>
      </c>
      <c r="F264" t="s">
        <v>1324</v>
      </c>
      <c r="G264" t="s">
        <v>4583</v>
      </c>
      <c r="H264" t="s">
        <v>4587</v>
      </c>
      <c r="I264" t="s">
        <v>4585</v>
      </c>
    </row>
    <row r="265" spans="1:9" hidden="1" x14ac:dyDescent="0.25">
      <c r="A265" t="s">
        <v>4567</v>
      </c>
      <c r="B265" t="s">
        <v>1332</v>
      </c>
      <c r="C265" s="210">
        <v>42460</v>
      </c>
      <c r="D265" t="s">
        <v>1337</v>
      </c>
      <c r="E265" t="s">
        <v>83</v>
      </c>
      <c r="F265" t="s">
        <v>1324</v>
      </c>
      <c r="G265" t="s">
        <v>4583</v>
      </c>
      <c r="H265" t="s">
        <v>4586</v>
      </c>
      <c r="I265" t="s">
        <v>4585</v>
      </c>
    </row>
    <row r="266" spans="1:9" hidden="1" x14ac:dyDescent="0.25">
      <c r="A266" t="s">
        <v>4567</v>
      </c>
      <c r="B266" t="s">
        <v>1332</v>
      </c>
      <c r="C266" s="210">
        <v>42234</v>
      </c>
      <c r="D266" t="s">
        <v>4328</v>
      </c>
      <c r="E266" s="210">
        <v>42245</v>
      </c>
      <c r="F266" t="s">
        <v>1324</v>
      </c>
      <c r="G266" t="s">
        <v>4580</v>
      </c>
      <c r="H266" t="s">
        <v>4584</v>
      </c>
      <c r="I266" t="s">
        <v>4583</v>
      </c>
    </row>
    <row r="267" spans="1:9" hidden="1" x14ac:dyDescent="0.25">
      <c r="A267" t="s">
        <v>4567</v>
      </c>
      <c r="B267" t="s">
        <v>1332</v>
      </c>
      <c r="C267" s="210">
        <v>41778</v>
      </c>
      <c r="D267" t="s">
        <v>4582</v>
      </c>
      <c r="E267" s="210">
        <v>41809</v>
      </c>
      <c r="F267" t="s">
        <v>1324</v>
      </c>
      <c r="G267" t="s">
        <v>4577</v>
      </c>
      <c r="H267" t="s">
        <v>4581</v>
      </c>
      <c r="I267" t="s">
        <v>4580</v>
      </c>
    </row>
    <row r="268" spans="1:9" hidden="1" x14ac:dyDescent="0.25">
      <c r="A268" t="s">
        <v>4567</v>
      </c>
      <c r="B268" t="s">
        <v>1332</v>
      </c>
      <c r="C268" s="210">
        <v>41697</v>
      </c>
      <c r="D268" t="s">
        <v>4579</v>
      </c>
      <c r="E268" s="210">
        <v>41725</v>
      </c>
      <c r="F268" t="s">
        <v>1324</v>
      </c>
      <c r="G268" t="s">
        <v>4574</v>
      </c>
      <c r="H268" t="s">
        <v>4578</v>
      </c>
      <c r="I268" t="s">
        <v>4577</v>
      </c>
    </row>
    <row r="269" spans="1:9" hidden="1" x14ac:dyDescent="0.25">
      <c r="A269" t="s">
        <v>4567</v>
      </c>
      <c r="B269" t="s">
        <v>1332</v>
      </c>
      <c r="C269" s="210">
        <v>41678</v>
      </c>
      <c r="D269" t="s">
        <v>4576</v>
      </c>
      <c r="E269" s="210">
        <v>41726</v>
      </c>
      <c r="F269" t="s">
        <v>1324</v>
      </c>
      <c r="G269" t="s">
        <v>4571</v>
      </c>
      <c r="H269" t="s">
        <v>4575</v>
      </c>
      <c r="I269" t="s">
        <v>4574</v>
      </c>
    </row>
    <row r="270" spans="1:9" hidden="1" x14ac:dyDescent="0.25">
      <c r="A270" t="s">
        <v>4567</v>
      </c>
      <c r="B270" t="s">
        <v>1332</v>
      </c>
      <c r="C270" s="210">
        <v>41537</v>
      </c>
      <c r="D270" t="s">
        <v>4573</v>
      </c>
      <c r="E270" s="210">
        <v>41544</v>
      </c>
      <c r="F270" t="s">
        <v>1324</v>
      </c>
      <c r="G270" t="s">
        <v>4568</v>
      </c>
      <c r="H270" t="s">
        <v>4572</v>
      </c>
      <c r="I270" t="s">
        <v>4571</v>
      </c>
    </row>
    <row r="271" spans="1:9" hidden="1" x14ac:dyDescent="0.25">
      <c r="A271" t="s">
        <v>4567</v>
      </c>
      <c r="B271" t="s">
        <v>1332</v>
      </c>
      <c r="C271" s="210">
        <v>41450</v>
      </c>
      <c r="D271" t="s">
        <v>4570</v>
      </c>
      <c r="E271" s="210">
        <v>41453</v>
      </c>
      <c r="F271" t="s">
        <v>1324</v>
      </c>
      <c r="G271" t="s">
        <v>4564</v>
      </c>
      <c r="H271" t="s">
        <v>4569</v>
      </c>
      <c r="I271" t="s">
        <v>4568</v>
      </c>
    </row>
    <row r="272" spans="1:9" hidden="1" x14ac:dyDescent="0.25">
      <c r="A272" t="s">
        <v>4567</v>
      </c>
      <c r="B272" t="s">
        <v>1375</v>
      </c>
      <c r="C272" s="210">
        <v>40822</v>
      </c>
      <c r="D272" t="s">
        <v>4566</v>
      </c>
      <c r="E272" s="210">
        <v>40908</v>
      </c>
      <c r="F272" t="s">
        <v>1324</v>
      </c>
      <c r="G272" t="s">
        <v>83</v>
      </c>
      <c r="H272" t="s">
        <v>4565</v>
      </c>
      <c r="I272" t="s">
        <v>4564</v>
      </c>
    </row>
    <row r="273" spans="1:9" hidden="1" x14ac:dyDescent="0.25">
      <c r="A273" t="s">
        <v>4423</v>
      </c>
    </row>
    <row r="274" spans="1:9" x14ac:dyDescent="0.25">
      <c r="A274" t="s">
        <v>4423</v>
      </c>
      <c r="B274" t="s">
        <v>1326</v>
      </c>
      <c r="C274" s="210">
        <v>43367</v>
      </c>
      <c r="D274" t="s">
        <v>2879</v>
      </c>
      <c r="E274" s="210">
        <v>43464</v>
      </c>
      <c r="F274" t="s">
        <v>1317</v>
      </c>
      <c r="G274" t="s">
        <v>83</v>
      </c>
      <c r="H274" t="s">
        <v>4563</v>
      </c>
      <c r="I274" t="s">
        <v>4562</v>
      </c>
    </row>
    <row r="275" spans="1:9" hidden="1" x14ac:dyDescent="0.25">
      <c r="A275" t="s">
        <v>4423</v>
      </c>
      <c r="B275" t="s">
        <v>1319</v>
      </c>
      <c r="C275" s="210">
        <v>40241</v>
      </c>
      <c r="D275" t="s">
        <v>4561</v>
      </c>
      <c r="E275" s="210">
        <v>40249</v>
      </c>
      <c r="F275" t="s">
        <v>1324</v>
      </c>
      <c r="G275" t="s">
        <v>4556</v>
      </c>
      <c r="H275" t="s">
        <v>4560</v>
      </c>
      <c r="I275" t="s">
        <v>4559</v>
      </c>
    </row>
    <row r="276" spans="1:9" hidden="1" x14ac:dyDescent="0.25">
      <c r="A276" t="s">
        <v>4423</v>
      </c>
      <c r="B276" t="s">
        <v>1319</v>
      </c>
      <c r="C276" s="210">
        <v>40232</v>
      </c>
      <c r="D276" t="s">
        <v>4558</v>
      </c>
      <c r="E276" s="210">
        <v>40242</v>
      </c>
      <c r="F276" t="s">
        <v>1324</v>
      </c>
      <c r="G276" t="s">
        <v>4551</v>
      </c>
      <c r="H276" t="s">
        <v>4557</v>
      </c>
      <c r="I276" t="s">
        <v>4556</v>
      </c>
    </row>
    <row r="277" spans="1:9" hidden="1" x14ac:dyDescent="0.25">
      <c r="A277" t="s">
        <v>4423</v>
      </c>
      <c r="B277" t="s">
        <v>1319</v>
      </c>
      <c r="C277" s="210">
        <v>40220</v>
      </c>
      <c r="D277" t="s">
        <v>4555</v>
      </c>
      <c r="E277" t="s">
        <v>83</v>
      </c>
      <c r="F277" t="s">
        <v>1324</v>
      </c>
      <c r="G277" t="s">
        <v>4551</v>
      </c>
      <c r="H277" t="s">
        <v>4554</v>
      </c>
      <c r="I277" t="s">
        <v>4445</v>
      </c>
    </row>
    <row r="278" spans="1:9" hidden="1" x14ac:dyDescent="0.25">
      <c r="A278" t="s">
        <v>4423</v>
      </c>
      <c r="B278" t="s">
        <v>1319</v>
      </c>
      <c r="C278" s="210">
        <v>40204</v>
      </c>
      <c r="D278" t="s">
        <v>4553</v>
      </c>
      <c r="E278" s="210">
        <v>40214</v>
      </c>
      <c r="F278" t="s">
        <v>1324</v>
      </c>
      <c r="G278" t="s">
        <v>4548</v>
      </c>
      <c r="H278" t="s">
        <v>4552</v>
      </c>
      <c r="I278" t="s">
        <v>4551</v>
      </c>
    </row>
    <row r="279" spans="1:9" hidden="1" x14ac:dyDescent="0.25">
      <c r="A279" t="s">
        <v>4423</v>
      </c>
      <c r="B279" t="s">
        <v>1319</v>
      </c>
      <c r="C279" s="210">
        <v>40203</v>
      </c>
      <c r="D279" t="s">
        <v>4550</v>
      </c>
      <c r="E279" s="210">
        <v>40173</v>
      </c>
      <c r="F279" t="s">
        <v>1324</v>
      </c>
      <c r="G279" t="s">
        <v>4545</v>
      </c>
      <c r="H279" t="s">
        <v>4549</v>
      </c>
      <c r="I279" t="s">
        <v>4548</v>
      </c>
    </row>
    <row r="280" spans="1:9" hidden="1" x14ac:dyDescent="0.25">
      <c r="A280" t="s">
        <v>4423</v>
      </c>
      <c r="B280" t="s">
        <v>1319</v>
      </c>
      <c r="C280" s="210">
        <v>39941</v>
      </c>
      <c r="D280" t="s">
        <v>4547</v>
      </c>
      <c r="E280" s="210">
        <v>40025</v>
      </c>
      <c r="F280" t="s">
        <v>1324</v>
      </c>
      <c r="G280" t="s">
        <v>4542</v>
      </c>
      <c r="H280" t="s">
        <v>4546</v>
      </c>
      <c r="I280" t="s">
        <v>4545</v>
      </c>
    </row>
    <row r="281" spans="1:9" hidden="1" x14ac:dyDescent="0.25">
      <c r="A281" t="s">
        <v>4423</v>
      </c>
      <c r="B281" t="s">
        <v>1319</v>
      </c>
      <c r="C281" s="210">
        <v>39888</v>
      </c>
      <c r="D281" t="s">
        <v>4544</v>
      </c>
      <c r="E281" s="210">
        <v>39892</v>
      </c>
      <c r="F281" t="s">
        <v>1324</v>
      </c>
      <c r="G281" t="s">
        <v>4539</v>
      </c>
      <c r="H281" t="s">
        <v>4543</v>
      </c>
      <c r="I281" t="s">
        <v>4542</v>
      </c>
    </row>
    <row r="282" spans="1:9" hidden="1" x14ac:dyDescent="0.25">
      <c r="A282" t="s">
        <v>4423</v>
      </c>
      <c r="B282" t="s">
        <v>1319</v>
      </c>
      <c r="C282" s="210">
        <v>39828</v>
      </c>
      <c r="D282" t="s">
        <v>4541</v>
      </c>
      <c r="E282" s="210">
        <v>39864</v>
      </c>
      <c r="F282" t="s">
        <v>1324</v>
      </c>
      <c r="G282" t="s">
        <v>4536</v>
      </c>
      <c r="H282" t="s">
        <v>4540</v>
      </c>
      <c r="I282" t="s">
        <v>4539</v>
      </c>
    </row>
    <row r="283" spans="1:9" hidden="1" x14ac:dyDescent="0.25">
      <c r="A283" t="s">
        <v>4423</v>
      </c>
      <c r="B283" t="s">
        <v>1319</v>
      </c>
      <c r="C283" s="210">
        <v>39794</v>
      </c>
      <c r="D283" t="s">
        <v>4538</v>
      </c>
      <c r="E283" s="210">
        <v>39801</v>
      </c>
      <c r="F283" t="s">
        <v>1324</v>
      </c>
      <c r="G283" t="s">
        <v>4533</v>
      </c>
      <c r="H283" t="s">
        <v>4537</v>
      </c>
      <c r="I283" t="s">
        <v>4536</v>
      </c>
    </row>
    <row r="284" spans="1:9" hidden="1" x14ac:dyDescent="0.25">
      <c r="A284" t="s">
        <v>4423</v>
      </c>
      <c r="B284" t="s">
        <v>1319</v>
      </c>
      <c r="C284" s="210">
        <v>39487</v>
      </c>
      <c r="D284" t="s">
        <v>4535</v>
      </c>
      <c r="E284" s="210">
        <v>39744</v>
      </c>
      <c r="F284" t="s">
        <v>1324</v>
      </c>
      <c r="G284" t="s">
        <v>4531</v>
      </c>
      <c r="H284" t="s">
        <v>4534</v>
      </c>
      <c r="I284" t="s">
        <v>4533</v>
      </c>
    </row>
    <row r="285" spans="1:9" hidden="1" x14ac:dyDescent="0.25">
      <c r="A285" t="s">
        <v>4423</v>
      </c>
      <c r="B285" t="s">
        <v>1319</v>
      </c>
      <c r="C285" s="210">
        <v>39472</v>
      </c>
      <c r="D285" t="s">
        <v>4522</v>
      </c>
      <c r="E285" s="210">
        <v>39388</v>
      </c>
      <c r="F285" t="s">
        <v>1324</v>
      </c>
      <c r="G285" t="s">
        <v>4529</v>
      </c>
      <c r="H285" t="s">
        <v>4532</v>
      </c>
      <c r="I285" t="s">
        <v>4531</v>
      </c>
    </row>
    <row r="286" spans="1:9" hidden="1" x14ac:dyDescent="0.25">
      <c r="A286" t="s">
        <v>4423</v>
      </c>
      <c r="B286" t="s">
        <v>2165</v>
      </c>
      <c r="C286" s="210">
        <v>39240</v>
      </c>
      <c r="D286" t="s">
        <v>4522</v>
      </c>
      <c r="E286" s="210">
        <v>39388</v>
      </c>
      <c r="F286" t="s">
        <v>1324</v>
      </c>
      <c r="G286" t="s">
        <v>4527</v>
      </c>
      <c r="H286" t="s">
        <v>4530</v>
      </c>
      <c r="I286" t="s">
        <v>4529</v>
      </c>
    </row>
    <row r="287" spans="1:9" hidden="1" x14ac:dyDescent="0.25">
      <c r="A287" t="s">
        <v>4423</v>
      </c>
      <c r="B287" t="s">
        <v>2165</v>
      </c>
      <c r="C287" s="210">
        <v>39209</v>
      </c>
      <c r="D287" t="s">
        <v>4522</v>
      </c>
      <c r="E287" s="210">
        <v>39236</v>
      </c>
      <c r="F287" t="s">
        <v>1324</v>
      </c>
      <c r="G287" t="s">
        <v>4525</v>
      </c>
      <c r="H287" t="s">
        <v>4528</v>
      </c>
      <c r="I287" t="s">
        <v>4527</v>
      </c>
    </row>
    <row r="288" spans="1:9" hidden="1" x14ac:dyDescent="0.25">
      <c r="A288" t="s">
        <v>4423</v>
      </c>
      <c r="B288" t="s">
        <v>1319</v>
      </c>
      <c r="C288" s="210">
        <v>39184</v>
      </c>
      <c r="D288" t="s">
        <v>4522</v>
      </c>
      <c r="E288" s="210">
        <v>39236</v>
      </c>
      <c r="F288" t="s">
        <v>1324</v>
      </c>
      <c r="G288" t="s">
        <v>4520</v>
      </c>
      <c r="H288" t="s">
        <v>4526</v>
      </c>
      <c r="I288" t="s">
        <v>4525</v>
      </c>
    </row>
    <row r="289" spans="1:9" hidden="1" x14ac:dyDescent="0.25">
      <c r="A289" t="s">
        <v>4423</v>
      </c>
      <c r="B289" t="s">
        <v>2165</v>
      </c>
      <c r="C289" s="210">
        <v>39097</v>
      </c>
      <c r="D289" t="s">
        <v>4524</v>
      </c>
      <c r="E289" t="s">
        <v>83</v>
      </c>
      <c r="F289" t="s">
        <v>1324</v>
      </c>
      <c r="G289" t="s">
        <v>4517</v>
      </c>
      <c r="H289" t="s">
        <v>4523</v>
      </c>
      <c r="I289" t="s">
        <v>4445</v>
      </c>
    </row>
    <row r="290" spans="1:9" hidden="1" x14ac:dyDescent="0.25">
      <c r="A290" t="s">
        <v>4423</v>
      </c>
      <c r="B290" t="s">
        <v>2165</v>
      </c>
      <c r="C290" s="210">
        <v>39065</v>
      </c>
      <c r="D290" t="s">
        <v>4522</v>
      </c>
      <c r="E290" s="210">
        <v>39173</v>
      </c>
      <c r="F290" t="s">
        <v>1324</v>
      </c>
      <c r="G290" t="s">
        <v>4517</v>
      </c>
      <c r="H290" t="s">
        <v>4521</v>
      </c>
      <c r="I290" t="s">
        <v>4520</v>
      </c>
    </row>
    <row r="291" spans="1:9" hidden="1" x14ac:dyDescent="0.25">
      <c r="A291" t="s">
        <v>4423</v>
      </c>
      <c r="B291" t="s">
        <v>2165</v>
      </c>
      <c r="C291" s="210">
        <v>39051</v>
      </c>
      <c r="D291" t="s">
        <v>4519</v>
      </c>
      <c r="E291" s="210">
        <v>39051</v>
      </c>
      <c r="F291" t="s">
        <v>1324</v>
      </c>
      <c r="G291" t="s">
        <v>4512</v>
      </c>
      <c r="H291" t="s">
        <v>4518</v>
      </c>
      <c r="I291" t="s">
        <v>4517</v>
      </c>
    </row>
    <row r="292" spans="1:9" hidden="1" x14ac:dyDescent="0.25">
      <c r="A292" t="s">
        <v>4423</v>
      </c>
      <c r="B292" t="s">
        <v>2165</v>
      </c>
      <c r="C292" s="210">
        <v>39050</v>
      </c>
      <c r="D292" t="s">
        <v>4516</v>
      </c>
      <c r="E292" t="s">
        <v>83</v>
      </c>
      <c r="F292" t="s">
        <v>1324</v>
      </c>
      <c r="G292" t="s">
        <v>4512</v>
      </c>
      <c r="H292" t="s">
        <v>4515</v>
      </c>
      <c r="I292" t="s">
        <v>4445</v>
      </c>
    </row>
    <row r="293" spans="1:9" hidden="1" x14ac:dyDescent="0.25">
      <c r="A293" t="s">
        <v>4423</v>
      </c>
      <c r="B293" t="s">
        <v>2165</v>
      </c>
      <c r="C293" s="210">
        <v>39034</v>
      </c>
      <c r="D293" t="s">
        <v>4514</v>
      </c>
      <c r="E293" s="210">
        <v>39038</v>
      </c>
      <c r="F293" t="s">
        <v>1324</v>
      </c>
      <c r="G293" t="s">
        <v>4509</v>
      </c>
      <c r="H293" t="s">
        <v>4513</v>
      </c>
      <c r="I293" t="s">
        <v>4512</v>
      </c>
    </row>
    <row r="294" spans="1:9" hidden="1" x14ac:dyDescent="0.25">
      <c r="A294" t="s">
        <v>4423</v>
      </c>
      <c r="B294" t="s">
        <v>2165</v>
      </c>
      <c r="C294" s="210">
        <v>39031</v>
      </c>
      <c r="D294" t="s">
        <v>4511</v>
      </c>
      <c r="E294" s="210">
        <v>39032</v>
      </c>
      <c r="F294" t="s">
        <v>1324</v>
      </c>
      <c r="G294" t="s">
        <v>4506</v>
      </c>
      <c r="H294" t="s">
        <v>4510</v>
      </c>
      <c r="I294" t="s">
        <v>4509</v>
      </c>
    </row>
    <row r="295" spans="1:9" hidden="1" x14ac:dyDescent="0.25">
      <c r="A295" t="s">
        <v>4423</v>
      </c>
      <c r="B295" t="s">
        <v>2165</v>
      </c>
      <c r="C295" s="210">
        <v>39030</v>
      </c>
      <c r="D295" t="s">
        <v>4508</v>
      </c>
      <c r="E295" s="210">
        <v>39030</v>
      </c>
      <c r="F295" t="s">
        <v>1324</v>
      </c>
      <c r="G295" t="s">
        <v>4503</v>
      </c>
      <c r="H295" t="s">
        <v>4507</v>
      </c>
      <c r="I295" t="s">
        <v>4506</v>
      </c>
    </row>
    <row r="296" spans="1:9" hidden="1" x14ac:dyDescent="0.25">
      <c r="A296" t="s">
        <v>4423</v>
      </c>
      <c r="B296" t="s">
        <v>2165</v>
      </c>
      <c r="C296" s="210">
        <v>39007</v>
      </c>
      <c r="D296" t="s">
        <v>4505</v>
      </c>
      <c r="E296" s="210">
        <v>39010</v>
      </c>
      <c r="F296" t="s">
        <v>1324</v>
      </c>
      <c r="G296" t="s">
        <v>4501</v>
      </c>
      <c r="H296" t="s">
        <v>4504</v>
      </c>
      <c r="I296" t="s">
        <v>4503</v>
      </c>
    </row>
    <row r="297" spans="1:9" hidden="1" x14ac:dyDescent="0.25">
      <c r="A297" t="s">
        <v>4423</v>
      </c>
      <c r="B297" t="s">
        <v>2165</v>
      </c>
      <c r="C297" s="210">
        <v>38993</v>
      </c>
      <c r="D297" t="s">
        <v>4500</v>
      </c>
      <c r="E297" s="210">
        <v>38998</v>
      </c>
      <c r="F297" t="s">
        <v>1324</v>
      </c>
      <c r="G297" t="s">
        <v>4498</v>
      </c>
      <c r="H297" t="s">
        <v>4502</v>
      </c>
      <c r="I297" t="s">
        <v>4501</v>
      </c>
    </row>
    <row r="298" spans="1:9" hidden="1" x14ac:dyDescent="0.25">
      <c r="A298" t="s">
        <v>4423</v>
      </c>
      <c r="B298" t="s">
        <v>2165</v>
      </c>
      <c r="C298" s="210">
        <v>38985</v>
      </c>
      <c r="D298" t="s">
        <v>4500</v>
      </c>
      <c r="E298" s="210">
        <v>38991</v>
      </c>
      <c r="F298" t="s">
        <v>1324</v>
      </c>
      <c r="G298" t="s">
        <v>4495</v>
      </c>
      <c r="H298" t="s">
        <v>4499</v>
      </c>
      <c r="I298" t="s">
        <v>4498</v>
      </c>
    </row>
    <row r="299" spans="1:9" hidden="1" x14ac:dyDescent="0.25">
      <c r="A299" t="s">
        <v>4423</v>
      </c>
      <c r="B299" t="s">
        <v>2165</v>
      </c>
      <c r="C299" s="210">
        <v>38978</v>
      </c>
      <c r="D299" t="s">
        <v>4497</v>
      </c>
      <c r="E299" s="210">
        <v>38991</v>
      </c>
      <c r="F299" t="s">
        <v>1324</v>
      </c>
      <c r="G299" t="s">
        <v>4492</v>
      </c>
      <c r="H299" t="s">
        <v>4496</v>
      </c>
      <c r="I299" t="s">
        <v>4495</v>
      </c>
    </row>
    <row r="300" spans="1:9" hidden="1" x14ac:dyDescent="0.25">
      <c r="A300" t="s">
        <v>4423</v>
      </c>
      <c r="B300" t="s">
        <v>2165</v>
      </c>
      <c r="C300" s="210">
        <v>38952</v>
      </c>
      <c r="D300" t="s">
        <v>4494</v>
      </c>
      <c r="E300" s="210">
        <v>38989</v>
      </c>
      <c r="F300" t="s">
        <v>1324</v>
      </c>
      <c r="G300" t="s">
        <v>4485</v>
      </c>
      <c r="H300" t="s">
        <v>4493</v>
      </c>
      <c r="I300" t="s">
        <v>4492</v>
      </c>
    </row>
    <row r="301" spans="1:9" hidden="1" x14ac:dyDescent="0.25">
      <c r="A301" t="s">
        <v>4423</v>
      </c>
      <c r="B301" t="s">
        <v>2165</v>
      </c>
      <c r="C301" s="210">
        <v>38947</v>
      </c>
      <c r="D301" t="s">
        <v>4491</v>
      </c>
      <c r="E301" t="s">
        <v>83</v>
      </c>
      <c r="F301" t="s">
        <v>1324</v>
      </c>
      <c r="G301" t="s">
        <v>4482</v>
      </c>
      <c r="H301" t="s">
        <v>4490</v>
      </c>
      <c r="I301" t="s">
        <v>4445</v>
      </c>
    </row>
    <row r="302" spans="1:9" hidden="1" x14ac:dyDescent="0.25">
      <c r="A302" t="s">
        <v>4423</v>
      </c>
      <c r="B302" t="s">
        <v>2165</v>
      </c>
      <c r="C302" s="210">
        <v>38876</v>
      </c>
      <c r="D302" t="s">
        <v>4489</v>
      </c>
      <c r="E302" t="s">
        <v>83</v>
      </c>
      <c r="F302" t="s">
        <v>1324</v>
      </c>
      <c r="G302" t="s">
        <v>4471</v>
      </c>
      <c r="H302" t="s">
        <v>4488</v>
      </c>
      <c r="I302" t="s">
        <v>4445</v>
      </c>
    </row>
    <row r="303" spans="1:9" hidden="1" x14ac:dyDescent="0.25">
      <c r="A303" t="s">
        <v>4423</v>
      </c>
      <c r="B303" t="s">
        <v>2165</v>
      </c>
      <c r="C303" s="210">
        <v>38876</v>
      </c>
      <c r="D303" t="s">
        <v>4487</v>
      </c>
      <c r="E303" s="210">
        <v>38952</v>
      </c>
      <c r="F303" t="s">
        <v>1324</v>
      </c>
      <c r="G303" t="s">
        <v>4482</v>
      </c>
      <c r="H303" t="s">
        <v>4486</v>
      </c>
      <c r="I303" t="s">
        <v>4485</v>
      </c>
    </row>
    <row r="304" spans="1:9" hidden="1" x14ac:dyDescent="0.25">
      <c r="A304" t="s">
        <v>4423</v>
      </c>
      <c r="B304" t="s">
        <v>2165</v>
      </c>
      <c r="C304" s="210">
        <v>38874</v>
      </c>
      <c r="D304" t="s">
        <v>4484</v>
      </c>
      <c r="E304" s="210">
        <v>38875</v>
      </c>
      <c r="F304" t="s">
        <v>1324</v>
      </c>
      <c r="G304" t="s">
        <v>4479</v>
      </c>
      <c r="H304" t="s">
        <v>4483</v>
      </c>
      <c r="I304" t="s">
        <v>4482</v>
      </c>
    </row>
    <row r="305" spans="1:9" hidden="1" x14ac:dyDescent="0.25">
      <c r="A305" t="s">
        <v>4423</v>
      </c>
      <c r="B305" t="s">
        <v>2165</v>
      </c>
      <c r="C305" s="210">
        <v>38870</v>
      </c>
      <c r="D305" t="s">
        <v>4481</v>
      </c>
      <c r="E305" s="210">
        <v>38878</v>
      </c>
      <c r="F305" t="s">
        <v>1324</v>
      </c>
      <c r="G305" t="s">
        <v>4474</v>
      </c>
      <c r="H305" t="s">
        <v>4480</v>
      </c>
      <c r="I305" t="s">
        <v>4479</v>
      </c>
    </row>
    <row r="306" spans="1:9" hidden="1" x14ac:dyDescent="0.25">
      <c r="A306" t="s">
        <v>4423</v>
      </c>
      <c r="B306" t="s">
        <v>2165</v>
      </c>
      <c r="C306" s="210">
        <v>38869</v>
      </c>
      <c r="D306" t="s">
        <v>4478</v>
      </c>
      <c r="E306" t="s">
        <v>83</v>
      </c>
      <c r="F306" t="s">
        <v>1324</v>
      </c>
      <c r="G306" t="s">
        <v>4462</v>
      </c>
      <c r="H306" t="s">
        <v>4477</v>
      </c>
      <c r="I306" t="s">
        <v>4445</v>
      </c>
    </row>
    <row r="307" spans="1:9" hidden="1" x14ac:dyDescent="0.25">
      <c r="A307" t="s">
        <v>4423</v>
      </c>
      <c r="B307" t="s">
        <v>2165</v>
      </c>
      <c r="C307" s="210">
        <v>38864</v>
      </c>
      <c r="D307" t="s">
        <v>4476</v>
      </c>
      <c r="E307" s="210">
        <v>38870</v>
      </c>
      <c r="F307" t="s">
        <v>1324</v>
      </c>
      <c r="G307" t="s">
        <v>4471</v>
      </c>
      <c r="H307" t="s">
        <v>4475</v>
      </c>
      <c r="I307" t="s">
        <v>4474</v>
      </c>
    </row>
    <row r="308" spans="1:9" hidden="1" x14ac:dyDescent="0.25">
      <c r="A308" t="s">
        <v>4423</v>
      </c>
      <c r="B308" t="s">
        <v>2165</v>
      </c>
      <c r="C308" s="210">
        <v>38855</v>
      </c>
      <c r="D308" t="s">
        <v>4473</v>
      </c>
      <c r="E308" s="210">
        <v>38864</v>
      </c>
      <c r="F308" t="s">
        <v>1324</v>
      </c>
      <c r="G308" t="s">
        <v>4468</v>
      </c>
      <c r="H308" t="s">
        <v>4472</v>
      </c>
      <c r="I308" t="s">
        <v>4471</v>
      </c>
    </row>
    <row r="309" spans="1:9" hidden="1" x14ac:dyDescent="0.25">
      <c r="A309" t="s">
        <v>4423</v>
      </c>
      <c r="B309" t="s">
        <v>2165</v>
      </c>
      <c r="C309" s="210">
        <v>38817</v>
      </c>
      <c r="D309" t="s">
        <v>4470</v>
      </c>
      <c r="E309" s="210">
        <v>39066</v>
      </c>
      <c r="F309" t="s">
        <v>1324</v>
      </c>
      <c r="G309" t="s">
        <v>4465</v>
      </c>
      <c r="H309" t="s">
        <v>4469</v>
      </c>
      <c r="I309" t="s">
        <v>4468</v>
      </c>
    </row>
    <row r="310" spans="1:9" hidden="1" x14ac:dyDescent="0.25">
      <c r="A310" t="s">
        <v>4423</v>
      </c>
      <c r="B310" t="s">
        <v>2165</v>
      </c>
      <c r="C310" s="210">
        <v>38686</v>
      </c>
      <c r="D310" t="s">
        <v>4467</v>
      </c>
      <c r="E310" s="210">
        <v>38716</v>
      </c>
      <c r="F310" t="s">
        <v>1324</v>
      </c>
      <c r="G310" t="s">
        <v>4462</v>
      </c>
      <c r="H310" t="s">
        <v>4466</v>
      </c>
      <c r="I310" t="s">
        <v>4465</v>
      </c>
    </row>
    <row r="311" spans="1:9" hidden="1" x14ac:dyDescent="0.25">
      <c r="A311" t="s">
        <v>4423</v>
      </c>
      <c r="B311" t="s">
        <v>2165</v>
      </c>
      <c r="C311" s="210">
        <v>38638</v>
      </c>
      <c r="D311" t="s">
        <v>4464</v>
      </c>
      <c r="E311" s="210">
        <v>38659</v>
      </c>
      <c r="F311" t="s">
        <v>1324</v>
      </c>
      <c r="G311" t="s">
        <v>4459</v>
      </c>
      <c r="H311" t="s">
        <v>4463</v>
      </c>
      <c r="I311" t="s">
        <v>4462</v>
      </c>
    </row>
    <row r="312" spans="1:9" hidden="1" x14ac:dyDescent="0.25">
      <c r="A312" t="s">
        <v>4423</v>
      </c>
      <c r="B312" t="s">
        <v>2165</v>
      </c>
      <c r="C312" s="210">
        <v>37953</v>
      </c>
      <c r="D312" t="s">
        <v>4461</v>
      </c>
      <c r="E312" s="210">
        <v>38638</v>
      </c>
      <c r="F312" t="s">
        <v>1324</v>
      </c>
      <c r="G312" t="s">
        <v>4456</v>
      </c>
      <c r="H312" t="s">
        <v>4460</v>
      </c>
      <c r="I312" t="s">
        <v>4459</v>
      </c>
    </row>
    <row r="313" spans="1:9" hidden="1" x14ac:dyDescent="0.25">
      <c r="A313" t="s">
        <v>4423</v>
      </c>
      <c r="B313" t="s">
        <v>2165</v>
      </c>
      <c r="C313" s="210">
        <v>37953</v>
      </c>
      <c r="D313" t="s">
        <v>4458</v>
      </c>
      <c r="E313" s="210">
        <v>37953</v>
      </c>
      <c r="F313" t="s">
        <v>1324</v>
      </c>
      <c r="G313" t="s">
        <v>4453</v>
      </c>
      <c r="H313" t="s">
        <v>4457</v>
      </c>
      <c r="I313" t="s">
        <v>4456</v>
      </c>
    </row>
    <row r="314" spans="1:9" hidden="1" x14ac:dyDescent="0.25">
      <c r="A314" t="s">
        <v>4423</v>
      </c>
      <c r="B314" t="s">
        <v>1565</v>
      </c>
      <c r="C314" s="210">
        <v>37902</v>
      </c>
      <c r="D314" t="s">
        <v>4455</v>
      </c>
      <c r="E314" s="210">
        <v>37910</v>
      </c>
      <c r="F314" t="s">
        <v>1324</v>
      </c>
      <c r="G314" t="s">
        <v>4450</v>
      </c>
      <c r="H314" t="s">
        <v>4454</v>
      </c>
      <c r="I314" t="s">
        <v>4453</v>
      </c>
    </row>
    <row r="315" spans="1:9" hidden="1" x14ac:dyDescent="0.25">
      <c r="A315" t="s">
        <v>4423</v>
      </c>
      <c r="B315" t="s">
        <v>2165</v>
      </c>
      <c r="C315" s="210">
        <v>37896</v>
      </c>
      <c r="D315" t="s">
        <v>4452</v>
      </c>
      <c r="E315" s="210">
        <v>37898</v>
      </c>
      <c r="F315" t="s">
        <v>1324</v>
      </c>
      <c r="G315" t="s">
        <v>4447</v>
      </c>
      <c r="H315" t="s">
        <v>4451</v>
      </c>
      <c r="I315" t="s">
        <v>4450</v>
      </c>
    </row>
    <row r="316" spans="1:9" hidden="1" x14ac:dyDescent="0.25">
      <c r="A316" t="s">
        <v>4423</v>
      </c>
      <c r="B316" t="s">
        <v>2165</v>
      </c>
      <c r="C316" s="210">
        <v>37866</v>
      </c>
      <c r="D316" t="s">
        <v>4449</v>
      </c>
      <c r="E316" s="210">
        <v>37884</v>
      </c>
      <c r="F316" t="s">
        <v>1324</v>
      </c>
      <c r="G316" t="s">
        <v>4442</v>
      </c>
      <c r="H316" t="s">
        <v>4448</v>
      </c>
      <c r="I316" t="s">
        <v>4447</v>
      </c>
    </row>
    <row r="317" spans="1:9" hidden="1" x14ac:dyDescent="0.25">
      <c r="A317" t="s">
        <v>4423</v>
      </c>
      <c r="B317" t="s">
        <v>2165</v>
      </c>
      <c r="C317" s="210">
        <v>37866</v>
      </c>
      <c r="D317" t="s">
        <v>2187</v>
      </c>
      <c r="E317" t="s">
        <v>83</v>
      </c>
      <c r="F317" t="s">
        <v>1324</v>
      </c>
      <c r="G317" t="s">
        <v>4442</v>
      </c>
      <c r="H317" t="s">
        <v>4446</v>
      </c>
      <c r="I317" t="s">
        <v>4445</v>
      </c>
    </row>
    <row r="318" spans="1:9" hidden="1" x14ac:dyDescent="0.25">
      <c r="A318" t="s">
        <v>4423</v>
      </c>
      <c r="B318" t="s">
        <v>2165</v>
      </c>
      <c r="C318" s="210">
        <v>37846</v>
      </c>
      <c r="D318" t="s">
        <v>4444</v>
      </c>
      <c r="E318" s="210">
        <v>37863</v>
      </c>
      <c r="F318" t="s">
        <v>1324</v>
      </c>
      <c r="G318" t="s">
        <v>4439</v>
      </c>
      <c r="H318" t="s">
        <v>4443</v>
      </c>
      <c r="I318" t="s">
        <v>4442</v>
      </c>
    </row>
    <row r="319" spans="1:9" hidden="1" x14ac:dyDescent="0.25">
      <c r="A319" t="s">
        <v>4423</v>
      </c>
      <c r="B319" t="s">
        <v>2165</v>
      </c>
      <c r="C319" s="210">
        <v>37726</v>
      </c>
      <c r="D319" t="s">
        <v>4441</v>
      </c>
      <c r="E319" s="210">
        <v>37849</v>
      </c>
      <c r="F319" t="s">
        <v>1324</v>
      </c>
      <c r="G319" t="s">
        <v>4436</v>
      </c>
      <c r="H319" t="s">
        <v>4440</v>
      </c>
      <c r="I319" t="s">
        <v>4439</v>
      </c>
    </row>
    <row r="320" spans="1:9" hidden="1" x14ac:dyDescent="0.25">
      <c r="A320" t="s">
        <v>4423</v>
      </c>
      <c r="B320" t="s">
        <v>1784</v>
      </c>
      <c r="C320" s="210">
        <v>37698</v>
      </c>
      <c r="D320" t="s">
        <v>4438</v>
      </c>
      <c r="E320" s="210">
        <v>37721</v>
      </c>
      <c r="F320" t="s">
        <v>1324</v>
      </c>
      <c r="G320" t="s">
        <v>4433</v>
      </c>
      <c r="H320" t="s">
        <v>4437</v>
      </c>
      <c r="I320" t="s">
        <v>4436</v>
      </c>
    </row>
    <row r="321" spans="1:9" hidden="1" x14ac:dyDescent="0.25">
      <c r="A321" t="s">
        <v>4423</v>
      </c>
      <c r="B321" t="s">
        <v>1784</v>
      </c>
      <c r="C321" s="210">
        <v>37657</v>
      </c>
      <c r="D321" t="s">
        <v>4435</v>
      </c>
      <c r="E321" s="210">
        <v>37697</v>
      </c>
      <c r="F321" t="s">
        <v>1324</v>
      </c>
      <c r="G321" t="s">
        <v>4430</v>
      </c>
      <c r="H321" t="s">
        <v>4434</v>
      </c>
      <c r="I321" t="s">
        <v>4433</v>
      </c>
    </row>
    <row r="322" spans="1:9" hidden="1" x14ac:dyDescent="0.25">
      <c r="A322" t="s">
        <v>4423</v>
      </c>
      <c r="B322" t="s">
        <v>2165</v>
      </c>
      <c r="C322" s="210">
        <v>37636</v>
      </c>
      <c r="D322" t="s">
        <v>4432</v>
      </c>
      <c r="E322" s="210">
        <v>37636</v>
      </c>
      <c r="F322" t="s">
        <v>1324</v>
      </c>
      <c r="G322" t="s">
        <v>4426</v>
      </c>
      <c r="H322" t="s">
        <v>4431</v>
      </c>
      <c r="I322" t="s">
        <v>4430</v>
      </c>
    </row>
    <row r="323" spans="1:9" hidden="1" x14ac:dyDescent="0.25">
      <c r="A323" t="s">
        <v>4423</v>
      </c>
      <c r="B323" t="s">
        <v>1784</v>
      </c>
      <c r="C323" s="210">
        <v>37607</v>
      </c>
      <c r="D323" t="s">
        <v>4429</v>
      </c>
      <c r="E323" s="210">
        <v>37616</v>
      </c>
      <c r="F323" t="s">
        <v>1324</v>
      </c>
      <c r="G323" t="s">
        <v>4428</v>
      </c>
      <c r="H323" t="s">
        <v>4427</v>
      </c>
      <c r="I323" t="s">
        <v>4426</v>
      </c>
    </row>
    <row r="324" spans="1:9" hidden="1" x14ac:dyDescent="0.25">
      <c r="A324" t="s">
        <v>4423</v>
      </c>
      <c r="B324" t="s">
        <v>2165</v>
      </c>
      <c r="C324" s="210">
        <v>37572</v>
      </c>
      <c r="D324" t="s">
        <v>2794</v>
      </c>
      <c r="E324" s="210">
        <v>37600</v>
      </c>
      <c r="F324" t="s">
        <v>1324</v>
      </c>
      <c r="G324" t="s">
        <v>4419</v>
      </c>
      <c r="H324" t="s">
        <v>4425</v>
      </c>
      <c r="I324" t="s">
        <v>4424</v>
      </c>
    </row>
    <row r="325" spans="1:9" hidden="1" x14ac:dyDescent="0.25">
      <c r="A325" t="s">
        <v>4423</v>
      </c>
      <c r="B325" t="s">
        <v>2165</v>
      </c>
      <c r="C325" s="210">
        <v>37523</v>
      </c>
      <c r="D325" t="s">
        <v>4422</v>
      </c>
      <c r="E325" s="210">
        <v>37567</v>
      </c>
      <c r="F325" t="s">
        <v>1324</v>
      </c>
      <c r="G325" t="s">
        <v>4421</v>
      </c>
      <c r="H325" t="s">
        <v>4420</v>
      </c>
      <c r="I325" t="s">
        <v>4419</v>
      </c>
    </row>
    <row r="326" spans="1:9" hidden="1" x14ac:dyDescent="0.25">
      <c r="A326" t="s">
        <v>4393</v>
      </c>
    </row>
    <row r="327" spans="1:9" hidden="1" x14ac:dyDescent="0.25">
      <c r="A327" t="s">
        <v>4393</v>
      </c>
      <c r="B327" t="s">
        <v>1332</v>
      </c>
      <c r="C327" s="210">
        <v>42144</v>
      </c>
      <c r="D327" t="s">
        <v>4418</v>
      </c>
      <c r="E327" s="210">
        <v>42154</v>
      </c>
      <c r="F327" t="s">
        <v>1324</v>
      </c>
      <c r="G327" t="s">
        <v>4413</v>
      </c>
      <c r="H327" t="s">
        <v>4417</v>
      </c>
      <c r="I327" t="s">
        <v>4416</v>
      </c>
    </row>
    <row r="328" spans="1:9" hidden="1" x14ac:dyDescent="0.25">
      <c r="A328" t="s">
        <v>4393</v>
      </c>
      <c r="B328" t="s">
        <v>1332</v>
      </c>
      <c r="C328" s="210">
        <v>41792</v>
      </c>
      <c r="D328" t="s">
        <v>4415</v>
      </c>
      <c r="E328" s="210">
        <v>41817</v>
      </c>
      <c r="F328" t="s">
        <v>1324</v>
      </c>
      <c r="G328" t="s">
        <v>4410</v>
      </c>
      <c r="H328" t="s">
        <v>4414</v>
      </c>
      <c r="I328" t="s">
        <v>4413</v>
      </c>
    </row>
    <row r="329" spans="1:9" hidden="1" x14ac:dyDescent="0.25">
      <c r="A329" t="s">
        <v>4393</v>
      </c>
      <c r="B329" t="s">
        <v>1332</v>
      </c>
      <c r="C329" s="210">
        <v>41754</v>
      </c>
      <c r="D329" t="s">
        <v>4412</v>
      </c>
      <c r="E329" s="210">
        <v>41782</v>
      </c>
      <c r="F329" t="s">
        <v>1324</v>
      </c>
      <c r="G329" t="s">
        <v>4407</v>
      </c>
      <c r="H329" t="s">
        <v>4411</v>
      </c>
      <c r="I329" t="s">
        <v>4410</v>
      </c>
    </row>
    <row r="330" spans="1:9" hidden="1" x14ac:dyDescent="0.25">
      <c r="A330" t="s">
        <v>4393</v>
      </c>
      <c r="B330" t="s">
        <v>1332</v>
      </c>
      <c r="C330" s="210">
        <v>41673</v>
      </c>
      <c r="D330" t="s">
        <v>4409</v>
      </c>
      <c r="E330" s="210">
        <v>41677</v>
      </c>
      <c r="F330" t="s">
        <v>1324</v>
      </c>
      <c r="G330" t="s">
        <v>4403</v>
      </c>
      <c r="H330" t="s">
        <v>4408</v>
      </c>
      <c r="I330" t="s">
        <v>4407</v>
      </c>
    </row>
    <row r="331" spans="1:9" hidden="1" x14ac:dyDescent="0.25">
      <c r="A331" t="s">
        <v>4393</v>
      </c>
      <c r="B331" t="s">
        <v>1332</v>
      </c>
      <c r="C331" s="210">
        <v>41598</v>
      </c>
      <c r="D331" t="s">
        <v>1337</v>
      </c>
      <c r="E331" t="s">
        <v>83</v>
      </c>
      <c r="F331" t="s">
        <v>1324</v>
      </c>
      <c r="G331" t="s">
        <v>4403</v>
      </c>
      <c r="H331" t="s">
        <v>4406</v>
      </c>
      <c r="I331" t="s">
        <v>4397</v>
      </c>
    </row>
    <row r="332" spans="1:9" hidden="1" x14ac:dyDescent="0.25">
      <c r="A332" t="s">
        <v>4393</v>
      </c>
      <c r="B332" t="s">
        <v>1332</v>
      </c>
      <c r="C332" s="210">
        <v>41565</v>
      </c>
      <c r="D332" t="s">
        <v>4405</v>
      </c>
      <c r="E332" s="210">
        <v>41578</v>
      </c>
      <c r="F332" t="s">
        <v>1324</v>
      </c>
      <c r="G332" t="s">
        <v>4400</v>
      </c>
      <c r="H332" t="s">
        <v>4404</v>
      </c>
      <c r="I332" t="s">
        <v>4403</v>
      </c>
    </row>
    <row r="333" spans="1:9" hidden="1" x14ac:dyDescent="0.25">
      <c r="A333" t="s">
        <v>4393</v>
      </c>
      <c r="B333" t="s">
        <v>2260</v>
      </c>
      <c r="C333" s="210">
        <v>41562</v>
      </c>
      <c r="D333" t="s">
        <v>4402</v>
      </c>
      <c r="E333" s="210">
        <v>41607</v>
      </c>
      <c r="F333" t="s">
        <v>1324</v>
      </c>
      <c r="G333" t="s">
        <v>4394</v>
      </c>
      <c r="H333" t="s">
        <v>4401</v>
      </c>
      <c r="I333" t="s">
        <v>4400</v>
      </c>
    </row>
    <row r="334" spans="1:9" hidden="1" x14ac:dyDescent="0.25">
      <c r="A334" t="s">
        <v>4393</v>
      </c>
      <c r="B334" t="s">
        <v>1332</v>
      </c>
      <c r="C334" s="210">
        <v>41561</v>
      </c>
      <c r="D334" t="s">
        <v>4399</v>
      </c>
      <c r="E334" t="s">
        <v>83</v>
      </c>
      <c r="F334" t="s">
        <v>1324</v>
      </c>
      <c r="G334" t="s">
        <v>4394</v>
      </c>
      <c r="H334" t="s">
        <v>4398</v>
      </c>
      <c r="I334" t="s">
        <v>4397</v>
      </c>
    </row>
    <row r="335" spans="1:9" hidden="1" x14ac:dyDescent="0.25">
      <c r="A335" t="s">
        <v>4393</v>
      </c>
      <c r="B335" t="s">
        <v>1375</v>
      </c>
      <c r="C335" s="210">
        <v>41394</v>
      </c>
      <c r="D335" t="s">
        <v>4396</v>
      </c>
      <c r="E335" s="210">
        <v>41424</v>
      </c>
      <c r="F335" t="s">
        <v>1324</v>
      </c>
      <c r="G335" t="s">
        <v>4390</v>
      </c>
      <c r="H335" t="s">
        <v>4395</v>
      </c>
      <c r="I335" t="s">
        <v>4394</v>
      </c>
    </row>
    <row r="336" spans="1:9" hidden="1" x14ac:dyDescent="0.25">
      <c r="A336" t="s">
        <v>4393</v>
      </c>
      <c r="B336" t="s">
        <v>1375</v>
      </c>
      <c r="C336" s="210">
        <v>40424</v>
      </c>
      <c r="D336" t="s">
        <v>4392</v>
      </c>
      <c r="E336" s="210">
        <v>40543</v>
      </c>
      <c r="F336" t="s">
        <v>1324</v>
      </c>
      <c r="G336" t="s">
        <v>83</v>
      </c>
      <c r="H336" t="s">
        <v>4391</v>
      </c>
      <c r="I336" t="s">
        <v>4390</v>
      </c>
    </row>
    <row r="337" spans="1:9" hidden="1" x14ac:dyDescent="0.25">
      <c r="A337" t="s">
        <v>4353</v>
      </c>
    </row>
    <row r="338" spans="1:9" hidden="1" x14ac:dyDescent="0.25">
      <c r="A338" t="s">
        <v>4353</v>
      </c>
      <c r="B338" t="s">
        <v>1375</v>
      </c>
      <c r="C338" s="210">
        <v>42545</v>
      </c>
      <c r="D338" t="s">
        <v>4389</v>
      </c>
      <c r="E338" t="s">
        <v>83</v>
      </c>
      <c r="F338" t="s">
        <v>1324</v>
      </c>
      <c r="G338" t="s">
        <v>4385</v>
      </c>
      <c r="H338" t="s">
        <v>4388</v>
      </c>
      <c r="I338" t="s">
        <v>4360</v>
      </c>
    </row>
    <row r="339" spans="1:9" hidden="1" x14ac:dyDescent="0.25">
      <c r="A339" t="s">
        <v>4353</v>
      </c>
      <c r="B339" t="s">
        <v>1332</v>
      </c>
      <c r="C339" s="210">
        <v>41947</v>
      </c>
      <c r="D339" t="s">
        <v>4387</v>
      </c>
      <c r="E339" s="210">
        <v>41957</v>
      </c>
      <c r="F339" t="s">
        <v>1324</v>
      </c>
      <c r="G339" t="s">
        <v>4382</v>
      </c>
      <c r="H339" t="s">
        <v>4386</v>
      </c>
      <c r="I339" t="s">
        <v>4385</v>
      </c>
    </row>
    <row r="340" spans="1:9" hidden="1" x14ac:dyDescent="0.25">
      <c r="A340" t="s">
        <v>4353</v>
      </c>
      <c r="B340" t="s">
        <v>1332</v>
      </c>
      <c r="C340" s="210">
        <v>41830</v>
      </c>
      <c r="D340" t="s">
        <v>1337</v>
      </c>
      <c r="E340" t="s">
        <v>83</v>
      </c>
      <c r="F340" t="s">
        <v>1324</v>
      </c>
      <c r="G340" t="s">
        <v>4382</v>
      </c>
      <c r="H340" t="s">
        <v>4384</v>
      </c>
      <c r="I340" t="s">
        <v>4360</v>
      </c>
    </row>
    <row r="341" spans="1:9" hidden="1" x14ac:dyDescent="0.25">
      <c r="A341" t="s">
        <v>4353</v>
      </c>
      <c r="B341" t="s">
        <v>1332</v>
      </c>
      <c r="C341" s="210">
        <v>41799</v>
      </c>
      <c r="D341" t="s">
        <v>1402</v>
      </c>
      <c r="E341" s="210">
        <v>41818</v>
      </c>
      <c r="F341" t="s">
        <v>1324</v>
      </c>
      <c r="G341" t="s">
        <v>4378</v>
      </c>
      <c r="H341" t="s">
        <v>4383</v>
      </c>
      <c r="I341" t="s">
        <v>4382</v>
      </c>
    </row>
    <row r="342" spans="1:9" hidden="1" x14ac:dyDescent="0.25">
      <c r="A342" t="s">
        <v>4353</v>
      </c>
      <c r="B342" t="s">
        <v>1332</v>
      </c>
      <c r="C342" s="210">
        <v>41796</v>
      </c>
      <c r="D342" t="s">
        <v>1337</v>
      </c>
      <c r="E342" t="s">
        <v>83</v>
      </c>
      <c r="F342" t="s">
        <v>1324</v>
      </c>
      <c r="G342" t="s">
        <v>4378</v>
      </c>
      <c r="H342" t="s">
        <v>4381</v>
      </c>
      <c r="I342" t="s">
        <v>4360</v>
      </c>
    </row>
    <row r="343" spans="1:9" hidden="1" x14ac:dyDescent="0.25">
      <c r="A343" t="s">
        <v>4353</v>
      </c>
      <c r="B343" t="s">
        <v>1332</v>
      </c>
      <c r="C343" s="210">
        <v>41754</v>
      </c>
      <c r="D343" t="s">
        <v>4380</v>
      </c>
      <c r="E343" s="210">
        <v>41782</v>
      </c>
      <c r="F343" t="s">
        <v>1324</v>
      </c>
      <c r="G343" t="s">
        <v>4375</v>
      </c>
      <c r="H343" t="s">
        <v>4379</v>
      </c>
      <c r="I343" t="s">
        <v>4378</v>
      </c>
    </row>
    <row r="344" spans="1:9" hidden="1" x14ac:dyDescent="0.25">
      <c r="A344" t="s">
        <v>4353</v>
      </c>
      <c r="B344" t="s">
        <v>1332</v>
      </c>
      <c r="C344" s="210">
        <v>41738</v>
      </c>
      <c r="D344" t="s">
        <v>1337</v>
      </c>
      <c r="E344" t="s">
        <v>83</v>
      </c>
      <c r="F344" t="s">
        <v>1324</v>
      </c>
      <c r="G344" t="s">
        <v>4375</v>
      </c>
      <c r="H344" t="s">
        <v>4377</v>
      </c>
      <c r="I344" t="s">
        <v>4360</v>
      </c>
    </row>
    <row r="345" spans="1:9" hidden="1" x14ac:dyDescent="0.25">
      <c r="A345" t="s">
        <v>4353</v>
      </c>
      <c r="B345" t="s">
        <v>1332</v>
      </c>
      <c r="C345" s="210">
        <v>41709</v>
      </c>
      <c r="D345" t="s">
        <v>1402</v>
      </c>
      <c r="E345" s="210">
        <v>41720</v>
      </c>
      <c r="F345" t="s">
        <v>1324</v>
      </c>
      <c r="G345" t="s">
        <v>4372</v>
      </c>
      <c r="H345" t="s">
        <v>4376</v>
      </c>
      <c r="I345" t="s">
        <v>4375</v>
      </c>
    </row>
    <row r="346" spans="1:9" hidden="1" x14ac:dyDescent="0.25">
      <c r="A346" t="s">
        <v>4353</v>
      </c>
      <c r="B346" t="s">
        <v>2260</v>
      </c>
      <c r="C346" s="210">
        <v>41563</v>
      </c>
      <c r="D346" t="s">
        <v>4374</v>
      </c>
      <c r="E346" s="210">
        <v>41608</v>
      </c>
      <c r="F346" t="s">
        <v>1324</v>
      </c>
      <c r="G346" t="s">
        <v>4369</v>
      </c>
      <c r="H346" t="s">
        <v>4373</v>
      </c>
      <c r="I346" t="s">
        <v>4372</v>
      </c>
    </row>
    <row r="347" spans="1:9" hidden="1" x14ac:dyDescent="0.25">
      <c r="A347" t="s">
        <v>4353</v>
      </c>
      <c r="B347" t="s">
        <v>1332</v>
      </c>
      <c r="C347" s="210">
        <v>41470</v>
      </c>
      <c r="D347" t="s">
        <v>4371</v>
      </c>
      <c r="E347" s="210">
        <v>41482</v>
      </c>
      <c r="F347" t="s">
        <v>1324</v>
      </c>
      <c r="G347" t="s">
        <v>4366</v>
      </c>
      <c r="H347" t="s">
        <v>4370</v>
      </c>
      <c r="I347" t="s">
        <v>4369</v>
      </c>
    </row>
    <row r="348" spans="1:9" hidden="1" x14ac:dyDescent="0.25">
      <c r="A348" t="s">
        <v>4353</v>
      </c>
      <c r="B348" t="s">
        <v>1375</v>
      </c>
      <c r="C348" s="210">
        <v>41240</v>
      </c>
      <c r="D348" t="s">
        <v>4368</v>
      </c>
      <c r="E348" s="210">
        <v>41305</v>
      </c>
      <c r="F348" t="s">
        <v>1324</v>
      </c>
      <c r="G348" t="s">
        <v>4363</v>
      </c>
      <c r="H348" t="s">
        <v>4367</v>
      </c>
      <c r="I348" t="s">
        <v>4366</v>
      </c>
    </row>
    <row r="349" spans="1:9" hidden="1" x14ac:dyDescent="0.25">
      <c r="A349" t="s">
        <v>4353</v>
      </c>
      <c r="B349" t="s">
        <v>1332</v>
      </c>
      <c r="C349" s="210">
        <v>41015</v>
      </c>
      <c r="D349" t="s">
        <v>4365</v>
      </c>
      <c r="E349" s="210">
        <v>41019</v>
      </c>
      <c r="F349" t="s">
        <v>1324</v>
      </c>
      <c r="G349" t="s">
        <v>4357</v>
      </c>
      <c r="H349" t="s">
        <v>4364</v>
      </c>
      <c r="I349" t="s">
        <v>4363</v>
      </c>
    </row>
    <row r="350" spans="1:9" hidden="1" x14ac:dyDescent="0.25">
      <c r="A350" t="s">
        <v>4353</v>
      </c>
      <c r="B350" t="s">
        <v>1375</v>
      </c>
      <c r="C350" s="210">
        <v>41010</v>
      </c>
      <c r="D350" t="s">
        <v>4362</v>
      </c>
      <c r="E350" t="s">
        <v>83</v>
      </c>
      <c r="F350" t="s">
        <v>1324</v>
      </c>
      <c r="G350" t="s">
        <v>4357</v>
      </c>
      <c r="H350" t="s">
        <v>4361</v>
      </c>
      <c r="I350" t="s">
        <v>4360</v>
      </c>
    </row>
    <row r="351" spans="1:9" hidden="1" x14ac:dyDescent="0.25">
      <c r="A351" t="s">
        <v>4353</v>
      </c>
      <c r="B351" t="s">
        <v>1332</v>
      </c>
      <c r="C351" s="210">
        <v>40714</v>
      </c>
      <c r="D351" t="s">
        <v>4359</v>
      </c>
      <c r="E351" s="210">
        <v>40718</v>
      </c>
      <c r="F351" t="s">
        <v>1324</v>
      </c>
      <c r="G351" t="s">
        <v>4354</v>
      </c>
      <c r="H351" t="s">
        <v>4358</v>
      </c>
      <c r="I351" t="s">
        <v>4357</v>
      </c>
    </row>
    <row r="352" spans="1:9" hidden="1" x14ac:dyDescent="0.25">
      <c r="A352" t="s">
        <v>4353</v>
      </c>
      <c r="B352" t="s">
        <v>1332</v>
      </c>
      <c r="C352" s="210">
        <v>40505</v>
      </c>
      <c r="D352" t="s">
        <v>4356</v>
      </c>
      <c r="E352" s="210">
        <v>40530</v>
      </c>
      <c r="F352" t="s">
        <v>1324</v>
      </c>
      <c r="G352" t="s">
        <v>4351</v>
      </c>
      <c r="H352" t="s">
        <v>4355</v>
      </c>
      <c r="I352" t="s">
        <v>4354</v>
      </c>
    </row>
    <row r="353" spans="1:9" hidden="1" x14ac:dyDescent="0.25">
      <c r="A353" t="s">
        <v>4353</v>
      </c>
      <c r="B353" t="s">
        <v>1332</v>
      </c>
      <c r="C353" s="210">
        <v>40504</v>
      </c>
      <c r="D353" t="s">
        <v>2063</v>
      </c>
      <c r="E353" s="210">
        <v>40505</v>
      </c>
      <c r="F353" t="s">
        <v>1324</v>
      </c>
      <c r="G353" t="s">
        <v>83</v>
      </c>
      <c r="H353" t="s">
        <v>4352</v>
      </c>
      <c r="I353" t="s">
        <v>4351</v>
      </c>
    </row>
    <row r="354" spans="1:9" hidden="1" x14ac:dyDescent="0.25">
      <c r="A354" t="s">
        <v>4350</v>
      </c>
    </row>
    <row r="355" spans="1:9" hidden="1" x14ac:dyDescent="0.25">
      <c r="A355" t="s">
        <v>4350</v>
      </c>
      <c r="B355" t="s">
        <v>1854</v>
      </c>
      <c r="C355" s="210">
        <v>37490</v>
      </c>
      <c r="D355" t="s">
        <v>4349</v>
      </c>
      <c r="E355" s="210">
        <v>37481</v>
      </c>
      <c r="F355" t="s">
        <v>1324</v>
      </c>
      <c r="G355" t="s">
        <v>4348</v>
      </c>
      <c r="H355" t="s">
        <v>4347</v>
      </c>
      <c r="I355" t="s">
        <v>4346</v>
      </c>
    </row>
    <row r="356" spans="1:9" hidden="1" x14ac:dyDescent="0.25">
      <c r="A356" t="s">
        <v>4338</v>
      </c>
    </row>
    <row r="357" spans="1:9" hidden="1" x14ac:dyDescent="0.25">
      <c r="A357" t="s">
        <v>4338</v>
      </c>
      <c r="B357" t="s">
        <v>1332</v>
      </c>
      <c r="C357" s="210">
        <v>44112</v>
      </c>
      <c r="D357" t="s">
        <v>4345</v>
      </c>
      <c r="E357" s="210">
        <v>43700</v>
      </c>
      <c r="F357" t="s">
        <v>1324</v>
      </c>
      <c r="G357" t="s">
        <v>4331</v>
      </c>
      <c r="H357" t="s">
        <v>4344</v>
      </c>
      <c r="I357" t="s">
        <v>4343</v>
      </c>
    </row>
    <row r="358" spans="1:9" hidden="1" x14ac:dyDescent="0.25">
      <c r="A358" t="s">
        <v>4338</v>
      </c>
      <c r="B358" t="s">
        <v>1332</v>
      </c>
      <c r="C358" s="210">
        <v>42275</v>
      </c>
      <c r="D358" t="s">
        <v>1337</v>
      </c>
      <c r="E358" t="s">
        <v>83</v>
      </c>
      <c r="F358" t="s">
        <v>1324</v>
      </c>
      <c r="G358" t="s">
        <v>4336</v>
      </c>
      <c r="H358" t="s">
        <v>4342</v>
      </c>
      <c r="I358" t="s">
        <v>4341</v>
      </c>
    </row>
    <row r="359" spans="1:9" hidden="1" x14ac:dyDescent="0.25">
      <c r="A359" t="s">
        <v>4338</v>
      </c>
      <c r="B359" t="s">
        <v>1332</v>
      </c>
      <c r="C359" s="210">
        <v>42215</v>
      </c>
      <c r="D359" t="s">
        <v>4340</v>
      </c>
      <c r="E359" s="210">
        <v>42398</v>
      </c>
      <c r="F359" t="s">
        <v>1324</v>
      </c>
      <c r="G359" t="s">
        <v>4336</v>
      </c>
      <c r="H359" t="s">
        <v>4339</v>
      </c>
      <c r="I359" t="s">
        <v>4331</v>
      </c>
    </row>
    <row r="360" spans="1:9" hidden="1" x14ac:dyDescent="0.25">
      <c r="A360" t="s">
        <v>4338</v>
      </c>
      <c r="B360" t="s">
        <v>1788</v>
      </c>
      <c r="C360" s="210">
        <v>41848</v>
      </c>
      <c r="D360" t="s">
        <v>4324</v>
      </c>
      <c r="E360" s="210">
        <v>42155</v>
      </c>
      <c r="F360" t="s">
        <v>1324</v>
      </c>
      <c r="G360" t="s">
        <v>83</v>
      </c>
      <c r="H360" t="s">
        <v>4337</v>
      </c>
      <c r="I360" t="s">
        <v>4336</v>
      </c>
    </row>
    <row r="361" spans="1:9" hidden="1" x14ac:dyDescent="0.25">
      <c r="A361" t="s">
        <v>4335</v>
      </c>
    </row>
    <row r="362" spans="1:9" hidden="1" x14ac:dyDescent="0.25">
      <c r="A362" t="s">
        <v>4335</v>
      </c>
      <c r="B362" t="s">
        <v>1332</v>
      </c>
      <c r="C362" s="210">
        <v>43664</v>
      </c>
      <c r="D362" t="s">
        <v>1340</v>
      </c>
      <c r="E362" s="210">
        <v>43699</v>
      </c>
      <c r="F362" t="s">
        <v>1324</v>
      </c>
      <c r="G362" t="s">
        <v>83</v>
      </c>
      <c r="H362" t="s">
        <v>4334</v>
      </c>
      <c r="I362" t="s">
        <v>4333</v>
      </c>
    </row>
    <row r="363" spans="1:9" hidden="1" x14ac:dyDescent="0.25">
      <c r="A363" t="s">
        <v>4332</v>
      </c>
    </row>
    <row r="364" spans="1:9" hidden="1" x14ac:dyDescent="0.25">
      <c r="A364" t="s">
        <v>4332</v>
      </c>
      <c r="B364" t="s">
        <v>1332</v>
      </c>
      <c r="C364" s="210">
        <v>43669</v>
      </c>
      <c r="D364" t="s">
        <v>1331</v>
      </c>
      <c r="E364" s="210">
        <v>43700</v>
      </c>
      <c r="F364" t="s">
        <v>1324</v>
      </c>
      <c r="G364" t="s">
        <v>4331</v>
      </c>
      <c r="H364" t="s">
        <v>4330</v>
      </c>
      <c r="I364" t="s">
        <v>4329</v>
      </c>
    </row>
    <row r="365" spans="1:9" hidden="1" x14ac:dyDescent="0.25">
      <c r="A365" t="s">
        <v>4325</v>
      </c>
    </row>
    <row r="366" spans="1:9" hidden="1" x14ac:dyDescent="0.25">
      <c r="A366" t="s">
        <v>4325</v>
      </c>
      <c r="B366" t="s">
        <v>1332</v>
      </c>
      <c r="C366" s="210">
        <v>42286</v>
      </c>
      <c r="D366" t="s">
        <v>4328</v>
      </c>
      <c r="E366" s="210">
        <v>42460</v>
      </c>
      <c r="F366" t="s">
        <v>1324</v>
      </c>
      <c r="G366" t="s">
        <v>4322</v>
      </c>
      <c r="H366" t="s">
        <v>4327</v>
      </c>
      <c r="I366" t="s">
        <v>4326</v>
      </c>
    </row>
    <row r="367" spans="1:9" hidden="1" x14ac:dyDescent="0.25">
      <c r="A367" t="s">
        <v>4325</v>
      </c>
      <c r="B367" t="s">
        <v>1438</v>
      </c>
      <c r="C367" s="210">
        <v>41848</v>
      </c>
      <c r="D367" t="s">
        <v>4324</v>
      </c>
      <c r="E367" s="210">
        <v>42155</v>
      </c>
      <c r="F367" t="s">
        <v>1324</v>
      </c>
      <c r="G367" t="s">
        <v>83</v>
      </c>
      <c r="H367" t="s">
        <v>4323</v>
      </c>
      <c r="I367" t="s">
        <v>4322</v>
      </c>
    </row>
    <row r="368" spans="1:9" hidden="1" x14ac:dyDescent="0.25">
      <c r="A368" t="s">
        <v>4269</v>
      </c>
    </row>
    <row r="369" spans="1:9" hidden="1" x14ac:dyDescent="0.25">
      <c r="A369" t="s">
        <v>4269</v>
      </c>
      <c r="B369" t="s">
        <v>1434</v>
      </c>
      <c r="C369" s="210">
        <v>41186</v>
      </c>
      <c r="D369" t="s">
        <v>3104</v>
      </c>
      <c r="E369" s="210">
        <v>41274</v>
      </c>
      <c r="F369" t="s">
        <v>1324</v>
      </c>
      <c r="G369" t="s">
        <v>4315</v>
      </c>
      <c r="H369" t="s">
        <v>4321</v>
      </c>
      <c r="I369" t="s">
        <v>4320</v>
      </c>
    </row>
    <row r="370" spans="1:9" hidden="1" x14ac:dyDescent="0.25">
      <c r="A370" t="s">
        <v>4269</v>
      </c>
      <c r="B370" t="s">
        <v>1434</v>
      </c>
      <c r="C370" s="210">
        <v>41089</v>
      </c>
      <c r="D370" t="s">
        <v>3101</v>
      </c>
      <c r="E370" s="210">
        <v>41182</v>
      </c>
      <c r="F370" t="s">
        <v>1324</v>
      </c>
      <c r="G370" t="s">
        <v>4315</v>
      </c>
      <c r="H370" t="s">
        <v>4319</v>
      </c>
      <c r="I370" t="s">
        <v>4318</v>
      </c>
    </row>
    <row r="371" spans="1:9" hidden="1" x14ac:dyDescent="0.25">
      <c r="A371" t="s">
        <v>4269</v>
      </c>
      <c r="B371" t="s">
        <v>1434</v>
      </c>
      <c r="C371" s="210">
        <v>40396</v>
      </c>
      <c r="D371" t="s">
        <v>4317</v>
      </c>
      <c r="E371" s="210">
        <v>40421</v>
      </c>
      <c r="F371" t="s">
        <v>1324</v>
      </c>
      <c r="G371" t="s">
        <v>4312</v>
      </c>
      <c r="H371" t="s">
        <v>4316</v>
      </c>
      <c r="I371" t="s">
        <v>4315</v>
      </c>
    </row>
    <row r="372" spans="1:9" hidden="1" x14ac:dyDescent="0.25">
      <c r="A372" t="s">
        <v>4269</v>
      </c>
      <c r="B372" t="s">
        <v>1434</v>
      </c>
      <c r="C372" s="210">
        <v>40394</v>
      </c>
      <c r="D372" t="s">
        <v>4314</v>
      </c>
      <c r="E372" s="210">
        <v>40397</v>
      </c>
      <c r="F372" t="s">
        <v>1324</v>
      </c>
      <c r="G372" t="s">
        <v>4309</v>
      </c>
      <c r="H372" t="s">
        <v>4313</v>
      </c>
      <c r="I372" t="s">
        <v>4312</v>
      </c>
    </row>
    <row r="373" spans="1:9" hidden="1" x14ac:dyDescent="0.25">
      <c r="A373" t="s">
        <v>4269</v>
      </c>
      <c r="B373" t="s">
        <v>1434</v>
      </c>
      <c r="C373" s="210">
        <v>40073</v>
      </c>
      <c r="D373" t="s">
        <v>4311</v>
      </c>
      <c r="E373" s="210">
        <v>40078</v>
      </c>
      <c r="F373" t="s">
        <v>1324</v>
      </c>
      <c r="G373" t="s">
        <v>4306</v>
      </c>
      <c r="H373" t="s">
        <v>4310</v>
      </c>
      <c r="I373" t="s">
        <v>4309</v>
      </c>
    </row>
    <row r="374" spans="1:9" hidden="1" x14ac:dyDescent="0.25">
      <c r="A374" t="s">
        <v>4269</v>
      </c>
      <c r="B374" t="s">
        <v>1434</v>
      </c>
      <c r="C374" s="210">
        <v>40057</v>
      </c>
      <c r="D374" t="s">
        <v>4308</v>
      </c>
      <c r="E374" s="210">
        <v>40103</v>
      </c>
      <c r="F374" t="s">
        <v>1324</v>
      </c>
      <c r="G374" t="s">
        <v>4303</v>
      </c>
      <c r="H374" t="s">
        <v>4307</v>
      </c>
      <c r="I374" t="s">
        <v>4306</v>
      </c>
    </row>
    <row r="375" spans="1:9" hidden="1" x14ac:dyDescent="0.25">
      <c r="A375" t="s">
        <v>4269</v>
      </c>
      <c r="B375" t="s">
        <v>1434</v>
      </c>
      <c r="C375" s="210">
        <v>40035</v>
      </c>
      <c r="D375" t="s">
        <v>4305</v>
      </c>
      <c r="E375" s="210">
        <v>40040</v>
      </c>
      <c r="F375" t="s">
        <v>1324</v>
      </c>
      <c r="G375" t="s">
        <v>4300</v>
      </c>
      <c r="H375" t="s">
        <v>4304</v>
      </c>
      <c r="I375" t="s">
        <v>4303</v>
      </c>
    </row>
    <row r="376" spans="1:9" hidden="1" x14ac:dyDescent="0.25">
      <c r="A376" t="s">
        <v>4269</v>
      </c>
      <c r="B376" t="s">
        <v>1434</v>
      </c>
      <c r="C376" s="210">
        <v>39638</v>
      </c>
      <c r="D376" t="s">
        <v>4302</v>
      </c>
      <c r="E376" s="210">
        <v>39647</v>
      </c>
      <c r="F376" t="s">
        <v>1324</v>
      </c>
      <c r="G376" t="s">
        <v>4297</v>
      </c>
      <c r="H376" t="s">
        <v>4301</v>
      </c>
      <c r="I376" t="s">
        <v>4300</v>
      </c>
    </row>
    <row r="377" spans="1:9" hidden="1" x14ac:dyDescent="0.25">
      <c r="A377" t="s">
        <v>4269</v>
      </c>
      <c r="B377" t="s">
        <v>1434</v>
      </c>
      <c r="C377" s="210">
        <v>39384</v>
      </c>
      <c r="D377" t="s">
        <v>4299</v>
      </c>
      <c r="E377" s="210">
        <v>39396</v>
      </c>
      <c r="F377" t="s">
        <v>1324</v>
      </c>
      <c r="G377" t="s">
        <v>4294</v>
      </c>
      <c r="H377" t="s">
        <v>4298</v>
      </c>
      <c r="I377" t="s">
        <v>4297</v>
      </c>
    </row>
    <row r="378" spans="1:9" hidden="1" x14ac:dyDescent="0.25">
      <c r="A378" t="s">
        <v>4269</v>
      </c>
      <c r="B378" t="s">
        <v>1434</v>
      </c>
      <c r="C378" s="210">
        <v>39328</v>
      </c>
      <c r="D378" t="s">
        <v>4296</v>
      </c>
      <c r="E378" s="210">
        <v>39339</v>
      </c>
      <c r="F378" t="s">
        <v>1324</v>
      </c>
      <c r="G378" t="s">
        <v>4291</v>
      </c>
      <c r="H378" t="s">
        <v>4295</v>
      </c>
      <c r="I378" t="s">
        <v>4294</v>
      </c>
    </row>
    <row r="379" spans="1:9" hidden="1" x14ac:dyDescent="0.25">
      <c r="A379" t="s">
        <v>4269</v>
      </c>
      <c r="B379" t="s">
        <v>1434</v>
      </c>
      <c r="C379" s="210">
        <v>39230</v>
      </c>
      <c r="D379" t="s">
        <v>4293</v>
      </c>
      <c r="E379" s="210">
        <v>39291</v>
      </c>
      <c r="F379" t="s">
        <v>1324</v>
      </c>
      <c r="G379" t="s">
        <v>4288</v>
      </c>
      <c r="H379" t="s">
        <v>4292</v>
      </c>
      <c r="I379" t="s">
        <v>4291</v>
      </c>
    </row>
    <row r="380" spans="1:9" hidden="1" x14ac:dyDescent="0.25">
      <c r="A380" t="s">
        <v>4269</v>
      </c>
      <c r="B380" t="s">
        <v>1434</v>
      </c>
      <c r="C380" s="210">
        <v>39101</v>
      </c>
      <c r="D380" t="s">
        <v>4290</v>
      </c>
      <c r="E380" s="210">
        <v>39129</v>
      </c>
      <c r="F380" t="s">
        <v>1324</v>
      </c>
      <c r="G380" t="s">
        <v>4286</v>
      </c>
      <c r="H380" t="s">
        <v>4289</v>
      </c>
      <c r="I380" t="s">
        <v>4288</v>
      </c>
    </row>
    <row r="381" spans="1:9" hidden="1" x14ac:dyDescent="0.25">
      <c r="A381" t="s">
        <v>4269</v>
      </c>
      <c r="B381" t="s">
        <v>1434</v>
      </c>
      <c r="C381" s="210">
        <v>39051</v>
      </c>
      <c r="D381" t="s">
        <v>4285</v>
      </c>
      <c r="E381" s="210">
        <v>39081</v>
      </c>
      <c r="F381" t="s">
        <v>1324</v>
      </c>
      <c r="G381" t="s">
        <v>4283</v>
      </c>
      <c r="H381" t="s">
        <v>4287</v>
      </c>
      <c r="I381" t="s">
        <v>4286</v>
      </c>
    </row>
    <row r="382" spans="1:9" hidden="1" x14ac:dyDescent="0.25">
      <c r="A382" t="s">
        <v>4269</v>
      </c>
      <c r="B382" t="s">
        <v>1434</v>
      </c>
      <c r="C382" s="210">
        <v>39020</v>
      </c>
      <c r="D382" t="s">
        <v>4285</v>
      </c>
      <c r="E382" s="210">
        <v>39051</v>
      </c>
      <c r="F382" t="s">
        <v>1324</v>
      </c>
      <c r="G382" t="s">
        <v>4280</v>
      </c>
      <c r="H382" t="s">
        <v>4284</v>
      </c>
      <c r="I382" t="s">
        <v>4283</v>
      </c>
    </row>
    <row r="383" spans="1:9" hidden="1" x14ac:dyDescent="0.25">
      <c r="A383" t="s">
        <v>4269</v>
      </c>
      <c r="B383" t="s">
        <v>1434</v>
      </c>
      <c r="C383" s="210">
        <v>39008</v>
      </c>
      <c r="D383" t="s">
        <v>4282</v>
      </c>
      <c r="E383" s="210">
        <v>39017</v>
      </c>
      <c r="F383" t="s">
        <v>1324</v>
      </c>
      <c r="G383" t="s">
        <v>4278</v>
      </c>
      <c r="H383" t="s">
        <v>4281</v>
      </c>
      <c r="I383" t="s">
        <v>4280</v>
      </c>
    </row>
    <row r="384" spans="1:9" hidden="1" x14ac:dyDescent="0.25">
      <c r="A384" t="s">
        <v>4269</v>
      </c>
      <c r="B384" t="s">
        <v>1434</v>
      </c>
      <c r="C384" s="210">
        <v>38985</v>
      </c>
      <c r="D384" t="s">
        <v>4272</v>
      </c>
      <c r="E384" s="210">
        <v>39021</v>
      </c>
      <c r="F384" t="s">
        <v>1324</v>
      </c>
      <c r="G384" t="s">
        <v>4275</v>
      </c>
      <c r="H384" t="s">
        <v>4279</v>
      </c>
      <c r="I384" t="s">
        <v>4278</v>
      </c>
    </row>
    <row r="385" spans="1:9" hidden="1" x14ac:dyDescent="0.25">
      <c r="A385" t="s">
        <v>4269</v>
      </c>
      <c r="B385" t="s">
        <v>1434</v>
      </c>
      <c r="C385" s="210">
        <v>38945</v>
      </c>
      <c r="D385" t="s">
        <v>4277</v>
      </c>
      <c r="E385" s="210">
        <v>38990</v>
      </c>
      <c r="F385" t="s">
        <v>1324</v>
      </c>
      <c r="G385" t="s">
        <v>4273</v>
      </c>
      <c r="H385" t="s">
        <v>4276</v>
      </c>
      <c r="I385" t="s">
        <v>4275</v>
      </c>
    </row>
    <row r="386" spans="1:9" hidden="1" x14ac:dyDescent="0.25">
      <c r="A386" t="s">
        <v>4269</v>
      </c>
      <c r="B386" t="s">
        <v>1434</v>
      </c>
      <c r="C386" s="210">
        <v>38888</v>
      </c>
      <c r="D386" t="s">
        <v>4272</v>
      </c>
      <c r="E386" s="210">
        <v>38960</v>
      </c>
      <c r="F386" t="s">
        <v>1324</v>
      </c>
      <c r="G386" t="s">
        <v>4270</v>
      </c>
      <c r="H386" t="s">
        <v>4274</v>
      </c>
      <c r="I386" t="s">
        <v>4273</v>
      </c>
    </row>
    <row r="387" spans="1:9" hidden="1" x14ac:dyDescent="0.25">
      <c r="A387" t="s">
        <v>4269</v>
      </c>
      <c r="B387" t="s">
        <v>1434</v>
      </c>
      <c r="C387" s="210">
        <v>38873</v>
      </c>
      <c r="D387" t="s">
        <v>4272</v>
      </c>
      <c r="E387" s="210">
        <v>38960</v>
      </c>
      <c r="F387" t="s">
        <v>1324</v>
      </c>
      <c r="G387" t="s">
        <v>4265</v>
      </c>
      <c r="H387" t="s">
        <v>4271</v>
      </c>
      <c r="I387" t="s">
        <v>4270</v>
      </c>
    </row>
    <row r="388" spans="1:9" hidden="1" x14ac:dyDescent="0.25">
      <c r="A388" t="s">
        <v>4269</v>
      </c>
      <c r="B388" t="s">
        <v>1434</v>
      </c>
      <c r="C388" s="210">
        <v>38873</v>
      </c>
      <c r="D388" t="s">
        <v>4268</v>
      </c>
      <c r="E388" s="210">
        <v>38873</v>
      </c>
      <c r="F388" t="s">
        <v>1324</v>
      </c>
      <c r="G388" t="s">
        <v>4267</v>
      </c>
      <c r="H388" t="s">
        <v>4266</v>
      </c>
      <c r="I388" t="s">
        <v>4265</v>
      </c>
    </row>
    <row r="389" spans="1:9" hidden="1" x14ac:dyDescent="0.25">
      <c r="A389" t="s">
        <v>4262</v>
      </c>
    </row>
    <row r="390" spans="1:9" x14ac:dyDescent="0.25">
      <c r="A390" t="s">
        <v>4262</v>
      </c>
      <c r="B390" t="s">
        <v>1434</v>
      </c>
      <c r="C390" s="210">
        <v>43679</v>
      </c>
      <c r="D390" t="s">
        <v>4264</v>
      </c>
      <c r="E390" s="210">
        <v>43707</v>
      </c>
      <c r="F390" t="s">
        <v>1317</v>
      </c>
      <c r="G390" t="s">
        <v>4259</v>
      </c>
      <c r="H390" t="s">
        <v>4263</v>
      </c>
      <c r="I390" t="s">
        <v>4259</v>
      </c>
    </row>
    <row r="391" spans="1:9" hidden="1" x14ac:dyDescent="0.25">
      <c r="A391" t="s">
        <v>4262</v>
      </c>
      <c r="B391" t="s">
        <v>1434</v>
      </c>
      <c r="C391" s="210">
        <v>43539</v>
      </c>
      <c r="D391" t="s">
        <v>4261</v>
      </c>
      <c r="E391" t="s">
        <v>83</v>
      </c>
      <c r="F391" t="s">
        <v>1324</v>
      </c>
      <c r="G391" t="s">
        <v>4259</v>
      </c>
      <c r="H391" t="s">
        <v>4260</v>
      </c>
      <c r="I391" t="s">
        <v>4259</v>
      </c>
    </row>
    <row r="392" spans="1:9" hidden="1" x14ac:dyDescent="0.25">
      <c r="A392" t="s">
        <v>4258</v>
      </c>
    </row>
    <row r="393" spans="1:9" x14ac:dyDescent="0.25">
      <c r="A393" t="s">
        <v>4258</v>
      </c>
      <c r="B393" t="s">
        <v>1434</v>
      </c>
      <c r="C393" s="210">
        <v>43725</v>
      </c>
      <c r="D393" t="s">
        <v>2151</v>
      </c>
      <c r="E393" s="210">
        <v>44043</v>
      </c>
      <c r="F393" t="s">
        <v>1317</v>
      </c>
      <c r="G393" t="s">
        <v>4256</v>
      </c>
      <c r="H393" t="s">
        <v>4257</v>
      </c>
      <c r="I393" t="s">
        <v>4256</v>
      </c>
    </row>
    <row r="394" spans="1:9" hidden="1" x14ac:dyDescent="0.25">
      <c r="A394" t="s">
        <v>4255</v>
      </c>
    </row>
    <row r="395" spans="1:9" hidden="1" x14ac:dyDescent="0.25">
      <c r="A395" t="s">
        <v>4255</v>
      </c>
      <c r="B395" t="s">
        <v>4254</v>
      </c>
      <c r="C395" s="210">
        <v>37545</v>
      </c>
      <c r="D395" t="s">
        <v>4253</v>
      </c>
      <c r="E395" s="210">
        <v>37545</v>
      </c>
      <c r="F395" t="s">
        <v>1324</v>
      </c>
      <c r="G395" t="s">
        <v>4252</v>
      </c>
      <c r="H395" t="s">
        <v>4251</v>
      </c>
      <c r="I395" t="s">
        <v>4250</v>
      </c>
    </row>
    <row r="396" spans="1:9" hidden="1" x14ac:dyDescent="0.25">
      <c r="A396" t="s">
        <v>4249</v>
      </c>
    </row>
    <row r="397" spans="1:9" hidden="1" x14ac:dyDescent="0.25">
      <c r="A397" t="s">
        <v>4249</v>
      </c>
      <c r="B397" t="s">
        <v>2003</v>
      </c>
      <c r="C397" s="210">
        <v>40714</v>
      </c>
      <c r="D397" t="s">
        <v>4248</v>
      </c>
      <c r="E397" s="210">
        <v>40666</v>
      </c>
      <c r="F397" t="s">
        <v>1324</v>
      </c>
      <c r="G397" t="s">
        <v>83</v>
      </c>
      <c r="H397" t="s">
        <v>4247</v>
      </c>
      <c r="I397" t="s">
        <v>4246</v>
      </c>
    </row>
    <row r="398" spans="1:9" hidden="1" x14ac:dyDescent="0.25">
      <c r="A398" t="s">
        <v>4226</v>
      </c>
    </row>
    <row r="399" spans="1:9" hidden="1" x14ac:dyDescent="0.25">
      <c r="A399" t="s">
        <v>4226</v>
      </c>
      <c r="B399" t="s">
        <v>1332</v>
      </c>
      <c r="C399" s="210">
        <v>40346</v>
      </c>
      <c r="D399" t="s">
        <v>4245</v>
      </c>
      <c r="E399" t="s">
        <v>83</v>
      </c>
      <c r="F399" t="s">
        <v>1324</v>
      </c>
      <c r="G399" t="s">
        <v>4236</v>
      </c>
      <c r="H399" t="s">
        <v>4244</v>
      </c>
      <c r="I399" t="s">
        <v>4239</v>
      </c>
    </row>
    <row r="400" spans="1:9" hidden="1" x14ac:dyDescent="0.25">
      <c r="A400" t="s">
        <v>4226</v>
      </c>
      <c r="B400" t="s">
        <v>1784</v>
      </c>
      <c r="C400" s="210">
        <v>40018</v>
      </c>
      <c r="D400" t="s">
        <v>4243</v>
      </c>
      <c r="E400" t="s">
        <v>83</v>
      </c>
      <c r="F400" t="s">
        <v>1324</v>
      </c>
      <c r="G400" t="s">
        <v>4236</v>
      </c>
      <c r="H400" t="s">
        <v>4242</v>
      </c>
      <c r="I400" t="s">
        <v>4239</v>
      </c>
    </row>
    <row r="401" spans="1:9" hidden="1" x14ac:dyDescent="0.25">
      <c r="A401" t="s">
        <v>4226</v>
      </c>
      <c r="B401" t="s">
        <v>1332</v>
      </c>
      <c r="C401" s="210">
        <v>39487</v>
      </c>
      <c r="D401" t="s">
        <v>4241</v>
      </c>
      <c r="E401" t="s">
        <v>83</v>
      </c>
      <c r="F401" t="s">
        <v>1324</v>
      </c>
      <c r="G401" t="s">
        <v>4236</v>
      </c>
      <c r="H401" t="s">
        <v>4240</v>
      </c>
      <c r="I401" t="s">
        <v>4239</v>
      </c>
    </row>
    <row r="402" spans="1:9" hidden="1" x14ac:dyDescent="0.25">
      <c r="A402" t="s">
        <v>4226</v>
      </c>
      <c r="B402" t="s">
        <v>1565</v>
      </c>
      <c r="C402" s="210">
        <v>39211</v>
      </c>
      <c r="D402" t="s">
        <v>4238</v>
      </c>
      <c r="E402" s="210">
        <v>39242</v>
      </c>
      <c r="F402" t="s">
        <v>1324</v>
      </c>
      <c r="G402" t="s">
        <v>4233</v>
      </c>
      <c r="H402" t="s">
        <v>4237</v>
      </c>
      <c r="I402" t="s">
        <v>4236</v>
      </c>
    </row>
    <row r="403" spans="1:9" hidden="1" x14ac:dyDescent="0.25">
      <c r="A403" t="s">
        <v>4226</v>
      </c>
      <c r="B403" t="s">
        <v>1565</v>
      </c>
      <c r="C403" s="210">
        <v>39153</v>
      </c>
      <c r="D403" t="s">
        <v>4235</v>
      </c>
      <c r="E403" s="210">
        <v>39184</v>
      </c>
      <c r="F403" t="s">
        <v>1324</v>
      </c>
      <c r="G403" t="s">
        <v>4230</v>
      </c>
      <c r="H403" t="s">
        <v>4234</v>
      </c>
      <c r="I403" t="s">
        <v>4233</v>
      </c>
    </row>
    <row r="404" spans="1:9" hidden="1" x14ac:dyDescent="0.25">
      <c r="A404" t="s">
        <v>4226</v>
      </c>
      <c r="B404" t="s">
        <v>1565</v>
      </c>
      <c r="C404" s="210">
        <v>38581</v>
      </c>
      <c r="D404" t="s">
        <v>4232</v>
      </c>
      <c r="E404" s="210">
        <v>38607</v>
      </c>
      <c r="F404" t="s">
        <v>1324</v>
      </c>
      <c r="G404" t="s">
        <v>4227</v>
      </c>
      <c r="H404" t="s">
        <v>4231</v>
      </c>
      <c r="I404" t="s">
        <v>4230</v>
      </c>
    </row>
    <row r="405" spans="1:9" hidden="1" x14ac:dyDescent="0.25">
      <c r="A405" t="s">
        <v>4226</v>
      </c>
      <c r="B405" t="s">
        <v>1854</v>
      </c>
      <c r="C405" s="210">
        <v>38533</v>
      </c>
      <c r="D405" t="s">
        <v>4229</v>
      </c>
      <c r="E405" s="210">
        <v>38533</v>
      </c>
      <c r="F405" t="s">
        <v>1324</v>
      </c>
      <c r="G405" t="s">
        <v>4222</v>
      </c>
      <c r="H405" t="s">
        <v>4228</v>
      </c>
      <c r="I405" t="s">
        <v>4227</v>
      </c>
    </row>
    <row r="406" spans="1:9" hidden="1" x14ac:dyDescent="0.25">
      <c r="A406" t="s">
        <v>4226</v>
      </c>
      <c r="B406" t="s">
        <v>1854</v>
      </c>
      <c r="C406" s="210">
        <v>37490</v>
      </c>
      <c r="D406" t="s">
        <v>4225</v>
      </c>
      <c r="E406" s="210">
        <v>37498</v>
      </c>
      <c r="F406" t="s">
        <v>1324</v>
      </c>
      <c r="G406" t="s">
        <v>4224</v>
      </c>
      <c r="H406" t="s">
        <v>4223</v>
      </c>
      <c r="I406" t="s">
        <v>4222</v>
      </c>
    </row>
    <row r="407" spans="1:9" hidden="1" x14ac:dyDescent="0.25">
      <c r="A407" t="s">
        <v>4139</v>
      </c>
    </row>
    <row r="408" spans="1:9" hidden="1" x14ac:dyDescent="0.25">
      <c r="A408" t="s">
        <v>4139</v>
      </c>
      <c r="B408" t="s">
        <v>1375</v>
      </c>
      <c r="C408" s="210">
        <v>43028</v>
      </c>
      <c r="D408" t="s">
        <v>4221</v>
      </c>
      <c r="E408" s="210">
        <v>43069</v>
      </c>
      <c r="F408" t="s">
        <v>1324</v>
      </c>
      <c r="G408" t="s">
        <v>4214</v>
      </c>
      <c r="H408" t="s">
        <v>4220</v>
      </c>
      <c r="I408" t="s">
        <v>4219</v>
      </c>
    </row>
    <row r="409" spans="1:9" hidden="1" x14ac:dyDescent="0.25">
      <c r="A409" t="s">
        <v>4139</v>
      </c>
      <c r="B409" t="s">
        <v>1375</v>
      </c>
      <c r="C409" s="210">
        <v>42538</v>
      </c>
      <c r="D409" t="s">
        <v>4218</v>
      </c>
      <c r="E409" t="s">
        <v>83</v>
      </c>
      <c r="F409" t="s">
        <v>1324</v>
      </c>
      <c r="G409" t="s">
        <v>4214</v>
      </c>
      <c r="H409" t="s">
        <v>4217</v>
      </c>
      <c r="I409" t="s">
        <v>4208</v>
      </c>
    </row>
    <row r="410" spans="1:9" hidden="1" x14ac:dyDescent="0.25">
      <c r="A410" t="s">
        <v>4139</v>
      </c>
      <c r="B410" t="s">
        <v>2260</v>
      </c>
      <c r="C410" s="210">
        <v>42198</v>
      </c>
      <c r="D410" t="s">
        <v>4216</v>
      </c>
      <c r="E410" s="210">
        <v>42247</v>
      </c>
      <c r="F410" t="s">
        <v>1324</v>
      </c>
      <c r="G410" t="s">
        <v>4211</v>
      </c>
      <c r="H410" t="s">
        <v>4215</v>
      </c>
      <c r="I410" t="s">
        <v>4214</v>
      </c>
    </row>
    <row r="411" spans="1:9" hidden="1" x14ac:dyDescent="0.25">
      <c r="A411" t="s">
        <v>4139</v>
      </c>
      <c r="B411" t="s">
        <v>2260</v>
      </c>
      <c r="C411" s="210">
        <v>41922</v>
      </c>
      <c r="D411" t="s">
        <v>4213</v>
      </c>
      <c r="E411" s="210">
        <v>41973</v>
      </c>
      <c r="F411" t="s">
        <v>1324</v>
      </c>
      <c r="G411" t="s">
        <v>4205</v>
      </c>
      <c r="H411" t="s">
        <v>4212</v>
      </c>
      <c r="I411" t="s">
        <v>4211</v>
      </c>
    </row>
    <row r="412" spans="1:9" hidden="1" x14ac:dyDescent="0.25">
      <c r="A412" t="s">
        <v>4139</v>
      </c>
      <c r="B412" t="s">
        <v>2260</v>
      </c>
      <c r="C412" s="210">
        <v>41489</v>
      </c>
      <c r="D412" t="s">
        <v>4210</v>
      </c>
      <c r="E412" s="210">
        <v>41517</v>
      </c>
      <c r="F412" t="s">
        <v>1324</v>
      </c>
      <c r="G412" t="s">
        <v>4205</v>
      </c>
      <c r="H412" t="s">
        <v>4209</v>
      </c>
      <c r="I412" t="s">
        <v>4208</v>
      </c>
    </row>
    <row r="413" spans="1:9" hidden="1" x14ac:dyDescent="0.25">
      <c r="A413" t="s">
        <v>4139</v>
      </c>
      <c r="B413" t="s">
        <v>2260</v>
      </c>
      <c r="C413" s="210">
        <v>40945</v>
      </c>
      <c r="D413" t="s">
        <v>4207</v>
      </c>
      <c r="E413" s="210">
        <v>40968</v>
      </c>
      <c r="F413" t="s">
        <v>1324</v>
      </c>
      <c r="G413" t="s">
        <v>4202</v>
      </c>
      <c r="H413" t="s">
        <v>4206</v>
      </c>
      <c r="I413" t="s">
        <v>4205</v>
      </c>
    </row>
    <row r="414" spans="1:9" hidden="1" x14ac:dyDescent="0.25">
      <c r="A414" t="s">
        <v>4139</v>
      </c>
      <c r="B414" t="s">
        <v>1375</v>
      </c>
      <c r="C414" s="210">
        <v>40399</v>
      </c>
      <c r="D414" t="s">
        <v>4204</v>
      </c>
      <c r="E414" s="210">
        <v>40421</v>
      </c>
      <c r="F414" t="s">
        <v>1324</v>
      </c>
      <c r="G414" t="s">
        <v>4199</v>
      </c>
      <c r="H414" t="s">
        <v>4203</v>
      </c>
      <c r="I414" t="s">
        <v>4202</v>
      </c>
    </row>
    <row r="415" spans="1:9" hidden="1" x14ac:dyDescent="0.25">
      <c r="A415" t="s">
        <v>4139</v>
      </c>
      <c r="B415" t="s">
        <v>1375</v>
      </c>
      <c r="C415" s="210">
        <v>40351</v>
      </c>
      <c r="D415" t="s">
        <v>4201</v>
      </c>
      <c r="E415" s="210">
        <v>40353</v>
      </c>
      <c r="F415" t="s">
        <v>1324</v>
      </c>
      <c r="G415" t="s">
        <v>4196</v>
      </c>
      <c r="H415" t="s">
        <v>4200</v>
      </c>
      <c r="I415" t="s">
        <v>4199</v>
      </c>
    </row>
    <row r="416" spans="1:9" hidden="1" x14ac:dyDescent="0.25">
      <c r="A416" t="s">
        <v>4139</v>
      </c>
      <c r="B416" t="s">
        <v>1375</v>
      </c>
      <c r="C416" s="210">
        <v>40310</v>
      </c>
      <c r="D416" t="s">
        <v>4198</v>
      </c>
      <c r="E416" s="210">
        <v>40329</v>
      </c>
      <c r="F416" t="s">
        <v>1324</v>
      </c>
      <c r="G416" t="s">
        <v>4193</v>
      </c>
      <c r="H416" t="s">
        <v>4197</v>
      </c>
      <c r="I416" t="s">
        <v>4196</v>
      </c>
    </row>
    <row r="417" spans="1:9" hidden="1" x14ac:dyDescent="0.25">
      <c r="A417" t="s">
        <v>4139</v>
      </c>
      <c r="B417" t="s">
        <v>1375</v>
      </c>
      <c r="C417" s="210">
        <v>39973</v>
      </c>
      <c r="D417" t="s">
        <v>4195</v>
      </c>
      <c r="E417" s="210">
        <v>39973</v>
      </c>
      <c r="F417" t="s">
        <v>1324</v>
      </c>
      <c r="G417" t="s">
        <v>4190</v>
      </c>
      <c r="H417" t="s">
        <v>4194</v>
      </c>
      <c r="I417" t="s">
        <v>4193</v>
      </c>
    </row>
    <row r="418" spans="1:9" hidden="1" x14ac:dyDescent="0.25">
      <c r="A418" t="s">
        <v>4139</v>
      </c>
      <c r="B418" t="s">
        <v>1375</v>
      </c>
      <c r="C418" s="210">
        <v>39209</v>
      </c>
      <c r="D418" t="s">
        <v>4192</v>
      </c>
      <c r="E418" s="210">
        <v>39211</v>
      </c>
      <c r="F418" t="s">
        <v>1324</v>
      </c>
      <c r="G418" t="s">
        <v>4187</v>
      </c>
      <c r="H418" t="s">
        <v>4191</v>
      </c>
      <c r="I418" t="s">
        <v>4190</v>
      </c>
    </row>
    <row r="419" spans="1:9" hidden="1" x14ac:dyDescent="0.25">
      <c r="A419" t="s">
        <v>4139</v>
      </c>
      <c r="B419" t="s">
        <v>2017</v>
      </c>
      <c r="C419" s="210">
        <v>38680</v>
      </c>
      <c r="D419" t="s">
        <v>4189</v>
      </c>
      <c r="E419" s="210">
        <v>38659</v>
      </c>
      <c r="F419" t="s">
        <v>1324</v>
      </c>
      <c r="G419" t="s">
        <v>4184</v>
      </c>
      <c r="H419" t="s">
        <v>4188</v>
      </c>
      <c r="I419" t="s">
        <v>4187</v>
      </c>
    </row>
    <row r="420" spans="1:9" hidden="1" x14ac:dyDescent="0.25">
      <c r="A420" t="s">
        <v>4139</v>
      </c>
      <c r="B420" t="s">
        <v>2215</v>
      </c>
      <c r="C420" s="210">
        <v>38502</v>
      </c>
      <c r="D420" t="s">
        <v>4186</v>
      </c>
      <c r="E420" s="210">
        <v>38639</v>
      </c>
      <c r="F420" t="s">
        <v>1324</v>
      </c>
      <c r="G420" t="s">
        <v>4179</v>
      </c>
      <c r="H420" t="s">
        <v>4185</v>
      </c>
      <c r="I420" t="s">
        <v>4184</v>
      </c>
    </row>
    <row r="421" spans="1:9" hidden="1" x14ac:dyDescent="0.25">
      <c r="A421" t="s">
        <v>4139</v>
      </c>
      <c r="B421" t="s">
        <v>1326</v>
      </c>
      <c r="C421" s="210">
        <v>38475</v>
      </c>
      <c r="D421" t="s">
        <v>4183</v>
      </c>
      <c r="E421" t="s">
        <v>83</v>
      </c>
      <c r="F421" t="s">
        <v>1324</v>
      </c>
      <c r="G421" t="s">
        <v>4179</v>
      </c>
      <c r="H421" t="s">
        <v>4182</v>
      </c>
      <c r="I421" t="s">
        <v>4152</v>
      </c>
    </row>
    <row r="422" spans="1:9" hidden="1" x14ac:dyDescent="0.25">
      <c r="A422" t="s">
        <v>4139</v>
      </c>
      <c r="B422" t="s">
        <v>1797</v>
      </c>
      <c r="C422" s="210">
        <v>38441</v>
      </c>
      <c r="D422" t="s">
        <v>4181</v>
      </c>
      <c r="E422" s="210">
        <v>38472</v>
      </c>
      <c r="F422" t="s">
        <v>1324</v>
      </c>
      <c r="G422" t="s">
        <v>4176</v>
      </c>
      <c r="H422" t="s">
        <v>4180</v>
      </c>
      <c r="I422" t="s">
        <v>4179</v>
      </c>
    </row>
    <row r="423" spans="1:9" hidden="1" x14ac:dyDescent="0.25">
      <c r="A423" t="s">
        <v>4139</v>
      </c>
      <c r="B423" t="s">
        <v>2215</v>
      </c>
      <c r="C423" s="210">
        <v>38313</v>
      </c>
      <c r="D423" t="s">
        <v>4178</v>
      </c>
      <c r="E423" s="210">
        <v>38383</v>
      </c>
      <c r="F423" t="s">
        <v>1324</v>
      </c>
      <c r="G423" t="s">
        <v>4173</v>
      </c>
      <c r="H423" t="s">
        <v>4177</v>
      </c>
      <c r="I423" t="s">
        <v>4176</v>
      </c>
    </row>
    <row r="424" spans="1:9" hidden="1" x14ac:dyDescent="0.25">
      <c r="A424" t="s">
        <v>4139</v>
      </c>
      <c r="B424" t="s">
        <v>2017</v>
      </c>
      <c r="C424" s="210">
        <v>38195</v>
      </c>
      <c r="D424" t="s">
        <v>4175</v>
      </c>
      <c r="E424" s="210">
        <v>38229</v>
      </c>
      <c r="F424" t="s">
        <v>1324</v>
      </c>
      <c r="G424" t="s">
        <v>4170</v>
      </c>
      <c r="H424" t="s">
        <v>4174</v>
      </c>
      <c r="I424" t="s">
        <v>4173</v>
      </c>
    </row>
    <row r="425" spans="1:9" hidden="1" x14ac:dyDescent="0.25">
      <c r="A425" t="s">
        <v>4139</v>
      </c>
      <c r="B425" t="s">
        <v>2017</v>
      </c>
      <c r="C425" s="210">
        <v>38092</v>
      </c>
      <c r="D425" t="s">
        <v>4172</v>
      </c>
      <c r="E425" s="210">
        <v>38152</v>
      </c>
      <c r="F425" t="s">
        <v>1324</v>
      </c>
      <c r="G425" t="s">
        <v>4166</v>
      </c>
      <c r="H425" t="s">
        <v>4171</v>
      </c>
      <c r="I425" t="s">
        <v>4170</v>
      </c>
    </row>
    <row r="426" spans="1:9" hidden="1" x14ac:dyDescent="0.25">
      <c r="A426" t="s">
        <v>4139</v>
      </c>
      <c r="B426" t="s">
        <v>2017</v>
      </c>
      <c r="C426" s="210">
        <v>38092</v>
      </c>
      <c r="D426" t="s">
        <v>1337</v>
      </c>
      <c r="E426" t="s">
        <v>83</v>
      </c>
      <c r="F426" t="s">
        <v>1324</v>
      </c>
      <c r="G426" t="s">
        <v>4166</v>
      </c>
      <c r="H426" t="s">
        <v>4169</v>
      </c>
      <c r="I426" t="s">
        <v>4152</v>
      </c>
    </row>
    <row r="427" spans="1:9" hidden="1" x14ac:dyDescent="0.25">
      <c r="A427" t="s">
        <v>4139</v>
      </c>
      <c r="B427" t="s">
        <v>2017</v>
      </c>
      <c r="C427" s="210">
        <v>37949</v>
      </c>
      <c r="D427" t="s">
        <v>4168</v>
      </c>
      <c r="E427" s="210">
        <v>38091</v>
      </c>
      <c r="F427" t="s">
        <v>1324</v>
      </c>
      <c r="G427" t="s">
        <v>4163</v>
      </c>
      <c r="H427" t="s">
        <v>4167</v>
      </c>
      <c r="I427" t="s">
        <v>4166</v>
      </c>
    </row>
    <row r="428" spans="1:9" hidden="1" x14ac:dyDescent="0.25">
      <c r="A428" t="s">
        <v>4139</v>
      </c>
      <c r="B428" t="s">
        <v>2533</v>
      </c>
      <c r="C428" s="210">
        <v>37873</v>
      </c>
      <c r="D428" t="s">
        <v>4165</v>
      </c>
      <c r="E428" s="210">
        <v>37924</v>
      </c>
      <c r="F428" t="s">
        <v>1324</v>
      </c>
      <c r="G428" t="s">
        <v>4158</v>
      </c>
      <c r="H428" t="s">
        <v>4164</v>
      </c>
      <c r="I428" t="s">
        <v>4163</v>
      </c>
    </row>
    <row r="429" spans="1:9" hidden="1" x14ac:dyDescent="0.25">
      <c r="A429" t="s">
        <v>4139</v>
      </c>
      <c r="B429" t="s">
        <v>2946</v>
      </c>
      <c r="C429" s="210">
        <v>37866</v>
      </c>
      <c r="D429" t="s">
        <v>4162</v>
      </c>
      <c r="E429" t="s">
        <v>83</v>
      </c>
      <c r="F429" t="s">
        <v>1324</v>
      </c>
      <c r="G429" t="s">
        <v>4158</v>
      </c>
      <c r="H429" t="s">
        <v>4161</v>
      </c>
      <c r="I429" t="s">
        <v>4152</v>
      </c>
    </row>
    <row r="430" spans="1:9" hidden="1" x14ac:dyDescent="0.25">
      <c r="A430" t="s">
        <v>4139</v>
      </c>
      <c r="B430" t="s">
        <v>2017</v>
      </c>
      <c r="C430" s="210">
        <v>37859</v>
      </c>
      <c r="D430" t="s">
        <v>4160</v>
      </c>
      <c r="E430" s="210">
        <v>37863</v>
      </c>
      <c r="F430" t="s">
        <v>1324</v>
      </c>
      <c r="G430" t="s">
        <v>4155</v>
      </c>
      <c r="H430" t="s">
        <v>4159</v>
      </c>
      <c r="I430" t="s">
        <v>4158</v>
      </c>
    </row>
    <row r="431" spans="1:9" hidden="1" x14ac:dyDescent="0.25">
      <c r="A431" t="s">
        <v>4139</v>
      </c>
      <c r="B431" t="s">
        <v>2017</v>
      </c>
      <c r="C431" s="210">
        <v>37746</v>
      </c>
      <c r="D431" t="s">
        <v>4157</v>
      </c>
      <c r="E431" s="210">
        <v>37847</v>
      </c>
      <c r="F431" t="s">
        <v>1324</v>
      </c>
      <c r="G431" t="s">
        <v>4149</v>
      </c>
      <c r="H431" t="s">
        <v>4156</v>
      </c>
      <c r="I431" t="s">
        <v>4155</v>
      </c>
    </row>
    <row r="432" spans="1:9" hidden="1" x14ac:dyDescent="0.25">
      <c r="A432" t="s">
        <v>4139</v>
      </c>
      <c r="B432" t="s">
        <v>2017</v>
      </c>
      <c r="C432" s="210">
        <v>37741</v>
      </c>
      <c r="D432" t="s">
        <v>1337</v>
      </c>
      <c r="E432" t="s">
        <v>83</v>
      </c>
      <c r="F432" t="s">
        <v>1324</v>
      </c>
      <c r="G432" t="s">
        <v>4146</v>
      </c>
      <c r="H432" t="s">
        <v>4154</v>
      </c>
      <c r="I432" t="s">
        <v>4152</v>
      </c>
    </row>
    <row r="433" spans="1:9" hidden="1" x14ac:dyDescent="0.25">
      <c r="A433" t="s">
        <v>4139</v>
      </c>
      <c r="B433" t="s">
        <v>2017</v>
      </c>
      <c r="C433" s="210">
        <v>37741</v>
      </c>
      <c r="D433" t="s">
        <v>1337</v>
      </c>
      <c r="E433" t="s">
        <v>83</v>
      </c>
      <c r="F433" t="s">
        <v>1324</v>
      </c>
      <c r="G433" t="s">
        <v>4143</v>
      </c>
      <c r="H433" t="s">
        <v>4153</v>
      </c>
      <c r="I433" t="s">
        <v>4152</v>
      </c>
    </row>
    <row r="434" spans="1:9" hidden="1" x14ac:dyDescent="0.25">
      <c r="A434" t="s">
        <v>4139</v>
      </c>
      <c r="B434" t="s">
        <v>2017</v>
      </c>
      <c r="C434" s="210">
        <v>37704</v>
      </c>
      <c r="D434" t="s">
        <v>4151</v>
      </c>
      <c r="E434" s="210">
        <v>37729</v>
      </c>
      <c r="F434" t="s">
        <v>1324</v>
      </c>
      <c r="G434" t="s">
        <v>4146</v>
      </c>
      <c r="H434" t="s">
        <v>4150</v>
      </c>
      <c r="I434" t="s">
        <v>4149</v>
      </c>
    </row>
    <row r="435" spans="1:9" hidden="1" x14ac:dyDescent="0.25">
      <c r="A435" t="s">
        <v>4139</v>
      </c>
      <c r="B435" t="s">
        <v>2017</v>
      </c>
      <c r="C435" s="210">
        <v>37681</v>
      </c>
      <c r="D435" t="s">
        <v>4148</v>
      </c>
      <c r="E435" s="210">
        <v>37686</v>
      </c>
      <c r="F435" t="s">
        <v>1324</v>
      </c>
      <c r="G435" t="s">
        <v>4143</v>
      </c>
      <c r="H435" t="s">
        <v>4147</v>
      </c>
      <c r="I435" t="s">
        <v>4146</v>
      </c>
    </row>
    <row r="436" spans="1:9" hidden="1" x14ac:dyDescent="0.25">
      <c r="A436" t="s">
        <v>4139</v>
      </c>
      <c r="B436" t="s">
        <v>2017</v>
      </c>
      <c r="C436" s="210">
        <v>37673</v>
      </c>
      <c r="D436" t="s">
        <v>4145</v>
      </c>
      <c r="E436" s="210">
        <v>37675</v>
      </c>
      <c r="F436" t="s">
        <v>1324</v>
      </c>
      <c r="G436" t="s">
        <v>4140</v>
      </c>
      <c r="H436" t="s">
        <v>4144</v>
      </c>
      <c r="I436" t="s">
        <v>4143</v>
      </c>
    </row>
    <row r="437" spans="1:9" hidden="1" x14ac:dyDescent="0.25">
      <c r="A437" t="s">
        <v>4139</v>
      </c>
      <c r="B437" t="s">
        <v>2017</v>
      </c>
      <c r="C437" s="210">
        <v>37552</v>
      </c>
      <c r="D437" t="s">
        <v>4142</v>
      </c>
      <c r="E437" s="210">
        <v>37672</v>
      </c>
      <c r="F437" t="s">
        <v>1324</v>
      </c>
      <c r="G437" t="s">
        <v>4135</v>
      </c>
      <c r="H437" t="s">
        <v>4141</v>
      </c>
      <c r="I437" t="s">
        <v>4140</v>
      </c>
    </row>
    <row r="438" spans="1:9" hidden="1" x14ac:dyDescent="0.25">
      <c r="A438" t="s">
        <v>4139</v>
      </c>
      <c r="B438" t="s">
        <v>2017</v>
      </c>
      <c r="C438" s="210">
        <v>37487</v>
      </c>
      <c r="D438" t="s">
        <v>4138</v>
      </c>
      <c r="E438" s="210">
        <v>37486</v>
      </c>
      <c r="F438" t="s">
        <v>1324</v>
      </c>
      <c r="G438" t="s">
        <v>4137</v>
      </c>
      <c r="H438" t="s">
        <v>4136</v>
      </c>
      <c r="I438" t="s">
        <v>4135</v>
      </c>
    </row>
    <row r="439" spans="1:9" hidden="1" x14ac:dyDescent="0.25">
      <c r="A439" t="s">
        <v>4134</v>
      </c>
    </row>
    <row r="440" spans="1:9" x14ac:dyDescent="0.25">
      <c r="A440" t="s">
        <v>4134</v>
      </c>
      <c r="B440" t="s">
        <v>2003</v>
      </c>
      <c r="C440" s="210">
        <v>43670</v>
      </c>
      <c r="D440" t="s">
        <v>4133</v>
      </c>
      <c r="E440" s="210">
        <v>43735</v>
      </c>
      <c r="F440" t="s">
        <v>1317</v>
      </c>
      <c r="G440" t="s">
        <v>1410</v>
      </c>
      <c r="I440" t="s">
        <v>4130</v>
      </c>
    </row>
    <row r="441" spans="1:9" hidden="1" x14ac:dyDescent="0.25">
      <c r="A441" t="s">
        <v>4132</v>
      </c>
    </row>
    <row r="442" spans="1:9" x14ac:dyDescent="0.25">
      <c r="A442" t="s">
        <v>4132</v>
      </c>
      <c r="B442" t="s">
        <v>2003</v>
      </c>
      <c r="C442" s="210">
        <v>43670</v>
      </c>
      <c r="D442" t="s">
        <v>1331</v>
      </c>
      <c r="E442" s="210">
        <v>43735</v>
      </c>
      <c r="F442" t="s">
        <v>1317</v>
      </c>
      <c r="G442" t="s">
        <v>1410</v>
      </c>
      <c r="H442" t="s">
        <v>4131</v>
      </c>
      <c r="I442" t="s">
        <v>4130</v>
      </c>
    </row>
    <row r="443" spans="1:9" hidden="1" x14ac:dyDescent="0.25">
      <c r="A443" t="s">
        <v>4129</v>
      </c>
    </row>
    <row r="444" spans="1:9" x14ac:dyDescent="0.25">
      <c r="A444" t="s">
        <v>4129</v>
      </c>
      <c r="B444" t="s">
        <v>4128</v>
      </c>
      <c r="C444" s="210">
        <v>45622</v>
      </c>
      <c r="D444" t="s">
        <v>4127</v>
      </c>
      <c r="E444" s="210">
        <v>45567</v>
      </c>
      <c r="F444" t="s">
        <v>1317</v>
      </c>
      <c r="G444" t="s">
        <v>1410</v>
      </c>
      <c r="I444" t="s">
        <v>4126</v>
      </c>
    </row>
    <row r="445" spans="1:9" hidden="1" x14ac:dyDescent="0.25">
      <c r="A445" t="s">
        <v>4125</v>
      </c>
    </row>
    <row r="446" spans="1:9" x14ac:dyDescent="0.25">
      <c r="A446" t="s">
        <v>4125</v>
      </c>
      <c r="B446" t="s">
        <v>2003</v>
      </c>
      <c r="C446" s="210">
        <v>44901</v>
      </c>
      <c r="D446" t="s">
        <v>4124</v>
      </c>
      <c r="E446" s="210">
        <v>44905</v>
      </c>
      <c r="F446" t="s">
        <v>1317</v>
      </c>
      <c r="G446" t="s">
        <v>4122</v>
      </c>
      <c r="H446" t="s">
        <v>4123</v>
      </c>
      <c r="I446" t="s">
        <v>4122</v>
      </c>
    </row>
    <row r="447" spans="1:9" hidden="1" x14ac:dyDescent="0.25">
      <c r="A447" t="s">
        <v>4114</v>
      </c>
    </row>
    <row r="448" spans="1:9" x14ac:dyDescent="0.25">
      <c r="A448" t="s">
        <v>4114</v>
      </c>
      <c r="B448" t="s">
        <v>1952</v>
      </c>
      <c r="C448" s="210">
        <v>41858</v>
      </c>
      <c r="D448" t="s">
        <v>4121</v>
      </c>
      <c r="E448" s="210">
        <v>41912</v>
      </c>
      <c r="F448" t="s">
        <v>1317</v>
      </c>
      <c r="G448" t="s">
        <v>4120</v>
      </c>
      <c r="H448" t="s">
        <v>4119</v>
      </c>
      <c r="I448" t="s">
        <v>4118</v>
      </c>
    </row>
    <row r="449" spans="1:9" hidden="1" x14ac:dyDescent="0.25">
      <c r="A449" t="s">
        <v>4114</v>
      </c>
      <c r="B449" t="s">
        <v>1319</v>
      </c>
      <c r="C449" s="210">
        <v>41515</v>
      </c>
      <c r="D449" t="s">
        <v>4117</v>
      </c>
      <c r="E449" s="210">
        <v>41545</v>
      </c>
      <c r="F449" t="s">
        <v>1324</v>
      </c>
      <c r="G449" t="s">
        <v>4110</v>
      </c>
      <c r="H449" t="s">
        <v>4116</v>
      </c>
      <c r="I449" t="s">
        <v>4115</v>
      </c>
    </row>
    <row r="450" spans="1:9" hidden="1" x14ac:dyDescent="0.25">
      <c r="A450" t="s">
        <v>4114</v>
      </c>
      <c r="B450" t="s">
        <v>1319</v>
      </c>
      <c r="C450" s="210">
        <v>39941</v>
      </c>
      <c r="D450" t="s">
        <v>4113</v>
      </c>
      <c r="E450" s="210">
        <v>39994</v>
      </c>
      <c r="F450" t="s">
        <v>1324</v>
      </c>
      <c r="G450" t="s">
        <v>4112</v>
      </c>
      <c r="H450" t="s">
        <v>4111</v>
      </c>
      <c r="I450" t="s">
        <v>4110</v>
      </c>
    </row>
    <row r="451" spans="1:9" hidden="1" x14ac:dyDescent="0.25">
      <c r="A451" t="s">
        <v>4109</v>
      </c>
    </row>
    <row r="452" spans="1:9" hidden="1" x14ac:dyDescent="0.25">
      <c r="A452" t="s">
        <v>4109</v>
      </c>
      <c r="B452" t="s">
        <v>1434</v>
      </c>
      <c r="C452" s="210">
        <v>44879</v>
      </c>
      <c r="D452" t="s">
        <v>4108</v>
      </c>
      <c r="E452" s="210">
        <v>45016</v>
      </c>
      <c r="F452" t="s">
        <v>4107</v>
      </c>
      <c r="G452" t="s">
        <v>4105</v>
      </c>
      <c r="H452" t="s">
        <v>4106</v>
      </c>
      <c r="I452" t="s">
        <v>4105</v>
      </c>
    </row>
    <row r="453" spans="1:9" hidden="1" x14ac:dyDescent="0.25">
      <c r="A453" t="s">
        <v>3954</v>
      </c>
    </row>
    <row r="454" spans="1:9" hidden="1" x14ac:dyDescent="0.25">
      <c r="A454" t="s">
        <v>3954</v>
      </c>
      <c r="B454" t="s">
        <v>1326</v>
      </c>
      <c r="C454" s="210">
        <v>43325</v>
      </c>
      <c r="D454" t="s">
        <v>4104</v>
      </c>
      <c r="E454" s="210">
        <v>43373</v>
      </c>
      <c r="F454" t="s">
        <v>1324</v>
      </c>
      <c r="G454" t="s">
        <v>4099</v>
      </c>
      <c r="H454" t="s">
        <v>4103</v>
      </c>
      <c r="I454" t="s">
        <v>4102</v>
      </c>
    </row>
    <row r="455" spans="1:9" hidden="1" x14ac:dyDescent="0.25">
      <c r="A455" t="s">
        <v>3954</v>
      </c>
      <c r="B455" t="s">
        <v>1326</v>
      </c>
      <c r="C455" s="210">
        <v>42447</v>
      </c>
      <c r="D455" t="s">
        <v>4101</v>
      </c>
      <c r="E455" s="210">
        <v>42521</v>
      </c>
      <c r="F455" t="s">
        <v>1324</v>
      </c>
      <c r="G455" t="s">
        <v>4091</v>
      </c>
      <c r="H455" t="s">
        <v>4100</v>
      </c>
      <c r="I455" t="s">
        <v>4099</v>
      </c>
    </row>
    <row r="456" spans="1:9" hidden="1" x14ac:dyDescent="0.25">
      <c r="A456" t="s">
        <v>3954</v>
      </c>
      <c r="B456" t="s">
        <v>1326</v>
      </c>
      <c r="C456" s="210">
        <v>42298</v>
      </c>
      <c r="D456" t="s">
        <v>4098</v>
      </c>
      <c r="E456" t="s">
        <v>83</v>
      </c>
      <c r="F456" t="s">
        <v>1324</v>
      </c>
      <c r="G456" t="s">
        <v>4091</v>
      </c>
      <c r="H456" t="s">
        <v>4097</v>
      </c>
      <c r="I456" t="s">
        <v>4094</v>
      </c>
    </row>
    <row r="457" spans="1:9" hidden="1" x14ac:dyDescent="0.25">
      <c r="A457" t="s">
        <v>3954</v>
      </c>
      <c r="B457" t="s">
        <v>1326</v>
      </c>
      <c r="C457" s="210">
        <v>42292</v>
      </c>
      <c r="D457" t="s">
        <v>4096</v>
      </c>
      <c r="E457" t="s">
        <v>83</v>
      </c>
      <c r="F457" t="s">
        <v>1324</v>
      </c>
      <c r="G457" t="s">
        <v>4091</v>
      </c>
      <c r="H457" t="s">
        <v>4095</v>
      </c>
      <c r="I457" t="s">
        <v>4094</v>
      </c>
    </row>
    <row r="458" spans="1:9" hidden="1" x14ac:dyDescent="0.25">
      <c r="A458" t="s">
        <v>3954</v>
      </c>
      <c r="B458" t="s">
        <v>3937</v>
      </c>
      <c r="C458" s="210">
        <v>41779</v>
      </c>
      <c r="D458" t="s">
        <v>4093</v>
      </c>
      <c r="E458" s="210">
        <v>41803</v>
      </c>
      <c r="F458" t="s">
        <v>1324</v>
      </c>
      <c r="G458" t="s">
        <v>4088</v>
      </c>
      <c r="H458" t="s">
        <v>4092</v>
      </c>
      <c r="I458" t="s">
        <v>4091</v>
      </c>
    </row>
    <row r="459" spans="1:9" hidden="1" x14ac:dyDescent="0.25">
      <c r="A459" t="s">
        <v>3954</v>
      </c>
      <c r="B459" t="s">
        <v>2260</v>
      </c>
      <c r="C459" s="210">
        <v>41556</v>
      </c>
      <c r="D459" t="s">
        <v>4090</v>
      </c>
      <c r="E459" s="210">
        <v>41608</v>
      </c>
      <c r="F459" t="s">
        <v>1324</v>
      </c>
      <c r="G459" t="s">
        <v>4085</v>
      </c>
      <c r="H459" t="s">
        <v>4089</v>
      </c>
      <c r="I459" t="s">
        <v>4088</v>
      </c>
    </row>
    <row r="460" spans="1:9" hidden="1" x14ac:dyDescent="0.25">
      <c r="A460" t="s">
        <v>3954</v>
      </c>
      <c r="B460" t="s">
        <v>2013</v>
      </c>
      <c r="C460" s="210">
        <v>41001</v>
      </c>
      <c r="D460" t="s">
        <v>4087</v>
      </c>
      <c r="E460" s="210">
        <v>41027</v>
      </c>
      <c r="F460" t="s">
        <v>1324</v>
      </c>
      <c r="G460" t="s">
        <v>4082</v>
      </c>
      <c r="H460" t="s">
        <v>4086</v>
      </c>
      <c r="I460" t="s">
        <v>4085</v>
      </c>
    </row>
    <row r="461" spans="1:9" hidden="1" x14ac:dyDescent="0.25">
      <c r="A461" t="s">
        <v>3954</v>
      </c>
      <c r="B461" t="s">
        <v>2560</v>
      </c>
      <c r="C461" s="210">
        <v>40844</v>
      </c>
      <c r="D461" t="s">
        <v>4084</v>
      </c>
      <c r="E461" s="210">
        <v>40877</v>
      </c>
      <c r="F461" t="s">
        <v>1324</v>
      </c>
      <c r="G461" t="s">
        <v>4079</v>
      </c>
      <c r="H461" t="s">
        <v>4083</v>
      </c>
      <c r="I461" t="s">
        <v>4082</v>
      </c>
    </row>
    <row r="462" spans="1:9" hidden="1" x14ac:dyDescent="0.25">
      <c r="A462" t="s">
        <v>3954</v>
      </c>
      <c r="B462" t="s">
        <v>2560</v>
      </c>
      <c r="C462" s="210">
        <v>40766</v>
      </c>
      <c r="D462" t="s">
        <v>4081</v>
      </c>
      <c r="E462" s="210">
        <v>40816</v>
      </c>
      <c r="F462" t="s">
        <v>1324</v>
      </c>
      <c r="G462" t="s">
        <v>4076</v>
      </c>
      <c r="H462" t="s">
        <v>4080</v>
      </c>
      <c r="I462" t="s">
        <v>4079</v>
      </c>
    </row>
    <row r="463" spans="1:9" hidden="1" x14ac:dyDescent="0.25">
      <c r="A463" t="s">
        <v>3954</v>
      </c>
      <c r="B463" t="s">
        <v>2560</v>
      </c>
      <c r="C463" s="210">
        <v>40638</v>
      </c>
      <c r="D463" t="s">
        <v>4078</v>
      </c>
      <c r="E463" s="210">
        <v>40663</v>
      </c>
      <c r="F463" t="s">
        <v>1324</v>
      </c>
      <c r="G463" t="s">
        <v>4073</v>
      </c>
      <c r="H463" t="s">
        <v>4077</v>
      </c>
      <c r="I463" t="s">
        <v>4076</v>
      </c>
    </row>
    <row r="464" spans="1:9" hidden="1" x14ac:dyDescent="0.25">
      <c r="A464" t="s">
        <v>3954</v>
      </c>
      <c r="B464" t="s">
        <v>2560</v>
      </c>
      <c r="C464" s="210">
        <v>40617</v>
      </c>
      <c r="D464" t="s">
        <v>4075</v>
      </c>
      <c r="E464" s="210">
        <v>40663</v>
      </c>
      <c r="F464" t="s">
        <v>1324</v>
      </c>
      <c r="G464" t="s">
        <v>4071</v>
      </c>
      <c r="H464" t="s">
        <v>4074</v>
      </c>
      <c r="I464" t="s">
        <v>4073</v>
      </c>
    </row>
    <row r="465" spans="1:9" hidden="1" x14ac:dyDescent="0.25">
      <c r="A465" t="s">
        <v>3954</v>
      </c>
      <c r="B465" t="s">
        <v>2560</v>
      </c>
      <c r="C465" s="210">
        <v>40605</v>
      </c>
      <c r="D465" t="s">
        <v>3930</v>
      </c>
      <c r="E465" s="210">
        <v>40612</v>
      </c>
      <c r="F465" t="s">
        <v>1324</v>
      </c>
      <c r="G465" t="s">
        <v>4067</v>
      </c>
      <c r="H465" t="s">
        <v>4072</v>
      </c>
      <c r="I465" t="s">
        <v>4071</v>
      </c>
    </row>
    <row r="466" spans="1:9" hidden="1" x14ac:dyDescent="0.25">
      <c r="A466" t="s">
        <v>3954</v>
      </c>
      <c r="B466" t="s">
        <v>2560</v>
      </c>
      <c r="C466" s="210">
        <v>40563</v>
      </c>
      <c r="D466" t="s">
        <v>4070</v>
      </c>
      <c r="E466" s="210">
        <v>40564</v>
      </c>
      <c r="F466" t="s">
        <v>1324</v>
      </c>
      <c r="G466" t="s">
        <v>4069</v>
      </c>
      <c r="H466" t="s">
        <v>4068</v>
      </c>
      <c r="I466" t="s">
        <v>4067</v>
      </c>
    </row>
    <row r="467" spans="1:9" hidden="1" x14ac:dyDescent="0.25">
      <c r="A467" t="s">
        <v>3954</v>
      </c>
      <c r="B467" t="s">
        <v>2560</v>
      </c>
      <c r="C467" s="210">
        <v>40505</v>
      </c>
      <c r="D467" t="s">
        <v>4066</v>
      </c>
      <c r="E467" s="210">
        <v>40575</v>
      </c>
      <c r="F467" t="s">
        <v>1324</v>
      </c>
      <c r="G467" t="s">
        <v>4061</v>
      </c>
      <c r="H467" t="s">
        <v>4065</v>
      </c>
      <c r="I467" t="s">
        <v>4064</v>
      </c>
    </row>
    <row r="468" spans="1:9" hidden="1" x14ac:dyDescent="0.25">
      <c r="A468" t="s">
        <v>3954</v>
      </c>
      <c r="B468" t="s">
        <v>2560</v>
      </c>
      <c r="C468" s="210">
        <v>40490</v>
      </c>
      <c r="D468" t="s">
        <v>4063</v>
      </c>
      <c r="E468" s="210">
        <v>40512</v>
      </c>
      <c r="F468" t="s">
        <v>1324</v>
      </c>
      <c r="G468" t="s">
        <v>4058</v>
      </c>
      <c r="H468" t="s">
        <v>4062</v>
      </c>
      <c r="I468" t="s">
        <v>4061</v>
      </c>
    </row>
    <row r="469" spans="1:9" hidden="1" x14ac:dyDescent="0.25">
      <c r="A469" t="s">
        <v>3954</v>
      </c>
      <c r="B469" t="s">
        <v>2560</v>
      </c>
      <c r="C469" s="210">
        <v>40319</v>
      </c>
      <c r="D469" t="s">
        <v>4060</v>
      </c>
      <c r="E469" s="210">
        <v>40390</v>
      </c>
      <c r="F469" t="s">
        <v>1324</v>
      </c>
      <c r="G469" t="s">
        <v>4055</v>
      </c>
      <c r="H469" t="s">
        <v>4059</v>
      </c>
      <c r="I469" t="s">
        <v>4058</v>
      </c>
    </row>
    <row r="470" spans="1:9" hidden="1" x14ac:dyDescent="0.25">
      <c r="A470" t="s">
        <v>3954</v>
      </c>
      <c r="B470" t="s">
        <v>2560</v>
      </c>
      <c r="C470" s="210">
        <v>40261</v>
      </c>
      <c r="D470" t="s">
        <v>4057</v>
      </c>
      <c r="E470" s="210">
        <v>40298</v>
      </c>
      <c r="F470" t="s">
        <v>1324</v>
      </c>
      <c r="G470" t="s">
        <v>4052</v>
      </c>
      <c r="H470" t="s">
        <v>4056</v>
      </c>
      <c r="I470" t="s">
        <v>4055</v>
      </c>
    </row>
    <row r="471" spans="1:9" hidden="1" x14ac:dyDescent="0.25">
      <c r="A471" t="s">
        <v>3954</v>
      </c>
      <c r="B471" t="s">
        <v>2560</v>
      </c>
      <c r="C471" s="210">
        <v>40249</v>
      </c>
      <c r="D471" t="s">
        <v>4054</v>
      </c>
      <c r="E471" s="210">
        <v>40359</v>
      </c>
      <c r="F471" t="s">
        <v>1324</v>
      </c>
      <c r="G471" t="s">
        <v>4049</v>
      </c>
      <c r="H471" t="s">
        <v>4053</v>
      </c>
      <c r="I471" t="s">
        <v>4052</v>
      </c>
    </row>
    <row r="472" spans="1:9" hidden="1" x14ac:dyDescent="0.25">
      <c r="A472" t="s">
        <v>3954</v>
      </c>
      <c r="B472" t="s">
        <v>2560</v>
      </c>
      <c r="C472" s="210">
        <v>40185</v>
      </c>
      <c r="D472" t="s">
        <v>4051</v>
      </c>
      <c r="E472" s="210">
        <v>40231</v>
      </c>
      <c r="F472" t="s">
        <v>1324</v>
      </c>
      <c r="G472" t="s">
        <v>4046</v>
      </c>
      <c r="H472" t="s">
        <v>4050</v>
      </c>
      <c r="I472" t="s">
        <v>4049</v>
      </c>
    </row>
    <row r="473" spans="1:9" hidden="1" x14ac:dyDescent="0.25">
      <c r="A473" t="s">
        <v>3954</v>
      </c>
      <c r="B473" t="s">
        <v>2560</v>
      </c>
      <c r="C473" s="210">
        <v>40147</v>
      </c>
      <c r="D473" t="s">
        <v>4048</v>
      </c>
      <c r="E473" s="210">
        <v>40178</v>
      </c>
      <c r="F473" t="s">
        <v>1324</v>
      </c>
      <c r="G473" t="s">
        <v>4044</v>
      </c>
      <c r="H473" t="s">
        <v>4047</v>
      </c>
      <c r="I473" t="s">
        <v>4046</v>
      </c>
    </row>
    <row r="474" spans="1:9" hidden="1" x14ac:dyDescent="0.25">
      <c r="A474" t="s">
        <v>3954</v>
      </c>
      <c r="B474" t="s">
        <v>2560</v>
      </c>
      <c r="C474" s="210">
        <v>40042</v>
      </c>
      <c r="D474" t="s">
        <v>2599</v>
      </c>
      <c r="E474" s="210">
        <v>40086</v>
      </c>
      <c r="F474" t="s">
        <v>1324</v>
      </c>
      <c r="G474" t="s">
        <v>4042</v>
      </c>
      <c r="H474" t="s">
        <v>4045</v>
      </c>
      <c r="I474" t="s">
        <v>4044</v>
      </c>
    </row>
    <row r="475" spans="1:9" hidden="1" x14ac:dyDescent="0.25">
      <c r="A475" t="s">
        <v>3954</v>
      </c>
      <c r="B475" t="s">
        <v>2560</v>
      </c>
      <c r="C475" s="210">
        <v>40000</v>
      </c>
      <c r="D475" t="s">
        <v>2599</v>
      </c>
      <c r="E475" s="210">
        <v>40056</v>
      </c>
      <c r="F475" t="s">
        <v>1324</v>
      </c>
      <c r="G475" t="s">
        <v>4039</v>
      </c>
      <c r="H475" t="s">
        <v>4043</v>
      </c>
      <c r="I475" t="s">
        <v>4042</v>
      </c>
    </row>
    <row r="476" spans="1:9" hidden="1" x14ac:dyDescent="0.25">
      <c r="A476" t="s">
        <v>3954</v>
      </c>
      <c r="B476" t="s">
        <v>2560</v>
      </c>
      <c r="C476" s="210">
        <v>39925</v>
      </c>
      <c r="D476" t="s">
        <v>4041</v>
      </c>
      <c r="E476" s="210">
        <v>40025</v>
      </c>
      <c r="F476" t="s">
        <v>1324</v>
      </c>
      <c r="G476" t="s">
        <v>4037</v>
      </c>
      <c r="H476" t="s">
        <v>4040</v>
      </c>
      <c r="I476" t="s">
        <v>4039</v>
      </c>
    </row>
    <row r="477" spans="1:9" hidden="1" x14ac:dyDescent="0.25">
      <c r="A477" t="s">
        <v>3954</v>
      </c>
      <c r="B477" t="s">
        <v>2560</v>
      </c>
      <c r="C477" s="210">
        <v>39870</v>
      </c>
      <c r="D477" t="s">
        <v>2587</v>
      </c>
      <c r="E477" s="210">
        <v>39933</v>
      </c>
      <c r="F477" t="s">
        <v>1324</v>
      </c>
      <c r="G477" t="s">
        <v>4035</v>
      </c>
      <c r="H477" t="s">
        <v>4038</v>
      </c>
      <c r="I477" t="s">
        <v>4037</v>
      </c>
    </row>
    <row r="478" spans="1:9" hidden="1" x14ac:dyDescent="0.25">
      <c r="A478" t="s">
        <v>3954</v>
      </c>
      <c r="B478" t="s">
        <v>2560</v>
      </c>
      <c r="C478" s="210">
        <v>39764</v>
      </c>
      <c r="D478" t="s">
        <v>2599</v>
      </c>
      <c r="E478" s="210">
        <v>40178</v>
      </c>
      <c r="F478" t="s">
        <v>1324</v>
      </c>
      <c r="G478" t="s">
        <v>4032</v>
      </c>
      <c r="H478" t="s">
        <v>4036</v>
      </c>
      <c r="I478" t="s">
        <v>4035</v>
      </c>
    </row>
    <row r="479" spans="1:9" hidden="1" x14ac:dyDescent="0.25">
      <c r="A479" t="s">
        <v>3954</v>
      </c>
      <c r="B479" t="s">
        <v>2560</v>
      </c>
      <c r="C479" s="210">
        <v>39755</v>
      </c>
      <c r="D479" t="s">
        <v>4034</v>
      </c>
      <c r="E479" s="210">
        <v>39844</v>
      </c>
      <c r="F479" t="s">
        <v>1324</v>
      </c>
      <c r="G479" t="s">
        <v>4027</v>
      </c>
      <c r="H479" t="s">
        <v>4033</v>
      </c>
      <c r="I479" t="s">
        <v>4032</v>
      </c>
    </row>
    <row r="480" spans="1:9" hidden="1" x14ac:dyDescent="0.25">
      <c r="A480" t="s">
        <v>3954</v>
      </c>
      <c r="B480" t="s">
        <v>2560</v>
      </c>
      <c r="C480" s="210">
        <v>39751</v>
      </c>
      <c r="D480" t="s">
        <v>4031</v>
      </c>
      <c r="E480" t="s">
        <v>83</v>
      </c>
      <c r="F480" t="s">
        <v>1324</v>
      </c>
      <c r="G480" t="s">
        <v>4027</v>
      </c>
      <c r="H480" t="s">
        <v>4030</v>
      </c>
      <c r="I480" t="s">
        <v>3991</v>
      </c>
    </row>
    <row r="481" spans="1:9" hidden="1" x14ac:dyDescent="0.25">
      <c r="A481" t="s">
        <v>3954</v>
      </c>
      <c r="B481" t="s">
        <v>2560</v>
      </c>
      <c r="C481" s="210">
        <v>39721</v>
      </c>
      <c r="D481" t="s">
        <v>4029</v>
      </c>
      <c r="E481" s="210">
        <v>39752</v>
      </c>
      <c r="F481" t="s">
        <v>1324</v>
      </c>
      <c r="G481" t="s">
        <v>4024</v>
      </c>
      <c r="H481" t="s">
        <v>4028</v>
      </c>
      <c r="I481" t="s">
        <v>4027</v>
      </c>
    </row>
    <row r="482" spans="1:9" hidden="1" x14ac:dyDescent="0.25">
      <c r="A482" t="s">
        <v>3954</v>
      </c>
      <c r="B482" t="s">
        <v>2560</v>
      </c>
      <c r="C482" s="210">
        <v>39703</v>
      </c>
      <c r="D482" t="s">
        <v>4026</v>
      </c>
      <c r="E482" s="210">
        <v>39721</v>
      </c>
      <c r="F482" t="s">
        <v>1324</v>
      </c>
      <c r="G482" t="s">
        <v>4021</v>
      </c>
      <c r="H482" t="s">
        <v>4025</v>
      </c>
      <c r="I482" t="s">
        <v>4024</v>
      </c>
    </row>
    <row r="483" spans="1:9" hidden="1" x14ac:dyDescent="0.25">
      <c r="A483" t="s">
        <v>3954</v>
      </c>
      <c r="B483" t="s">
        <v>2560</v>
      </c>
      <c r="C483" s="210">
        <v>39664</v>
      </c>
      <c r="D483" t="s">
        <v>4023</v>
      </c>
      <c r="E483" s="210">
        <v>39721</v>
      </c>
      <c r="F483" t="s">
        <v>1324</v>
      </c>
      <c r="G483" t="s">
        <v>4019</v>
      </c>
      <c r="H483" t="s">
        <v>4022</v>
      </c>
      <c r="I483" t="s">
        <v>4021</v>
      </c>
    </row>
    <row r="484" spans="1:9" hidden="1" x14ac:dyDescent="0.25">
      <c r="A484" t="s">
        <v>3954</v>
      </c>
      <c r="B484" t="s">
        <v>2560</v>
      </c>
      <c r="C484" s="210">
        <v>39624</v>
      </c>
      <c r="D484" t="s">
        <v>2569</v>
      </c>
      <c r="E484" s="210">
        <v>39691</v>
      </c>
      <c r="F484" t="s">
        <v>1324</v>
      </c>
      <c r="G484" t="s">
        <v>4017</v>
      </c>
      <c r="H484" t="s">
        <v>4020</v>
      </c>
      <c r="I484" t="s">
        <v>4019</v>
      </c>
    </row>
    <row r="485" spans="1:9" hidden="1" x14ac:dyDescent="0.25">
      <c r="A485" t="s">
        <v>3954</v>
      </c>
      <c r="B485" t="s">
        <v>2560</v>
      </c>
      <c r="C485" s="210">
        <v>39546</v>
      </c>
      <c r="D485" t="s">
        <v>2569</v>
      </c>
      <c r="E485" s="210">
        <v>39660</v>
      </c>
      <c r="F485" t="s">
        <v>1324</v>
      </c>
      <c r="G485" t="s">
        <v>4013</v>
      </c>
      <c r="H485" t="s">
        <v>4018</v>
      </c>
      <c r="I485" t="s">
        <v>4017</v>
      </c>
    </row>
    <row r="486" spans="1:9" hidden="1" x14ac:dyDescent="0.25">
      <c r="A486" t="s">
        <v>3954</v>
      </c>
      <c r="B486" t="s">
        <v>2560</v>
      </c>
      <c r="C486" s="210">
        <v>39545</v>
      </c>
      <c r="D486" t="s">
        <v>2581</v>
      </c>
      <c r="E486" t="s">
        <v>83</v>
      </c>
      <c r="F486" t="s">
        <v>1324</v>
      </c>
      <c r="G486" t="s">
        <v>4013</v>
      </c>
      <c r="H486" t="s">
        <v>4016</v>
      </c>
      <c r="I486" t="s">
        <v>3991</v>
      </c>
    </row>
    <row r="487" spans="1:9" hidden="1" x14ac:dyDescent="0.25">
      <c r="A487" t="s">
        <v>3954</v>
      </c>
      <c r="B487" t="s">
        <v>2560</v>
      </c>
      <c r="C487" s="210">
        <v>39295</v>
      </c>
      <c r="D487" t="s">
        <v>4015</v>
      </c>
      <c r="E487" s="210">
        <v>39568</v>
      </c>
      <c r="F487" t="s">
        <v>1324</v>
      </c>
      <c r="G487" t="s">
        <v>4010</v>
      </c>
      <c r="H487" t="s">
        <v>4014</v>
      </c>
      <c r="I487" t="s">
        <v>4013</v>
      </c>
    </row>
    <row r="488" spans="1:9" hidden="1" x14ac:dyDescent="0.25">
      <c r="A488" t="s">
        <v>3954</v>
      </c>
      <c r="B488" t="s">
        <v>1326</v>
      </c>
      <c r="C488" s="210">
        <v>39135</v>
      </c>
      <c r="D488" t="s">
        <v>4012</v>
      </c>
      <c r="E488" s="210">
        <v>39210</v>
      </c>
      <c r="F488" t="s">
        <v>1324</v>
      </c>
      <c r="G488" t="s">
        <v>4007</v>
      </c>
      <c r="H488" t="s">
        <v>4011</v>
      </c>
      <c r="I488" t="s">
        <v>4010</v>
      </c>
    </row>
    <row r="489" spans="1:9" hidden="1" x14ac:dyDescent="0.25">
      <c r="A489" t="s">
        <v>3954</v>
      </c>
      <c r="B489" t="s">
        <v>1326</v>
      </c>
      <c r="C489" s="210">
        <v>39126</v>
      </c>
      <c r="D489" t="s">
        <v>4009</v>
      </c>
      <c r="E489" s="210">
        <v>39142</v>
      </c>
      <c r="F489" t="s">
        <v>1324</v>
      </c>
      <c r="G489" t="s">
        <v>4002</v>
      </c>
      <c r="H489" t="s">
        <v>4008</v>
      </c>
      <c r="I489" t="s">
        <v>4007</v>
      </c>
    </row>
    <row r="490" spans="1:9" hidden="1" x14ac:dyDescent="0.25">
      <c r="A490" t="s">
        <v>3954</v>
      </c>
      <c r="B490" t="s">
        <v>1326</v>
      </c>
      <c r="C490" s="210">
        <v>39108</v>
      </c>
      <c r="D490" t="s">
        <v>4006</v>
      </c>
      <c r="E490" t="s">
        <v>83</v>
      </c>
      <c r="F490" t="s">
        <v>1324</v>
      </c>
      <c r="G490" t="s">
        <v>4002</v>
      </c>
      <c r="H490" t="s">
        <v>4005</v>
      </c>
      <c r="I490" t="s">
        <v>3991</v>
      </c>
    </row>
    <row r="491" spans="1:9" hidden="1" x14ac:dyDescent="0.25">
      <c r="A491" t="s">
        <v>3954</v>
      </c>
      <c r="B491" t="s">
        <v>1326</v>
      </c>
      <c r="C491" s="210">
        <v>39087</v>
      </c>
      <c r="D491" t="s">
        <v>4004</v>
      </c>
      <c r="E491" s="210">
        <v>39089</v>
      </c>
      <c r="F491" t="s">
        <v>1324</v>
      </c>
      <c r="G491" t="s">
        <v>3997</v>
      </c>
      <c r="H491" t="s">
        <v>4003</v>
      </c>
      <c r="I491" t="s">
        <v>4002</v>
      </c>
    </row>
    <row r="492" spans="1:9" hidden="1" x14ac:dyDescent="0.25">
      <c r="A492" t="s">
        <v>3954</v>
      </c>
      <c r="B492" t="s">
        <v>2560</v>
      </c>
      <c r="C492" s="210">
        <v>39085</v>
      </c>
      <c r="D492" t="s">
        <v>4001</v>
      </c>
      <c r="E492" t="s">
        <v>83</v>
      </c>
      <c r="F492" t="s">
        <v>1324</v>
      </c>
      <c r="G492" t="s">
        <v>3997</v>
      </c>
      <c r="H492" t="s">
        <v>4000</v>
      </c>
      <c r="I492" t="s">
        <v>3991</v>
      </c>
    </row>
    <row r="493" spans="1:9" hidden="1" x14ac:dyDescent="0.25">
      <c r="A493" t="s">
        <v>3954</v>
      </c>
      <c r="B493" t="s">
        <v>1326</v>
      </c>
      <c r="C493" s="210">
        <v>39058</v>
      </c>
      <c r="D493" t="s">
        <v>3999</v>
      </c>
      <c r="E493" s="210">
        <v>39085</v>
      </c>
      <c r="F493" t="s">
        <v>1324</v>
      </c>
      <c r="G493" t="s">
        <v>3994</v>
      </c>
      <c r="H493" t="s">
        <v>3998</v>
      </c>
      <c r="I493" t="s">
        <v>3997</v>
      </c>
    </row>
    <row r="494" spans="1:9" hidden="1" x14ac:dyDescent="0.25">
      <c r="A494" t="s">
        <v>3954</v>
      </c>
      <c r="B494" t="s">
        <v>1326</v>
      </c>
      <c r="C494" s="210">
        <v>38867</v>
      </c>
      <c r="D494" t="s">
        <v>3996</v>
      </c>
      <c r="E494" s="210">
        <v>38993</v>
      </c>
      <c r="F494" t="s">
        <v>1324</v>
      </c>
      <c r="G494" t="s">
        <v>3988</v>
      </c>
      <c r="H494" t="s">
        <v>3995</v>
      </c>
      <c r="I494" t="s">
        <v>3994</v>
      </c>
    </row>
    <row r="495" spans="1:9" hidden="1" x14ac:dyDescent="0.25">
      <c r="A495" t="s">
        <v>3954</v>
      </c>
      <c r="B495" t="s">
        <v>1326</v>
      </c>
      <c r="C495" s="210">
        <v>38862</v>
      </c>
      <c r="D495" t="s">
        <v>3993</v>
      </c>
      <c r="E495" t="s">
        <v>83</v>
      </c>
      <c r="F495" t="s">
        <v>1324</v>
      </c>
      <c r="G495" t="s">
        <v>3988</v>
      </c>
      <c r="H495" t="s">
        <v>3992</v>
      </c>
      <c r="I495" t="s">
        <v>3991</v>
      </c>
    </row>
    <row r="496" spans="1:9" hidden="1" x14ac:dyDescent="0.25">
      <c r="A496" t="s">
        <v>3954</v>
      </c>
      <c r="B496" t="s">
        <v>1326</v>
      </c>
      <c r="C496" s="210">
        <v>38831</v>
      </c>
      <c r="D496" t="s">
        <v>3990</v>
      </c>
      <c r="E496" s="210">
        <v>38858</v>
      </c>
      <c r="F496" t="s">
        <v>1324</v>
      </c>
      <c r="G496" t="s">
        <v>3985</v>
      </c>
      <c r="H496" t="s">
        <v>3989</v>
      </c>
      <c r="I496" t="s">
        <v>3988</v>
      </c>
    </row>
    <row r="497" spans="1:9" hidden="1" x14ac:dyDescent="0.25">
      <c r="A497" t="s">
        <v>3954</v>
      </c>
      <c r="B497" t="s">
        <v>1326</v>
      </c>
      <c r="C497" s="210">
        <v>38632</v>
      </c>
      <c r="D497" t="s">
        <v>3987</v>
      </c>
      <c r="E497" s="210">
        <v>38832</v>
      </c>
      <c r="F497" t="s">
        <v>1324</v>
      </c>
      <c r="G497" t="s">
        <v>3982</v>
      </c>
      <c r="H497" t="s">
        <v>3986</v>
      </c>
      <c r="I497" t="s">
        <v>3985</v>
      </c>
    </row>
    <row r="498" spans="1:9" hidden="1" x14ac:dyDescent="0.25">
      <c r="A498" t="s">
        <v>3954</v>
      </c>
      <c r="B498" t="s">
        <v>2533</v>
      </c>
      <c r="C498" s="210">
        <v>38506</v>
      </c>
      <c r="D498" t="s">
        <v>3984</v>
      </c>
      <c r="E498" s="210">
        <v>38564</v>
      </c>
      <c r="F498" t="s">
        <v>1324</v>
      </c>
      <c r="G498" t="s">
        <v>3979</v>
      </c>
      <c r="H498" t="s">
        <v>3983</v>
      </c>
      <c r="I498" t="s">
        <v>3982</v>
      </c>
    </row>
    <row r="499" spans="1:9" hidden="1" x14ac:dyDescent="0.25">
      <c r="A499" t="s">
        <v>3954</v>
      </c>
      <c r="B499" t="s">
        <v>2533</v>
      </c>
      <c r="C499" s="210">
        <v>38337</v>
      </c>
      <c r="D499" t="s">
        <v>3981</v>
      </c>
      <c r="E499" s="210">
        <v>38357</v>
      </c>
      <c r="F499" t="s">
        <v>1324</v>
      </c>
      <c r="G499" t="s">
        <v>3976</v>
      </c>
      <c r="H499" t="s">
        <v>3980</v>
      </c>
      <c r="I499" t="s">
        <v>3979</v>
      </c>
    </row>
    <row r="500" spans="1:9" hidden="1" x14ac:dyDescent="0.25">
      <c r="A500" t="s">
        <v>3954</v>
      </c>
      <c r="B500" t="s">
        <v>2533</v>
      </c>
      <c r="C500" s="210">
        <v>38099</v>
      </c>
      <c r="D500" t="s">
        <v>3978</v>
      </c>
      <c r="E500" s="210">
        <v>38259</v>
      </c>
      <c r="F500" t="s">
        <v>1324</v>
      </c>
      <c r="G500" t="s">
        <v>3973</v>
      </c>
      <c r="H500" t="s">
        <v>3977</v>
      </c>
      <c r="I500" t="s">
        <v>3976</v>
      </c>
    </row>
    <row r="501" spans="1:9" hidden="1" x14ac:dyDescent="0.25">
      <c r="A501" t="s">
        <v>3954</v>
      </c>
      <c r="B501" t="s">
        <v>2533</v>
      </c>
      <c r="C501" s="210">
        <v>38002</v>
      </c>
      <c r="D501" t="s">
        <v>3975</v>
      </c>
      <c r="E501" s="210">
        <v>38064</v>
      </c>
      <c r="F501" t="s">
        <v>1324</v>
      </c>
      <c r="G501" t="s">
        <v>3970</v>
      </c>
      <c r="H501" t="s">
        <v>3974</v>
      </c>
      <c r="I501" t="s">
        <v>3973</v>
      </c>
    </row>
    <row r="502" spans="1:9" hidden="1" x14ac:dyDescent="0.25">
      <c r="A502" t="s">
        <v>3954</v>
      </c>
      <c r="B502" t="s">
        <v>2533</v>
      </c>
      <c r="C502" s="210">
        <v>37886</v>
      </c>
      <c r="D502" t="s">
        <v>3972</v>
      </c>
      <c r="E502" s="210">
        <v>38045</v>
      </c>
      <c r="F502" t="s">
        <v>1324</v>
      </c>
      <c r="G502" t="s">
        <v>3967</v>
      </c>
      <c r="H502" t="s">
        <v>3971</v>
      </c>
      <c r="I502" t="s">
        <v>3970</v>
      </c>
    </row>
    <row r="503" spans="1:9" hidden="1" x14ac:dyDescent="0.25">
      <c r="A503" t="s">
        <v>3954</v>
      </c>
      <c r="B503" t="s">
        <v>1545</v>
      </c>
      <c r="C503" s="210">
        <v>37825</v>
      </c>
      <c r="D503" t="s">
        <v>3969</v>
      </c>
      <c r="E503" s="210">
        <v>37864</v>
      </c>
      <c r="F503" t="s">
        <v>1324</v>
      </c>
      <c r="G503" t="s">
        <v>3964</v>
      </c>
      <c r="H503" t="s">
        <v>3968</v>
      </c>
      <c r="I503" t="s">
        <v>3967</v>
      </c>
    </row>
    <row r="504" spans="1:9" hidden="1" x14ac:dyDescent="0.25">
      <c r="A504" t="s">
        <v>3954</v>
      </c>
      <c r="B504" t="s">
        <v>1545</v>
      </c>
      <c r="C504" s="210">
        <v>37740</v>
      </c>
      <c r="D504" t="s">
        <v>3966</v>
      </c>
      <c r="E504" s="210">
        <v>37755</v>
      </c>
      <c r="F504" t="s">
        <v>1324</v>
      </c>
      <c r="G504" t="s">
        <v>3961</v>
      </c>
      <c r="H504" t="s">
        <v>3965</v>
      </c>
      <c r="I504" t="s">
        <v>3964</v>
      </c>
    </row>
    <row r="505" spans="1:9" hidden="1" x14ac:dyDescent="0.25">
      <c r="A505" t="s">
        <v>3954</v>
      </c>
      <c r="B505" t="s">
        <v>1545</v>
      </c>
      <c r="C505" s="210">
        <v>37707</v>
      </c>
      <c r="D505" t="s">
        <v>3963</v>
      </c>
      <c r="E505" s="210">
        <v>37714</v>
      </c>
      <c r="F505" t="s">
        <v>1324</v>
      </c>
      <c r="G505" t="s">
        <v>3958</v>
      </c>
      <c r="H505" t="s">
        <v>3962</v>
      </c>
      <c r="I505" t="s">
        <v>3961</v>
      </c>
    </row>
    <row r="506" spans="1:9" hidden="1" x14ac:dyDescent="0.25">
      <c r="A506" t="s">
        <v>3954</v>
      </c>
      <c r="B506" t="s">
        <v>1326</v>
      </c>
      <c r="C506" s="210">
        <v>37694</v>
      </c>
      <c r="D506" t="s">
        <v>3960</v>
      </c>
      <c r="E506" s="210">
        <v>37698</v>
      </c>
      <c r="F506" t="s">
        <v>1324</v>
      </c>
      <c r="G506" t="s">
        <v>3955</v>
      </c>
      <c r="H506" t="s">
        <v>3959</v>
      </c>
      <c r="I506" t="s">
        <v>3958</v>
      </c>
    </row>
    <row r="507" spans="1:9" hidden="1" x14ac:dyDescent="0.25">
      <c r="A507" t="s">
        <v>3954</v>
      </c>
      <c r="B507" t="s">
        <v>1545</v>
      </c>
      <c r="C507" s="210">
        <v>37571</v>
      </c>
      <c r="D507" t="s">
        <v>3957</v>
      </c>
      <c r="E507" s="210">
        <v>37686</v>
      </c>
      <c r="F507" t="s">
        <v>1324</v>
      </c>
      <c r="G507" t="s">
        <v>3950</v>
      </c>
      <c r="H507" t="s">
        <v>3956</v>
      </c>
      <c r="I507" t="s">
        <v>3955</v>
      </c>
    </row>
    <row r="508" spans="1:9" hidden="1" x14ac:dyDescent="0.25">
      <c r="A508" t="s">
        <v>3954</v>
      </c>
      <c r="B508" t="s">
        <v>1326</v>
      </c>
      <c r="C508" s="210">
        <v>37483</v>
      </c>
      <c r="D508" t="s">
        <v>3953</v>
      </c>
      <c r="E508" s="210">
        <v>37502</v>
      </c>
      <c r="F508" t="s">
        <v>1324</v>
      </c>
      <c r="G508" t="s">
        <v>3952</v>
      </c>
      <c r="H508" t="s">
        <v>3951</v>
      </c>
      <c r="I508" t="s">
        <v>3950</v>
      </c>
    </row>
    <row r="509" spans="1:9" hidden="1" x14ac:dyDescent="0.25">
      <c r="A509" t="s">
        <v>3949</v>
      </c>
    </row>
    <row r="510" spans="1:9" x14ac:dyDescent="0.25">
      <c r="A510" t="s">
        <v>3949</v>
      </c>
      <c r="B510" t="s">
        <v>1326</v>
      </c>
      <c r="C510" s="210">
        <v>43670</v>
      </c>
      <c r="D510" t="s">
        <v>3948</v>
      </c>
      <c r="E510" s="210">
        <v>43769</v>
      </c>
      <c r="F510" t="s">
        <v>1317</v>
      </c>
      <c r="G510" t="s">
        <v>3946</v>
      </c>
      <c r="H510" t="s">
        <v>3947</v>
      </c>
      <c r="I510" t="s">
        <v>3946</v>
      </c>
    </row>
    <row r="511" spans="1:9" hidden="1" x14ac:dyDescent="0.25">
      <c r="A511" t="s">
        <v>3872</v>
      </c>
    </row>
    <row r="512" spans="1:9" hidden="1" x14ac:dyDescent="0.25">
      <c r="A512" t="s">
        <v>3872</v>
      </c>
      <c r="B512" t="s">
        <v>1326</v>
      </c>
      <c r="C512" s="210">
        <v>43998</v>
      </c>
      <c r="D512" t="s">
        <v>3945</v>
      </c>
      <c r="E512" t="s">
        <v>83</v>
      </c>
      <c r="F512" t="s">
        <v>1324</v>
      </c>
      <c r="G512" t="s">
        <v>3941</v>
      </c>
      <c r="H512" t="s">
        <v>3944</v>
      </c>
      <c r="I512" t="s">
        <v>3938</v>
      </c>
    </row>
    <row r="513" spans="1:9" hidden="1" x14ac:dyDescent="0.25">
      <c r="A513" t="s">
        <v>3872</v>
      </c>
      <c r="B513" t="s">
        <v>1326</v>
      </c>
      <c r="C513" s="210">
        <v>43325</v>
      </c>
      <c r="D513" t="s">
        <v>3943</v>
      </c>
      <c r="E513" s="210">
        <v>43373</v>
      </c>
      <c r="F513" t="s">
        <v>1324</v>
      </c>
      <c r="G513" t="s">
        <v>3934</v>
      </c>
      <c r="H513" t="s">
        <v>3942</v>
      </c>
      <c r="I513" t="s">
        <v>3941</v>
      </c>
    </row>
    <row r="514" spans="1:9" hidden="1" x14ac:dyDescent="0.25">
      <c r="A514" t="s">
        <v>3872</v>
      </c>
      <c r="B514" t="s">
        <v>1326</v>
      </c>
      <c r="C514" s="210">
        <v>41976</v>
      </c>
      <c r="D514" t="s">
        <v>3940</v>
      </c>
      <c r="E514" t="s">
        <v>83</v>
      </c>
      <c r="F514" t="s">
        <v>1324</v>
      </c>
      <c r="G514" t="s">
        <v>3931</v>
      </c>
      <c r="H514" t="s">
        <v>3939</v>
      </c>
      <c r="I514" t="s">
        <v>3938</v>
      </c>
    </row>
    <row r="515" spans="1:9" hidden="1" x14ac:dyDescent="0.25">
      <c r="A515" t="s">
        <v>3872</v>
      </c>
      <c r="B515" t="s">
        <v>3937</v>
      </c>
      <c r="C515" s="210">
        <v>40758</v>
      </c>
      <c r="D515" t="s">
        <v>3936</v>
      </c>
      <c r="E515" s="210">
        <v>40816</v>
      </c>
      <c r="F515" t="s">
        <v>1324</v>
      </c>
      <c r="G515" t="s">
        <v>3931</v>
      </c>
      <c r="H515" t="s">
        <v>3935</v>
      </c>
      <c r="I515" t="s">
        <v>3934</v>
      </c>
    </row>
    <row r="516" spans="1:9" hidden="1" x14ac:dyDescent="0.25">
      <c r="A516" t="s">
        <v>3872</v>
      </c>
      <c r="B516" t="s">
        <v>2560</v>
      </c>
      <c r="C516" s="210">
        <v>40717</v>
      </c>
      <c r="D516" t="s">
        <v>3933</v>
      </c>
      <c r="E516" s="210">
        <v>40743</v>
      </c>
      <c r="F516" t="s">
        <v>1324</v>
      </c>
      <c r="G516" t="s">
        <v>3928</v>
      </c>
      <c r="H516" t="s">
        <v>3932</v>
      </c>
      <c r="I516" t="s">
        <v>3931</v>
      </c>
    </row>
    <row r="517" spans="1:9" hidden="1" x14ac:dyDescent="0.25">
      <c r="A517" t="s">
        <v>3872</v>
      </c>
      <c r="B517" t="s">
        <v>2560</v>
      </c>
      <c r="C517" s="210">
        <v>40617</v>
      </c>
      <c r="D517" t="s">
        <v>3930</v>
      </c>
      <c r="E517" s="210">
        <v>40663</v>
      </c>
      <c r="F517" t="s">
        <v>1324</v>
      </c>
      <c r="G517" t="s">
        <v>3925</v>
      </c>
      <c r="H517" t="s">
        <v>3929</v>
      </c>
      <c r="I517" t="s">
        <v>3928</v>
      </c>
    </row>
    <row r="518" spans="1:9" hidden="1" x14ac:dyDescent="0.25">
      <c r="A518" t="s">
        <v>3872</v>
      </c>
      <c r="B518" t="s">
        <v>2560</v>
      </c>
      <c r="C518" s="210">
        <v>40596</v>
      </c>
      <c r="D518" t="s">
        <v>3927</v>
      </c>
      <c r="E518" s="210">
        <v>40633</v>
      </c>
      <c r="F518" t="s">
        <v>1324</v>
      </c>
      <c r="G518" t="s">
        <v>3922</v>
      </c>
      <c r="H518" t="s">
        <v>3926</v>
      </c>
      <c r="I518" t="s">
        <v>3925</v>
      </c>
    </row>
    <row r="519" spans="1:9" hidden="1" x14ac:dyDescent="0.25">
      <c r="A519" t="s">
        <v>3872</v>
      </c>
      <c r="B519" t="s">
        <v>2560</v>
      </c>
      <c r="C519" s="210">
        <v>40485</v>
      </c>
      <c r="D519" t="s">
        <v>3924</v>
      </c>
      <c r="E519" s="210">
        <v>40543</v>
      </c>
      <c r="F519" t="s">
        <v>1324</v>
      </c>
      <c r="G519" t="s">
        <v>3919</v>
      </c>
      <c r="H519" t="s">
        <v>3923</v>
      </c>
      <c r="I519" t="s">
        <v>3922</v>
      </c>
    </row>
    <row r="520" spans="1:9" hidden="1" x14ac:dyDescent="0.25">
      <c r="A520" t="s">
        <v>3872</v>
      </c>
      <c r="B520" t="s">
        <v>2560</v>
      </c>
      <c r="C520" s="210">
        <v>40464</v>
      </c>
      <c r="D520" t="s">
        <v>3921</v>
      </c>
      <c r="E520" s="210">
        <v>40543</v>
      </c>
      <c r="F520" t="s">
        <v>1324</v>
      </c>
      <c r="G520" t="s">
        <v>3916</v>
      </c>
      <c r="H520" t="s">
        <v>3920</v>
      </c>
      <c r="I520" t="s">
        <v>3919</v>
      </c>
    </row>
    <row r="521" spans="1:9" hidden="1" x14ac:dyDescent="0.25">
      <c r="A521" t="s">
        <v>3872</v>
      </c>
      <c r="B521" t="s">
        <v>2560</v>
      </c>
      <c r="C521" s="210">
        <v>40345</v>
      </c>
      <c r="D521" t="s">
        <v>3918</v>
      </c>
      <c r="E521" s="210">
        <v>40347</v>
      </c>
      <c r="F521" t="s">
        <v>1324</v>
      </c>
      <c r="G521" t="s">
        <v>3913</v>
      </c>
      <c r="H521" t="s">
        <v>3917</v>
      </c>
      <c r="I521" t="s">
        <v>3916</v>
      </c>
    </row>
    <row r="522" spans="1:9" hidden="1" x14ac:dyDescent="0.25">
      <c r="A522" t="s">
        <v>3872</v>
      </c>
      <c r="B522" t="s">
        <v>2560</v>
      </c>
      <c r="C522" s="210">
        <v>40249</v>
      </c>
      <c r="D522" t="s">
        <v>3915</v>
      </c>
      <c r="E522" s="210">
        <v>40359</v>
      </c>
      <c r="F522" t="s">
        <v>1324</v>
      </c>
      <c r="G522" t="s">
        <v>3910</v>
      </c>
      <c r="H522" t="s">
        <v>3914</v>
      </c>
      <c r="I522" t="s">
        <v>3913</v>
      </c>
    </row>
    <row r="523" spans="1:9" hidden="1" x14ac:dyDescent="0.25">
      <c r="A523" t="s">
        <v>3872</v>
      </c>
      <c r="B523" t="s">
        <v>2560</v>
      </c>
      <c r="C523" s="210">
        <v>40198</v>
      </c>
      <c r="D523" t="s">
        <v>3912</v>
      </c>
      <c r="E523" s="210">
        <v>40235</v>
      </c>
      <c r="F523" t="s">
        <v>1324</v>
      </c>
      <c r="G523" t="s">
        <v>3908</v>
      </c>
      <c r="H523" t="s">
        <v>3911</v>
      </c>
      <c r="I523" t="s">
        <v>3910</v>
      </c>
    </row>
    <row r="524" spans="1:9" hidden="1" x14ac:dyDescent="0.25">
      <c r="A524" t="s">
        <v>3872</v>
      </c>
      <c r="B524" t="s">
        <v>2560</v>
      </c>
      <c r="C524" s="210">
        <v>40000</v>
      </c>
      <c r="D524" t="s">
        <v>2599</v>
      </c>
      <c r="E524" s="210">
        <v>40056</v>
      </c>
      <c r="F524" t="s">
        <v>1324</v>
      </c>
      <c r="G524" t="s">
        <v>3906</v>
      </c>
      <c r="H524" t="s">
        <v>3909</v>
      </c>
      <c r="I524" t="s">
        <v>3908</v>
      </c>
    </row>
    <row r="525" spans="1:9" hidden="1" x14ac:dyDescent="0.25">
      <c r="A525" t="s">
        <v>3872</v>
      </c>
      <c r="B525" t="s">
        <v>2560</v>
      </c>
      <c r="C525" s="210">
        <v>39924</v>
      </c>
      <c r="D525" t="s">
        <v>2599</v>
      </c>
      <c r="E525" s="210">
        <v>40025</v>
      </c>
      <c r="F525" t="s">
        <v>1324</v>
      </c>
      <c r="G525" t="s">
        <v>3903</v>
      </c>
      <c r="H525" t="s">
        <v>3907</v>
      </c>
      <c r="I525" t="s">
        <v>3906</v>
      </c>
    </row>
    <row r="526" spans="1:9" hidden="1" x14ac:dyDescent="0.25">
      <c r="A526" t="s">
        <v>3872</v>
      </c>
      <c r="B526" t="s">
        <v>2560</v>
      </c>
      <c r="C526" s="210">
        <v>39784</v>
      </c>
      <c r="D526" t="s">
        <v>3905</v>
      </c>
      <c r="E526" s="210">
        <v>39994</v>
      </c>
      <c r="F526" t="s">
        <v>1324</v>
      </c>
      <c r="G526" t="s">
        <v>3900</v>
      </c>
      <c r="H526" t="s">
        <v>3904</v>
      </c>
      <c r="I526" t="s">
        <v>3903</v>
      </c>
    </row>
    <row r="527" spans="1:9" hidden="1" x14ac:dyDescent="0.25">
      <c r="A527" t="s">
        <v>3872</v>
      </c>
      <c r="B527" t="s">
        <v>2560</v>
      </c>
      <c r="C527" s="210">
        <v>39769</v>
      </c>
      <c r="D527" t="s">
        <v>3902</v>
      </c>
      <c r="E527" s="210">
        <v>39813</v>
      </c>
      <c r="F527" t="s">
        <v>1324</v>
      </c>
      <c r="G527" t="s">
        <v>3897</v>
      </c>
      <c r="H527" t="s">
        <v>3901</v>
      </c>
      <c r="I527" t="s">
        <v>3900</v>
      </c>
    </row>
    <row r="528" spans="1:9" hidden="1" x14ac:dyDescent="0.25">
      <c r="A528" t="s">
        <v>3872</v>
      </c>
      <c r="B528" t="s">
        <v>2560</v>
      </c>
      <c r="C528" s="210">
        <v>39363</v>
      </c>
      <c r="D528" t="s">
        <v>3899</v>
      </c>
      <c r="E528" s="210">
        <v>39813</v>
      </c>
      <c r="F528" t="s">
        <v>1324</v>
      </c>
      <c r="G528" t="s">
        <v>3894</v>
      </c>
      <c r="H528" t="s">
        <v>3898</v>
      </c>
      <c r="I528" t="s">
        <v>3897</v>
      </c>
    </row>
    <row r="529" spans="1:9" hidden="1" x14ac:dyDescent="0.25">
      <c r="A529" t="s">
        <v>3872</v>
      </c>
      <c r="B529" t="s">
        <v>2560</v>
      </c>
      <c r="C529" s="210">
        <v>39015</v>
      </c>
      <c r="D529" t="s">
        <v>3896</v>
      </c>
      <c r="E529" s="210">
        <v>39448</v>
      </c>
      <c r="F529" t="s">
        <v>1324</v>
      </c>
      <c r="G529" t="s">
        <v>3891</v>
      </c>
      <c r="H529" t="s">
        <v>3895</v>
      </c>
      <c r="I529" t="s">
        <v>3894</v>
      </c>
    </row>
    <row r="530" spans="1:9" hidden="1" x14ac:dyDescent="0.25">
      <c r="A530" t="s">
        <v>3872</v>
      </c>
      <c r="B530" t="s">
        <v>1326</v>
      </c>
      <c r="C530" s="210">
        <v>38632</v>
      </c>
      <c r="D530" t="s">
        <v>3893</v>
      </c>
      <c r="E530" s="210">
        <v>38934</v>
      </c>
      <c r="F530" t="s">
        <v>1324</v>
      </c>
      <c r="G530" t="s">
        <v>3888</v>
      </c>
      <c r="H530" t="s">
        <v>3892</v>
      </c>
      <c r="I530" t="s">
        <v>3891</v>
      </c>
    </row>
    <row r="531" spans="1:9" hidden="1" x14ac:dyDescent="0.25">
      <c r="A531" t="s">
        <v>3872</v>
      </c>
      <c r="B531" t="s">
        <v>1326</v>
      </c>
      <c r="C531" s="210">
        <v>38506</v>
      </c>
      <c r="D531" t="s">
        <v>3890</v>
      </c>
      <c r="E531" s="210">
        <v>38576</v>
      </c>
      <c r="F531" t="s">
        <v>1324</v>
      </c>
      <c r="G531" t="s">
        <v>3885</v>
      </c>
      <c r="H531" t="s">
        <v>3889</v>
      </c>
      <c r="I531" t="s">
        <v>3888</v>
      </c>
    </row>
    <row r="532" spans="1:9" hidden="1" x14ac:dyDescent="0.25">
      <c r="A532" t="s">
        <v>3872</v>
      </c>
      <c r="B532" t="s">
        <v>1326</v>
      </c>
      <c r="C532" s="210">
        <v>38246</v>
      </c>
      <c r="D532" t="s">
        <v>3887</v>
      </c>
      <c r="E532" s="210">
        <v>38398</v>
      </c>
      <c r="F532" t="s">
        <v>1324</v>
      </c>
      <c r="G532" t="s">
        <v>3882</v>
      </c>
      <c r="H532" t="s">
        <v>3886</v>
      </c>
      <c r="I532" t="s">
        <v>3885</v>
      </c>
    </row>
    <row r="533" spans="1:9" hidden="1" x14ac:dyDescent="0.25">
      <c r="A533" t="s">
        <v>3872</v>
      </c>
      <c r="B533" t="s">
        <v>1545</v>
      </c>
      <c r="C533" s="210">
        <v>37915</v>
      </c>
      <c r="D533" t="s">
        <v>3884</v>
      </c>
      <c r="E533" s="210">
        <v>38037</v>
      </c>
      <c r="F533" t="s">
        <v>1324</v>
      </c>
      <c r="G533" t="s">
        <v>3876</v>
      </c>
      <c r="H533" t="s">
        <v>3883</v>
      </c>
      <c r="I533" t="s">
        <v>3882</v>
      </c>
    </row>
    <row r="534" spans="1:9" hidden="1" x14ac:dyDescent="0.25">
      <c r="A534" t="s">
        <v>3872</v>
      </c>
      <c r="B534" t="s">
        <v>3614</v>
      </c>
      <c r="C534" s="210">
        <v>37840</v>
      </c>
      <c r="D534" t="s">
        <v>3881</v>
      </c>
      <c r="E534" t="s">
        <v>83</v>
      </c>
      <c r="F534" t="s">
        <v>1324</v>
      </c>
      <c r="G534" t="s">
        <v>3873</v>
      </c>
      <c r="H534" t="s">
        <v>3880</v>
      </c>
      <c r="I534" t="s">
        <v>3879</v>
      </c>
    </row>
    <row r="535" spans="1:9" hidden="1" x14ac:dyDescent="0.25">
      <c r="A535" t="s">
        <v>3872</v>
      </c>
      <c r="B535" t="s">
        <v>1545</v>
      </c>
      <c r="C535" s="210">
        <v>37810</v>
      </c>
      <c r="D535" t="s">
        <v>3878</v>
      </c>
      <c r="E535" s="210">
        <v>37864</v>
      </c>
      <c r="F535" t="s">
        <v>1324</v>
      </c>
      <c r="G535" t="s">
        <v>3873</v>
      </c>
      <c r="H535" t="s">
        <v>3877</v>
      </c>
      <c r="I535" t="s">
        <v>3876</v>
      </c>
    </row>
    <row r="536" spans="1:9" hidden="1" x14ac:dyDescent="0.25">
      <c r="A536" t="s">
        <v>3872</v>
      </c>
      <c r="B536" t="s">
        <v>1545</v>
      </c>
      <c r="C536" s="210">
        <v>37544</v>
      </c>
      <c r="D536" t="s">
        <v>3875</v>
      </c>
      <c r="E536" s="210">
        <v>37574</v>
      </c>
      <c r="F536" t="s">
        <v>1324</v>
      </c>
      <c r="G536" t="s">
        <v>3868</v>
      </c>
      <c r="H536" t="s">
        <v>3874</v>
      </c>
      <c r="I536" t="s">
        <v>3873</v>
      </c>
    </row>
    <row r="537" spans="1:9" hidden="1" x14ac:dyDescent="0.25">
      <c r="A537" t="s">
        <v>3872</v>
      </c>
      <c r="B537" t="s">
        <v>1545</v>
      </c>
      <c r="C537" s="210">
        <v>37501</v>
      </c>
      <c r="D537" t="s">
        <v>3871</v>
      </c>
      <c r="E537" s="210">
        <v>37507</v>
      </c>
      <c r="F537" t="s">
        <v>1324</v>
      </c>
      <c r="G537" t="s">
        <v>3870</v>
      </c>
      <c r="H537" t="s">
        <v>3869</v>
      </c>
      <c r="I537" t="s">
        <v>3868</v>
      </c>
    </row>
    <row r="538" spans="1:9" hidden="1" x14ac:dyDescent="0.25">
      <c r="A538" t="s">
        <v>3867</v>
      </c>
    </row>
    <row r="539" spans="1:9" x14ac:dyDescent="0.25">
      <c r="A539" t="s">
        <v>3867</v>
      </c>
      <c r="B539" t="s">
        <v>1326</v>
      </c>
      <c r="C539" s="210">
        <v>43670</v>
      </c>
      <c r="D539" t="s">
        <v>2485</v>
      </c>
      <c r="E539" s="210">
        <v>43769</v>
      </c>
      <c r="F539" t="s">
        <v>1317</v>
      </c>
      <c r="G539" t="s">
        <v>3865</v>
      </c>
      <c r="H539" t="s">
        <v>3866</v>
      </c>
      <c r="I539" t="s">
        <v>3865</v>
      </c>
    </row>
    <row r="540" spans="1:9" hidden="1" x14ac:dyDescent="0.25">
      <c r="A540" t="s">
        <v>3769</v>
      </c>
    </row>
    <row r="541" spans="1:9" hidden="1" x14ac:dyDescent="0.25">
      <c r="A541" t="s">
        <v>3769</v>
      </c>
      <c r="B541" t="s">
        <v>1871</v>
      </c>
      <c r="C541" s="210">
        <v>42038</v>
      </c>
      <c r="D541" t="s">
        <v>3864</v>
      </c>
      <c r="E541" s="210">
        <v>42061</v>
      </c>
      <c r="F541" t="s">
        <v>1324</v>
      </c>
      <c r="G541" t="s">
        <v>3859</v>
      </c>
      <c r="H541" t="s">
        <v>3863</v>
      </c>
      <c r="I541" t="s">
        <v>3862</v>
      </c>
    </row>
    <row r="542" spans="1:9" hidden="1" x14ac:dyDescent="0.25">
      <c r="A542" t="s">
        <v>3769</v>
      </c>
      <c r="B542" t="s">
        <v>1871</v>
      </c>
      <c r="C542" s="210">
        <v>41883</v>
      </c>
      <c r="D542" t="s">
        <v>3861</v>
      </c>
      <c r="E542" s="210">
        <v>41902</v>
      </c>
      <c r="F542" t="s">
        <v>1324</v>
      </c>
      <c r="G542" t="s">
        <v>3853</v>
      </c>
      <c r="H542" t="s">
        <v>3860</v>
      </c>
      <c r="I542" t="s">
        <v>3859</v>
      </c>
    </row>
    <row r="543" spans="1:9" hidden="1" x14ac:dyDescent="0.25">
      <c r="A543" t="s">
        <v>3769</v>
      </c>
      <c r="B543" t="s">
        <v>1871</v>
      </c>
      <c r="C543" s="210">
        <v>41878</v>
      </c>
      <c r="D543" t="s">
        <v>3858</v>
      </c>
      <c r="E543" t="s">
        <v>83</v>
      </c>
      <c r="F543" t="s">
        <v>1324</v>
      </c>
      <c r="G543" t="s">
        <v>3853</v>
      </c>
      <c r="H543" t="s">
        <v>3857</v>
      </c>
      <c r="I543" t="s">
        <v>3856</v>
      </c>
    </row>
    <row r="544" spans="1:9" hidden="1" x14ac:dyDescent="0.25">
      <c r="A544" t="s">
        <v>3769</v>
      </c>
      <c r="B544" t="s">
        <v>1871</v>
      </c>
      <c r="C544" s="210">
        <v>40814</v>
      </c>
      <c r="D544" t="s">
        <v>3855</v>
      </c>
      <c r="E544" s="210">
        <v>40831</v>
      </c>
      <c r="F544" t="s">
        <v>1324</v>
      </c>
      <c r="G544" t="s">
        <v>3850</v>
      </c>
      <c r="H544" t="s">
        <v>3854</v>
      </c>
      <c r="I544" t="s">
        <v>3853</v>
      </c>
    </row>
    <row r="545" spans="1:9" hidden="1" x14ac:dyDescent="0.25">
      <c r="A545" t="s">
        <v>3769</v>
      </c>
      <c r="B545" t="s">
        <v>1871</v>
      </c>
      <c r="C545" s="210">
        <v>40799</v>
      </c>
      <c r="D545" t="s">
        <v>3852</v>
      </c>
      <c r="E545" s="210">
        <v>40816</v>
      </c>
      <c r="F545" t="s">
        <v>1324</v>
      </c>
      <c r="G545" t="s">
        <v>3847</v>
      </c>
      <c r="H545" t="s">
        <v>3851</v>
      </c>
      <c r="I545" t="s">
        <v>3850</v>
      </c>
    </row>
    <row r="546" spans="1:9" hidden="1" x14ac:dyDescent="0.25">
      <c r="A546" t="s">
        <v>3769</v>
      </c>
      <c r="B546" t="s">
        <v>1871</v>
      </c>
      <c r="C546" s="210">
        <v>39958</v>
      </c>
      <c r="D546" t="s">
        <v>3849</v>
      </c>
      <c r="E546" s="210">
        <v>39990</v>
      </c>
      <c r="F546" t="s">
        <v>1324</v>
      </c>
      <c r="G546" t="s">
        <v>3844</v>
      </c>
      <c r="H546" t="s">
        <v>3848</v>
      </c>
      <c r="I546" t="s">
        <v>3847</v>
      </c>
    </row>
    <row r="547" spans="1:9" hidden="1" x14ac:dyDescent="0.25">
      <c r="A547" t="s">
        <v>3769</v>
      </c>
      <c r="B547" t="s">
        <v>1871</v>
      </c>
      <c r="C547" s="210">
        <v>39315</v>
      </c>
      <c r="D547" t="s">
        <v>3846</v>
      </c>
      <c r="E547" s="210">
        <v>39933</v>
      </c>
      <c r="F547" t="s">
        <v>1324</v>
      </c>
      <c r="G547" t="s">
        <v>3839</v>
      </c>
      <c r="H547" t="s">
        <v>3845</v>
      </c>
      <c r="I547" t="s">
        <v>3844</v>
      </c>
    </row>
    <row r="548" spans="1:9" hidden="1" x14ac:dyDescent="0.25">
      <c r="A548" t="s">
        <v>3769</v>
      </c>
      <c r="B548" t="s">
        <v>1871</v>
      </c>
      <c r="C548" s="210">
        <v>38965</v>
      </c>
      <c r="D548" t="s">
        <v>3843</v>
      </c>
      <c r="E548" s="210">
        <v>38971</v>
      </c>
      <c r="F548" t="s">
        <v>1324</v>
      </c>
      <c r="G548" t="s">
        <v>3836</v>
      </c>
      <c r="H548" t="s">
        <v>3842</v>
      </c>
      <c r="I548" t="s">
        <v>3827</v>
      </c>
    </row>
    <row r="549" spans="1:9" hidden="1" x14ac:dyDescent="0.25">
      <c r="A549" t="s">
        <v>3769</v>
      </c>
      <c r="B549" t="s">
        <v>1871</v>
      </c>
      <c r="C549" s="210">
        <v>38755</v>
      </c>
      <c r="D549" t="s">
        <v>3841</v>
      </c>
      <c r="E549" s="210">
        <v>39293</v>
      </c>
      <c r="F549" t="s">
        <v>1324</v>
      </c>
      <c r="G549" t="s">
        <v>3836</v>
      </c>
      <c r="H549" t="s">
        <v>3840</v>
      </c>
      <c r="I549" t="s">
        <v>3839</v>
      </c>
    </row>
    <row r="550" spans="1:9" hidden="1" x14ac:dyDescent="0.25">
      <c r="A550" t="s">
        <v>3769</v>
      </c>
      <c r="B550" t="s">
        <v>1871</v>
      </c>
      <c r="C550" s="210">
        <v>38685</v>
      </c>
      <c r="D550" t="s">
        <v>3838</v>
      </c>
      <c r="E550" s="210">
        <v>38692</v>
      </c>
      <c r="F550" t="s">
        <v>1324</v>
      </c>
      <c r="G550" t="s">
        <v>3833</v>
      </c>
      <c r="H550" t="s">
        <v>3837</v>
      </c>
      <c r="I550" t="s">
        <v>3836</v>
      </c>
    </row>
    <row r="551" spans="1:9" hidden="1" x14ac:dyDescent="0.25">
      <c r="A551" t="s">
        <v>3769</v>
      </c>
      <c r="B551" t="s">
        <v>1871</v>
      </c>
      <c r="C551" s="210">
        <v>38530</v>
      </c>
      <c r="D551" t="s">
        <v>3835</v>
      </c>
      <c r="E551" s="210">
        <v>38540</v>
      </c>
      <c r="F551" t="s">
        <v>1324</v>
      </c>
      <c r="G551" t="s">
        <v>3830</v>
      </c>
      <c r="H551" t="s">
        <v>3834</v>
      </c>
      <c r="I551" t="s">
        <v>3833</v>
      </c>
    </row>
    <row r="552" spans="1:9" hidden="1" x14ac:dyDescent="0.25">
      <c r="A552" t="s">
        <v>3769</v>
      </c>
      <c r="B552" t="s">
        <v>1871</v>
      </c>
      <c r="C552" s="210">
        <v>38503</v>
      </c>
      <c r="D552" t="s">
        <v>3832</v>
      </c>
      <c r="E552" s="210">
        <v>38513</v>
      </c>
      <c r="F552" t="s">
        <v>1324</v>
      </c>
      <c r="G552" t="s">
        <v>3824</v>
      </c>
      <c r="H552" t="s">
        <v>3831</v>
      </c>
      <c r="I552" t="s">
        <v>3830</v>
      </c>
    </row>
    <row r="553" spans="1:9" hidden="1" x14ac:dyDescent="0.25">
      <c r="A553" t="s">
        <v>3769</v>
      </c>
      <c r="B553" t="s">
        <v>1871</v>
      </c>
      <c r="C553" s="210">
        <v>38467</v>
      </c>
      <c r="D553" t="s">
        <v>3829</v>
      </c>
      <c r="E553" t="s">
        <v>83</v>
      </c>
      <c r="F553" t="s">
        <v>1324</v>
      </c>
      <c r="G553" t="s">
        <v>3824</v>
      </c>
      <c r="H553" t="s">
        <v>3828</v>
      </c>
      <c r="I553" t="s">
        <v>3827</v>
      </c>
    </row>
    <row r="554" spans="1:9" hidden="1" x14ac:dyDescent="0.25">
      <c r="A554" t="s">
        <v>3769</v>
      </c>
      <c r="B554" t="s">
        <v>1871</v>
      </c>
      <c r="C554" s="210">
        <v>38460</v>
      </c>
      <c r="D554" t="s">
        <v>3826</v>
      </c>
      <c r="E554" s="210">
        <v>38463</v>
      </c>
      <c r="F554" t="s">
        <v>1324</v>
      </c>
      <c r="G554" t="s">
        <v>3821</v>
      </c>
      <c r="H554" t="s">
        <v>3825</v>
      </c>
      <c r="I554" t="s">
        <v>3824</v>
      </c>
    </row>
    <row r="555" spans="1:9" hidden="1" x14ac:dyDescent="0.25">
      <c r="A555" t="s">
        <v>3769</v>
      </c>
      <c r="B555" t="s">
        <v>1871</v>
      </c>
      <c r="C555" s="210">
        <v>38440</v>
      </c>
      <c r="D555" t="s">
        <v>3823</v>
      </c>
      <c r="E555" s="210">
        <v>38443</v>
      </c>
      <c r="F555" t="s">
        <v>1324</v>
      </c>
      <c r="G555" t="s">
        <v>3818</v>
      </c>
      <c r="H555" t="s">
        <v>3822</v>
      </c>
      <c r="I555" t="s">
        <v>3821</v>
      </c>
    </row>
    <row r="556" spans="1:9" hidden="1" x14ac:dyDescent="0.25">
      <c r="A556" t="s">
        <v>3769</v>
      </c>
      <c r="B556" t="s">
        <v>1871</v>
      </c>
      <c r="C556" s="210">
        <v>38415</v>
      </c>
      <c r="D556" t="s">
        <v>3820</v>
      </c>
      <c r="E556" s="210">
        <v>38420</v>
      </c>
      <c r="F556" t="s">
        <v>1324</v>
      </c>
      <c r="G556" t="s">
        <v>3815</v>
      </c>
      <c r="H556" t="s">
        <v>3819</v>
      </c>
      <c r="I556" t="s">
        <v>3818</v>
      </c>
    </row>
    <row r="557" spans="1:9" hidden="1" x14ac:dyDescent="0.25">
      <c r="A557" t="s">
        <v>3769</v>
      </c>
      <c r="B557" t="s">
        <v>1871</v>
      </c>
      <c r="C557" s="210">
        <v>38370</v>
      </c>
      <c r="D557" t="s">
        <v>3817</v>
      </c>
      <c r="E557" s="210">
        <v>38373</v>
      </c>
      <c r="F557" t="s">
        <v>1324</v>
      </c>
      <c r="G557" t="s">
        <v>3812</v>
      </c>
      <c r="H557" t="s">
        <v>3816</v>
      </c>
      <c r="I557" t="s">
        <v>3815</v>
      </c>
    </row>
    <row r="558" spans="1:9" hidden="1" x14ac:dyDescent="0.25">
      <c r="A558" t="s">
        <v>3769</v>
      </c>
      <c r="B558" t="s">
        <v>1871</v>
      </c>
      <c r="C558" s="210">
        <v>38247</v>
      </c>
      <c r="D558" t="s">
        <v>3814</v>
      </c>
      <c r="E558" s="210">
        <v>38250</v>
      </c>
      <c r="F558" t="s">
        <v>1324</v>
      </c>
      <c r="G558" t="s">
        <v>3809</v>
      </c>
      <c r="H558" t="s">
        <v>3813</v>
      </c>
      <c r="I558" t="s">
        <v>3812</v>
      </c>
    </row>
    <row r="559" spans="1:9" hidden="1" x14ac:dyDescent="0.25">
      <c r="A559" t="s">
        <v>3769</v>
      </c>
      <c r="B559" t="s">
        <v>1871</v>
      </c>
      <c r="C559" s="210">
        <v>38120</v>
      </c>
      <c r="D559" t="s">
        <v>3811</v>
      </c>
      <c r="E559" s="210">
        <v>38125</v>
      </c>
      <c r="F559" t="s">
        <v>1324</v>
      </c>
      <c r="G559" t="s">
        <v>3806</v>
      </c>
      <c r="H559" t="s">
        <v>3810</v>
      </c>
      <c r="I559" t="s">
        <v>3809</v>
      </c>
    </row>
    <row r="560" spans="1:9" hidden="1" x14ac:dyDescent="0.25">
      <c r="A560" t="s">
        <v>3769</v>
      </c>
      <c r="B560" t="s">
        <v>1871</v>
      </c>
      <c r="C560" s="210">
        <v>38084</v>
      </c>
      <c r="D560" t="s">
        <v>3808</v>
      </c>
      <c r="E560" s="210">
        <v>38085</v>
      </c>
      <c r="F560" t="s">
        <v>1324</v>
      </c>
      <c r="G560" t="s">
        <v>3803</v>
      </c>
      <c r="H560" t="s">
        <v>3807</v>
      </c>
      <c r="I560" t="s">
        <v>3806</v>
      </c>
    </row>
    <row r="561" spans="1:9" hidden="1" x14ac:dyDescent="0.25">
      <c r="A561" t="s">
        <v>3769</v>
      </c>
      <c r="B561" t="s">
        <v>1871</v>
      </c>
      <c r="C561" s="210">
        <v>37895</v>
      </c>
      <c r="D561" t="s">
        <v>3805</v>
      </c>
      <c r="E561" s="210">
        <v>37897</v>
      </c>
      <c r="F561" t="s">
        <v>1324</v>
      </c>
      <c r="G561" t="s">
        <v>3800</v>
      </c>
      <c r="H561" t="s">
        <v>3804</v>
      </c>
      <c r="I561" t="s">
        <v>3803</v>
      </c>
    </row>
    <row r="562" spans="1:9" hidden="1" x14ac:dyDescent="0.25">
      <c r="A562" t="s">
        <v>3769</v>
      </c>
      <c r="B562" t="s">
        <v>1871</v>
      </c>
      <c r="C562" s="210">
        <v>37875</v>
      </c>
      <c r="D562" t="s">
        <v>3802</v>
      </c>
      <c r="E562" s="210">
        <v>37881</v>
      </c>
      <c r="F562" t="s">
        <v>1324</v>
      </c>
      <c r="G562" t="s">
        <v>3797</v>
      </c>
      <c r="H562" t="s">
        <v>3801</v>
      </c>
      <c r="I562" t="s">
        <v>3800</v>
      </c>
    </row>
    <row r="563" spans="1:9" hidden="1" x14ac:dyDescent="0.25">
      <c r="A563" t="s">
        <v>3769</v>
      </c>
      <c r="B563" t="s">
        <v>1871</v>
      </c>
      <c r="C563" s="210">
        <v>37830</v>
      </c>
      <c r="D563" t="s">
        <v>3799</v>
      </c>
      <c r="E563" s="210">
        <v>37832</v>
      </c>
      <c r="F563" t="s">
        <v>1324</v>
      </c>
      <c r="G563" t="s">
        <v>3794</v>
      </c>
      <c r="H563" t="s">
        <v>3798</v>
      </c>
      <c r="I563" t="s">
        <v>3797</v>
      </c>
    </row>
    <row r="564" spans="1:9" hidden="1" x14ac:dyDescent="0.25">
      <c r="A564" t="s">
        <v>3769</v>
      </c>
      <c r="B564" t="s">
        <v>1871</v>
      </c>
      <c r="C564" s="210">
        <v>37825</v>
      </c>
      <c r="D564" t="s">
        <v>3796</v>
      </c>
      <c r="E564" s="210">
        <v>37827</v>
      </c>
      <c r="F564" t="s">
        <v>1324</v>
      </c>
      <c r="G564" t="s">
        <v>3791</v>
      </c>
      <c r="H564" t="s">
        <v>3795</v>
      </c>
      <c r="I564" t="s">
        <v>3794</v>
      </c>
    </row>
    <row r="565" spans="1:9" hidden="1" x14ac:dyDescent="0.25">
      <c r="A565" t="s">
        <v>3769</v>
      </c>
      <c r="B565" t="s">
        <v>1784</v>
      </c>
      <c r="C565" s="210">
        <v>37753</v>
      </c>
      <c r="D565" t="s">
        <v>3793</v>
      </c>
      <c r="E565" s="210">
        <v>37757</v>
      </c>
      <c r="F565" t="s">
        <v>1324</v>
      </c>
      <c r="G565" t="s">
        <v>3788</v>
      </c>
      <c r="H565" t="s">
        <v>3792</v>
      </c>
      <c r="I565" t="s">
        <v>3791</v>
      </c>
    </row>
    <row r="566" spans="1:9" hidden="1" x14ac:dyDescent="0.25">
      <c r="A566" t="s">
        <v>3769</v>
      </c>
      <c r="B566" t="s">
        <v>1784</v>
      </c>
      <c r="C566" s="210">
        <v>37741</v>
      </c>
      <c r="D566" t="s">
        <v>3790</v>
      </c>
      <c r="E566" s="210">
        <v>37749</v>
      </c>
      <c r="F566" t="s">
        <v>1324</v>
      </c>
      <c r="G566" t="s">
        <v>3785</v>
      </c>
      <c r="H566" t="s">
        <v>3789</v>
      </c>
      <c r="I566" t="s">
        <v>3788</v>
      </c>
    </row>
    <row r="567" spans="1:9" hidden="1" x14ac:dyDescent="0.25">
      <c r="A567" t="s">
        <v>3769</v>
      </c>
      <c r="B567" t="s">
        <v>1784</v>
      </c>
      <c r="C567" s="210">
        <v>37721</v>
      </c>
      <c r="D567" t="s">
        <v>3787</v>
      </c>
      <c r="E567" s="210">
        <v>37736</v>
      </c>
      <c r="F567" t="s">
        <v>1324</v>
      </c>
      <c r="G567" t="s">
        <v>3782</v>
      </c>
      <c r="H567" t="s">
        <v>3786</v>
      </c>
      <c r="I567" t="s">
        <v>3785</v>
      </c>
    </row>
    <row r="568" spans="1:9" hidden="1" x14ac:dyDescent="0.25">
      <c r="A568" t="s">
        <v>3769</v>
      </c>
      <c r="B568" t="s">
        <v>1784</v>
      </c>
      <c r="C568" s="210">
        <v>37678</v>
      </c>
      <c r="D568" t="s">
        <v>3784</v>
      </c>
      <c r="E568" s="210">
        <v>37707</v>
      </c>
      <c r="F568" t="s">
        <v>1324</v>
      </c>
      <c r="G568" t="s">
        <v>3779</v>
      </c>
      <c r="H568" t="s">
        <v>3783</v>
      </c>
      <c r="I568" t="s">
        <v>3782</v>
      </c>
    </row>
    <row r="569" spans="1:9" hidden="1" x14ac:dyDescent="0.25">
      <c r="A569" t="s">
        <v>3769</v>
      </c>
      <c r="B569" t="s">
        <v>1784</v>
      </c>
      <c r="C569" s="210">
        <v>37659</v>
      </c>
      <c r="D569" t="s">
        <v>3781</v>
      </c>
      <c r="E569" s="210">
        <v>37679</v>
      </c>
      <c r="F569" t="s">
        <v>1324</v>
      </c>
      <c r="G569" t="s">
        <v>3776</v>
      </c>
      <c r="H569" t="s">
        <v>3780</v>
      </c>
      <c r="I569" t="s">
        <v>3779</v>
      </c>
    </row>
    <row r="570" spans="1:9" hidden="1" x14ac:dyDescent="0.25">
      <c r="A570" t="s">
        <v>3769</v>
      </c>
      <c r="B570" t="s">
        <v>1784</v>
      </c>
      <c r="C570" s="210">
        <v>37610</v>
      </c>
      <c r="D570" t="s">
        <v>3778</v>
      </c>
      <c r="E570" s="210">
        <v>37651</v>
      </c>
      <c r="F570" t="s">
        <v>1324</v>
      </c>
      <c r="G570" t="s">
        <v>3773</v>
      </c>
      <c r="H570" t="s">
        <v>3777</v>
      </c>
      <c r="I570" t="s">
        <v>3776</v>
      </c>
    </row>
    <row r="571" spans="1:9" hidden="1" x14ac:dyDescent="0.25">
      <c r="A571" t="s">
        <v>3769</v>
      </c>
      <c r="B571" t="s">
        <v>1784</v>
      </c>
      <c r="C571" s="210">
        <v>37524</v>
      </c>
      <c r="D571" t="s">
        <v>3775</v>
      </c>
      <c r="E571" s="210">
        <v>37525</v>
      </c>
      <c r="F571" t="s">
        <v>1324</v>
      </c>
      <c r="G571" t="s">
        <v>3770</v>
      </c>
      <c r="H571" t="s">
        <v>3774</v>
      </c>
      <c r="I571" t="s">
        <v>3773</v>
      </c>
    </row>
    <row r="572" spans="1:9" hidden="1" x14ac:dyDescent="0.25">
      <c r="A572" t="s">
        <v>3769</v>
      </c>
      <c r="B572" t="s">
        <v>1784</v>
      </c>
      <c r="C572" s="210">
        <v>37509</v>
      </c>
      <c r="D572" t="s">
        <v>3772</v>
      </c>
      <c r="E572" s="210">
        <v>37512</v>
      </c>
      <c r="F572" t="s">
        <v>1324</v>
      </c>
      <c r="G572" t="s">
        <v>3765</v>
      </c>
      <c r="H572" t="s">
        <v>3771</v>
      </c>
      <c r="I572" t="s">
        <v>3770</v>
      </c>
    </row>
    <row r="573" spans="1:9" hidden="1" x14ac:dyDescent="0.25">
      <c r="A573" t="s">
        <v>3769</v>
      </c>
      <c r="B573" t="s">
        <v>1784</v>
      </c>
      <c r="C573" s="210">
        <v>37501</v>
      </c>
      <c r="D573" t="s">
        <v>3768</v>
      </c>
      <c r="E573" s="210">
        <v>37503</v>
      </c>
      <c r="F573" t="s">
        <v>1324</v>
      </c>
      <c r="G573" t="s">
        <v>3767</v>
      </c>
      <c r="H573" t="s">
        <v>3766</v>
      </c>
      <c r="I573" t="s">
        <v>3765</v>
      </c>
    </row>
    <row r="574" spans="1:9" hidden="1" x14ac:dyDescent="0.25">
      <c r="A574" t="s">
        <v>3764</v>
      </c>
    </row>
    <row r="575" spans="1:9" x14ac:dyDescent="0.25">
      <c r="A575" t="s">
        <v>3764</v>
      </c>
      <c r="B575" t="s">
        <v>3705</v>
      </c>
      <c r="C575" s="210">
        <v>43668</v>
      </c>
      <c r="D575" t="s">
        <v>1411</v>
      </c>
      <c r="E575" s="210">
        <v>43769</v>
      </c>
      <c r="F575" t="s">
        <v>1317</v>
      </c>
      <c r="G575" t="s">
        <v>1410</v>
      </c>
      <c r="I575" t="s">
        <v>3761</v>
      </c>
    </row>
    <row r="576" spans="1:9" hidden="1" x14ac:dyDescent="0.25">
      <c r="A576" t="s">
        <v>3763</v>
      </c>
    </row>
    <row r="577" spans="1:9" x14ac:dyDescent="0.25">
      <c r="A577" t="s">
        <v>3763</v>
      </c>
      <c r="B577" t="s">
        <v>3703</v>
      </c>
      <c r="C577" s="210">
        <v>43668</v>
      </c>
      <c r="D577" t="s">
        <v>1331</v>
      </c>
      <c r="E577" s="210">
        <v>43769</v>
      </c>
      <c r="F577" t="s">
        <v>1317</v>
      </c>
      <c r="G577" t="s">
        <v>83</v>
      </c>
      <c r="H577" t="s">
        <v>3762</v>
      </c>
      <c r="I577" t="s">
        <v>3761</v>
      </c>
    </row>
    <row r="578" spans="1:9" hidden="1" x14ac:dyDescent="0.25">
      <c r="A578" t="s">
        <v>3710</v>
      </c>
    </row>
    <row r="579" spans="1:9" hidden="1" x14ac:dyDescent="0.25">
      <c r="A579" t="s">
        <v>3710</v>
      </c>
      <c r="B579" t="s">
        <v>3705</v>
      </c>
      <c r="C579" s="210">
        <v>43363</v>
      </c>
      <c r="D579" t="s">
        <v>3760</v>
      </c>
      <c r="E579" s="210">
        <v>43465</v>
      </c>
      <c r="F579" t="s">
        <v>1324</v>
      </c>
      <c r="G579" t="s">
        <v>3755</v>
      </c>
      <c r="H579" t="s">
        <v>3759</v>
      </c>
      <c r="I579" t="s">
        <v>3758</v>
      </c>
    </row>
    <row r="580" spans="1:9" hidden="1" x14ac:dyDescent="0.25">
      <c r="A580" t="s">
        <v>3710</v>
      </c>
      <c r="B580" t="s">
        <v>1871</v>
      </c>
      <c r="C580" s="210">
        <v>42086</v>
      </c>
      <c r="D580" t="s">
        <v>3757</v>
      </c>
      <c r="E580" s="210">
        <v>42277</v>
      </c>
      <c r="F580" t="s">
        <v>1324</v>
      </c>
      <c r="G580" t="s">
        <v>3752</v>
      </c>
      <c r="H580" t="s">
        <v>3756</v>
      </c>
      <c r="I580" t="s">
        <v>3755</v>
      </c>
    </row>
    <row r="581" spans="1:9" hidden="1" x14ac:dyDescent="0.25">
      <c r="A581" t="s">
        <v>3710</v>
      </c>
      <c r="B581" t="s">
        <v>1871</v>
      </c>
      <c r="C581" s="210">
        <v>42025</v>
      </c>
      <c r="D581" t="s">
        <v>3754</v>
      </c>
      <c r="E581" s="210">
        <v>42034</v>
      </c>
      <c r="F581" t="s">
        <v>1324</v>
      </c>
      <c r="G581" t="s">
        <v>3749</v>
      </c>
      <c r="H581" t="s">
        <v>3753</v>
      </c>
      <c r="I581" t="s">
        <v>3752</v>
      </c>
    </row>
    <row r="582" spans="1:9" hidden="1" x14ac:dyDescent="0.25">
      <c r="A582" t="s">
        <v>3710</v>
      </c>
      <c r="B582" t="s">
        <v>1415</v>
      </c>
      <c r="C582" s="210">
        <v>41897</v>
      </c>
      <c r="D582" t="s">
        <v>3751</v>
      </c>
      <c r="E582" s="210">
        <v>41904</v>
      </c>
      <c r="F582" t="s">
        <v>1324</v>
      </c>
      <c r="G582" t="s">
        <v>3744</v>
      </c>
      <c r="H582" t="s">
        <v>3750</v>
      </c>
      <c r="I582" t="s">
        <v>3749</v>
      </c>
    </row>
    <row r="583" spans="1:9" hidden="1" x14ac:dyDescent="0.25">
      <c r="A583" t="s">
        <v>3710</v>
      </c>
      <c r="B583" t="s">
        <v>1871</v>
      </c>
      <c r="C583" s="210">
        <v>41878</v>
      </c>
      <c r="D583" t="s">
        <v>3748</v>
      </c>
      <c r="E583" t="s">
        <v>83</v>
      </c>
      <c r="F583" t="s">
        <v>1324</v>
      </c>
      <c r="G583" t="s">
        <v>3744</v>
      </c>
      <c r="H583" t="s">
        <v>3747</v>
      </c>
      <c r="I583" t="s">
        <v>3737</v>
      </c>
    </row>
    <row r="584" spans="1:9" hidden="1" x14ac:dyDescent="0.25">
      <c r="A584" t="s">
        <v>3710</v>
      </c>
      <c r="B584" t="s">
        <v>1871</v>
      </c>
      <c r="C584" s="210">
        <v>41500</v>
      </c>
      <c r="D584" t="s">
        <v>3746</v>
      </c>
      <c r="E584" s="210">
        <v>41505</v>
      </c>
      <c r="F584" t="s">
        <v>1324</v>
      </c>
      <c r="G584" t="s">
        <v>3741</v>
      </c>
      <c r="H584" t="s">
        <v>3745</v>
      </c>
      <c r="I584" t="s">
        <v>3744</v>
      </c>
    </row>
    <row r="585" spans="1:9" hidden="1" x14ac:dyDescent="0.25">
      <c r="A585" t="s">
        <v>3710</v>
      </c>
      <c r="B585" t="s">
        <v>1415</v>
      </c>
      <c r="C585" s="210">
        <v>40834</v>
      </c>
      <c r="D585" t="s">
        <v>3743</v>
      </c>
      <c r="E585" s="210">
        <v>40836</v>
      </c>
      <c r="F585" t="s">
        <v>1324</v>
      </c>
      <c r="G585" t="s">
        <v>3739</v>
      </c>
      <c r="H585" t="s">
        <v>3742</v>
      </c>
      <c r="I585" t="s">
        <v>3741</v>
      </c>
    </row>
    <row r="586" spans="1:9" hidden="1" x14ac:dyDescent="0.25">
      <c r="A586" t="s">
        <v>3710</v>
      </c>
      <c r="B586" t="s">
        <v>1415</v>
      </c>
      <c r="C586" s="210">
        <v>40695</v>
      </c>
      <c r="D586" t="s">
        <v>1402</v>
      </c>
      <c r="E586" s="210">
        <v>40696</v>
      </c>
      <c r="F586" t="s">
        <v>1324</v>
      </c>
      <c r="G586" t="s">
        <v>3734</v>
      </c>
      <c r="H586" t="s">
        <v>3740</v>
      </c>
      <c r="I586" t="s">
        <v>3739</v>
      </c>
    </row>
    <row r="587" spans="1:9" hidden="1" x14ac:dyDescent="0.25">
      <c r="A587" t="s">
        <v>3710</v>
      </c>
      <c r="B587" t="s">
        <v>1415</v>
      </c>
      <c r="C587" s="210">
        <v>40688</v>
      </c>
      <c r="D587" t="s">
        <v>1337</v>
      </c>
      <c r="E587" t="s">
        <v>83</v>
      </c>
      <c r="F587" t="s">
        <v>1324</v>
      </c>
      <c r="G587" t="s">
        <v>3734</v>
      </c>
      <c r="H587" t="s">
        <v>3738</v>
      </c>
      <c r="I587" t="s">
        <v>3737</v>
      </c>
    </row>
    <row r="588" spans="1:9" hidden="1" x14ac:dyDescent="0.25">
      <c r="A588" t="s">
        <v>3710</v>
      </c>
      <c r="B588" t="s">
        <v>1415</v>
      </c>
      <c r="C588" s="210">
        <v>40679</v>
      </c>
      <c r="D588" t="s">
        <v>3736</v>
      </c>
      <c r="E588" s="210">
        <v>40681</v>
      </c>
      <c r="F588" t="s">
        <v>1324</v>
      </c>
      <c r="G588" t="s">
        <v>3731</v>
      </c>
      <c r="H588" t="s">
        <v>3735</v>
      </c>
      <c r="I588" t="s">
        <v>3734</v>
      </c>
    </row>
    <row r="589" spans="1:9" hidden="1" x14ac:dyDescent="0.25">
      <c r="A589" t="s">
        <v>3710</v>
      </c>
      <c r="B589" t="s">
        <v>1415</v>
      </c>
      <c r="C589" s="210">
        <v>40668</v>
      </c>
      <c r="D589" t="s">
        <v>3733</v>
      </c>
      <c r="E589" s="210">
        <v>40669</v>
      </c>
      <c r="F589" t="s">
        <v>1324</v>
      </c>
      <c r="G589" t="s">
        <v>3728</v>
      </c>
      <c r="H589" t="s">
        <v>3732</v>
      </c>
      <c r="I589" t="s">
        <v>3731</v>
      </c>
    </row>
    <row r="590" spans="1:9" hidden="1" x14ac:dyDescent="0.25">
      <c r="A590" t="s">
        <v>3710</v>
      </c>
      <c r="B590" t="s">
        <v>1415</v>
      </c>
      <c r="C590" s="210">
        <v>40584</v>
      </c>
      <c r="D590" t="s">
        <v>3730</v>
      </c>
      <c r="E590" s="210">
        <v>40585</v>
      </c>
      <c r="F590" t="s">
        <v>1324</v>
      </c>
      <c r="G590" t="s">
        <v>3725</v>
      </c>
      <c r="H590" t="s">
        <v>3729</v>
      </c>
      <c r="I590" t="s">
        <v>3728</v>
      </c>
    </row>
    <row r="591" spans="1:9" hidden="1" x14ac:dyDescent="0.25">
      <c r="A591" t="s">
        <v>3710</v>
      </c>
      <c r="B591" t="s">
        <v>1415</v>
      </c>
      <c r="C591" s="210">
        <v>40465</v>
      </c>
      <c r="D591" t="s">
        <v>3727</v>
      </c>
      <c r="E591" s="210">
        <v>40466</v>
      </c>
      <c r="F591" t="s">
        <v>1324</v>
      </c>
      <c r="G591" t="s">
        <v>3722</v>
      </c>
      <c r="H591" t="s">
        <v>3726</v>
      </c>
      <c r="I591" t="s">
        <v>3725</v>
      </c>
    </row>
    <row r="592" spans="1:9" hidden="1" x14ac:dyDescent="0.25">
      <c r="A592" t="s">
        <v>3710</v>
      </c>
      <c r="B592" t="s">
        <v>1415</v>
      </c>
      <c r="C592" s="210">
        <v>40246</v>
      </c>
      <c r="D592" t="s">
        <v>3724</v>
      </c>
      <c r="E592" s="210">
        <v>40249</v>
      </c>
      <c r="F592" t="s">
        <v>1324</v>
      </c>
      <c r="G592" t="s">
        <v>3719</v>
      </c>
      <c r="H592" t="s">
        <v>3723</v>
      </c>
      <c r="I592" t="s">
        <v>3722</v>
      </c>
    </row>
    <row r="593" spans="1:9" hidden="1" x14ac:dyDescent="0.25">
      <c r="A593" t="s">
        <v>3710</v>
      </c>
      <c r="B593" t="s">
        <v>1415</v>
      </c>
      <c r="C593" s="210">
        <v>40235</v>
      </c>
      <c r="D593" t="s">
        <v>3721</v>
      </c>
      <c r="E593" s="210">
        <v>40242</v>
      </c>
      <c r="F593" t="s">
        <v>1324</v>
      </c>
      <c r="G593" t="s">
        <v>3717</v>
      </c>
      <c r="H593" t="s">
        <v>3720</v>
      </c>
      <c r="I593" t="s">
        <v>3719</v>
      </c>
    </row>
    <row r="594" spans="1:9" hidden="1" x14ac:dyDescent="0.25">
      <c r="A594" t="s">
        <v>3710</v>
      </c>
      <c r="B594" t="s">
        <v>1415</v>
      </c>
      <c r="C594" s="210">
        <v>40163</v>
      </c>
      <c r="D594" t="s">
        <v>1402</v>
      </c>
      <c r="E594" s="210">
        <v>40164</v>
      </c>
      <c r="F594" t="s">
        <v>1324</v>
      </c>
      <c r="G594" t="s">
        <v>3711</v>
      </c>
      <c r="H594" t="s">
        <v>3718</v>
      </c>
      <c r="I594" t="s">
        <v>3717</v>
      </c>
    </row>
    <row r="595" spans="1:9" hidden="1" x14ac:dyDescent="0.25">
      <c r="A595" t="s">
        <v>3710</v>
      </c>
      <c r="B595" t="s">
        <v>1415</v>
      </c>
      <c r="C595" s="210">
        <v>40161</v>
      </c>
      <c r="D595" t="s">
        <v>3716</v>
      </c>
      <c r="E595" t="s">
        <v>83</v>
      </c>
      <c r="F595" t="s">
        <v>1324</v>
      </c>
      <c r="G595" t="s">
        <v>3711</v>
      </c>
      <c r="H595" t="s">
        <v>3715</v>
      </c>
      <c r="I595" t="s">
        <v>3714</v>
      </c>
    </row>
    <row r="596" spans="1:9" hidden="1" x14ac:dyDescent="0.25">
      <c r="A596" t="s">
        <v>3710</v>
      </c>
      <c r="B596" t="s">
        <v>1415</v>
      </c>
      <c r="C596" s="210">
        <v>40120</v>
      </c>
      <c r="D596" t="s">
        <v>3713</v>
      </c>
      <c r="E596" s="210">
        <v>40145</v>
      </c>
      <c r="F596" t="s">
        <v>1324</v>
      </c>
      <c r="G596" t="s">
        <v>3707</v>
      </c>
      <c r="H596" t="s">
        <v>3712</v>
      </c>
      <c r="I596" t="s">
        <v>3711</v>
      </c>
    </row>
    <row r="597" spans="1:9" hidden="1" x14ac:dyDescent="0.25">
      <c r="A597" t="s">
        <v>3710</v>
      </c>
      <c r="B597" t="s">
        <v>1415</v>
      </c>
      <c r="C597" s="210">
        <v>40116</v>
      </c>
      <c r="D597" t="s">
        <v>3709</v>
      </c>
      <c r="E597" s="210">
        <v>39812</v>
      </c>
      <c r="F597" t="s">
        <v>1324</v>
      </c>
      <c r="G597" t="s">
        <v>83</v>
      </c>
      <c r="H597" t="s">
        <v>3708</v>
      </c>
      <c r="I597" t="s">
        <v>3707</v>
      </c>
    </row>
    <row r="598" spans="1:9" hidden="1" x14ac:dyDescent="0.25">
      <c r="A598" t="s">
        <v>3706</v>
      </c>
    </row>
    <row r="599" spans="1:9" x14ac:dyDescent="0.25">
      <c r="A599" t="s">
        <v>3706</v>
      </c>
      <c r="B599" t="s">
        <v>3705</v>
      </c>
      <c r="C599" s="210">
        <v>43665</v>
      </c>
      <c r="D599" t="s">
        <v>2016</v>
      </c>
      <c r="E599" s="210">
        <v>43799</v>
      </c>
      <c r="F599" t="s">
        <v>1317</v>
      </c>
      <c r="G599" t="s">
        <v>1410</v>
      </c>
      <c r="I599" t="s">
        <v>3701</v>
      </c>
    </row>
    <row r="600" spans="1:9" hidden="1" x14ac:dyDescent="0.25">
      <c r="A600" t="s">
        <v>3704</v>
      </c>
    </row>
    <row r="601" spans="1:9" x14ac:dyDescent="0.25">
      <c r="A601" t="s">
        <v>3704</v>
      </c>
      <c r="B601" t="s">
        <v>3703</v>
      </c>
      <c r="C601" s="210">
        <v>43665</v>
      </c>
      <c r="D601" t="s">
        <v>1331</v>
      </c>
      <c r="E601" s="210">
        <v>43799</v>
      </c>
      <c r="F601" t="s">
        <v>1317</v>
      </c>
      <c r="G601" t="s">
        <v>83</v>
      </c>
      <c r="H601" t="s">
        <v>3702</v>
      </c>
      <c r="I601" t="s">
        <v>3701</v>
      </c>
    </row>
    <row r="602" spans="1:9" hidden="1" x14ac:dyDescent="0.25">
      <c r="A602" t="s">
        <v>3687</v>
      </c>
    </row>
    <row r="603" spans="1:9" hidden="1" x14ac:dyDescent="0.25">
      <c r="A603" t="s">
        <v>3687</v>
      </c>
      <c r="B603" t="s">
        <v>2013</v>
      </c>
      <c r="C603" s="210">
        <v>41533</v>
      </c>
      <c r="D603" t="s">
        <v>3700</v>
      </c>
      <c r="E603" s="210">
        <v>41542</v>
      </c>
      <c r="F603" t="s">
        <v>1324</v>
      </c>
      <c r="G603" t="s">
        <v>3694</v>
      </c>
      <c r="H603" t="s">
        <v>3699</v>
      </c>
      <c r="I603" t="s">
        <v>3698</v>
      </c>
    </row>
    <row r="604" spans="1:9" hidden="1" x14ac:dyDescent="0.25">
      <c r="A604" t="s">
        <v>3687</v>
      </c>
      <c r="B604" t="s">
        <v>1545</v>
      </c>
      <c r="C604" s="210">
        <v>38168</v>
      </c>
      <c r="D604" t="s">
        <v>3697</v>
      </c>
      <c r="E604" s="210">
        <v>38169</v>
      </c>
      <c r="F604" t="s">
        <v>1324</v>
      </c>
      <c r="G604" t="s">
        <v>3696</v>
      </c>
      <c r="H604" t="s">
        <v>3695</v>
      </c>
      <c r="I604" t="s">
        <v>3694</v>
      </c>
    </row>
    <row r="605" spans="1:9" hidden="1" x14ac:dyDescent="0.25">
      <c r="A605" t="s">
        <v>3687</v>
      </c>
      <c r="B605" t="s">
        <v>1545</v>
      </c>
      <c r="C605" s="210">
        <v>37827</v>
      </c>
      <c r="D605" t="s">
        <v>3693</v>
      </c>
      <c r="E605" s="210">
        <v>37829</v>
      </c>
      <c r="F605" t="s">
        <v>1324</v>
      </c>
      <c r="G605" t="s">
        <v>3688</v>
      </c>
      <c r="H605" t="s">
        <v>3692</v>
      </c>
      <c r="I605" t="s">
        <v>3691</v>
      </c>
    </row>
    <row r="606" spans="1:9" hidden="1" x14ac:dyDescent="0.25">
      <c r="A606" t="s">
        <v>3687</v>
      </c>
      <c r="B606" t="s">
        <v>1545</v>
      </c>
      <c r="C606" s="210">
        <v>37719</v>
      </c>
      <c r="D606" t="s">
        <v>3690</v>
      </c>
      <c r="E606" s="210">
        <v>37720</v>
      </c>
      <c r="F606" t="s">
        <v>1324</v>
      </c>
      <c r="G606" t="s">
        <v>3684</v>
      </c>
      <c r="H606" t="s">
        <v>3689</v>
      </c>
      <c r="I606" t="s">
        <v>3688</v>
      </c>
    </row>
    <row r="607" spans="1:9" hidden="1" x14ac:dyDescent="0.25">
      <c r="A607" t="s">
        <v>3687</v>
      </c>
      <c r="B607" t="s">
        <v>1545</v>
      </c>
      <c r="C607" s="210">
        <v>37522</v>
      </c>
      <c r="D607" t="s">
        <v>3686</v>
      </c>
      <c r="E607" s="210">
        <v>37523</v>
      </c>
      <c r="F607" t="s">
        <v>1324</v>
      </c>
      <c r="G607" t="s">
        <v>3684</v>
      </c>
      <c r="H607" t="s">
        <v>3685</v>
      </c>
      <c r="I607" t="s">
        <v>3684</v>
      </c>
    </row>
    <row r="608" spans="1:9" hidden="1" x14ac:dyDescent="0.25">
      <c r="A608" t="s">
        <v>3674</v>
      </c>
    </row>
    <row r="609" spans="1:9" hidden="1" x14ac:dyDescent="0.25">
      <c r="A609" t="s">
        <v>3674</v>
      </c>
      <c r="B609" t="s">
        <v>2003</v>
      </c>
      <c r="C609" s="210">
        <v>41520</v>
      </c>
      <c r="D609" t="s">
        <v>3683</v>
      </c>
      <c r="E609" s="210">
        <v>41547</v>
      </c>
      <c r="F609" t="s">
        <v>1324</v>
      </c>
      <c r="G609" t="s">
        <v>3678</v>
      </c>
      <c r="H609" t="s">
        <v>3682</v>
      </c>
      <c r="I609" t="s">
        <v>3681</v>
      </c>
    </row>
    <row r="610" spans="1:9" hidden="1" x14ac:dyDescent="0.25">
      <c r="A610" t="s">
        <v>3674</v>
      </c>
      <c r="B610" t="s">
        <v>1326</v>
      </c>
      <c r="C610" s="210">
        <v>40835</v>
      </c>
      <c r="D610" t="s">
        <v>3680</v>
      </c>
      <c r="E610" s="210">
        <v>40877</v>
      </c>
      <c r="F610" t="s">
        <v>1324</v>
      </c>
      <c r="G610" t="s">
        <v>3675</v>
      </c>
      <c r="H610" t="s">
        <v>3679</v>
      </c>
      <c r="I610" t="s">
        <v>3678</v>
      </c>
    </row>
    <row r="611" spans="1:9" hidden="1" x14ac:dyDescent="0.25">
      <c r="A611" t="s">
        <v>3674</v>
      </c>
      <c r="B611" t="s">
        <v>1326</v>
      </c>
      <c r="C611" s="210">
        <v>39311</v>
      </c>
      <c r="D611" t="s">
        <v>3677</v>
      </c>
      <c r="E611" s="210">
        <v>39478</v>
      </c>
      <c r="F611" t="s">
        <v>1324</v>
      </c>
      <c r="G611" t="s">
        <v>3670</v>
      </c>
      <c r="H611" t="s">
        <v>3676</v>
      </c>
      <c r="I611" t="s">
        <v>3675</v>
      </c>
    </row>
    <row r="612" spans="1:9" hidden="1" x14ac:dyDescent="0.25">
      <c r="A612" t="s">
        <v>3674</v>
      </c>
      <c r="B612" t="s">
        <v>1326</v>
      </c>
      <c r="C612" s="210">
        <v>39261</v>
      </c>
      <c r="D612" t="s">
        <v>3673</v>
      </c>
      <c r="E612" s="210">
        <v>39261</v>
      </c>
      <c r="F612" t="s">
        <v>1324</v>
      </c>
      <c r="G612" t="s">
        <v>3672</v>
      </c>
      <c r="H612" t="s">
        <v>3671</v>
      </c>
      <c r="I612" t="s">
        <v>3670</v>
      </c>
    </row>
    <row r="613" spans="1:9" hidden="1" x14ac:dyDescent="0.25">
      <c r="A613" t="s">
        <v>3669</v>
      </c>
    </row>
    <row r="614" spans="1:9" x14ac:dyDescent="0.25">
      <c r="A614" t="s">
        <v>3669</v>
      </c>
      <c r="B614" t="s">
        <v>1326</v>
      </c>
      <c r="C614" s="210">
        <v>43672</v>
      </c>
      <c r="D614" t="s">
        <v>3668</v>
      </c>
      <c r="E614" s="210">
        <v>43769</v>
      </c>
      <c r="F614" t="s">
        <v>1317</v>
      </c>
      <c r="G614" t="s">
        <v>3664</v>
      </c>
      <c r="H614" t="s">
        <v>3667</v>
      </c>
      <c r="I614" t="s">
        <v>3664</v>
      </c>
    </row>
    <row r="615" spans="1:9" hidden="1" x14ac:dyDescent="0.25">
      <c r="A615" t="s">
        <v>3666</v>
      </c>
    </row>
    <row r="616" spans="1:9" x14ac:dyDescent="0.25">
      <c r="A616" t="s">
        <v>3666</v>
      </c>
      <c r="B616" t="s">
        <v>1326</v>
      </c>
      <c r="C616" s="210">
        <v>43672</v>
      </c>
      <c r="D616" t="s">
        <v>1331</v>
      </c>
      <c r="E616" s="210">
        <v>43769</v>
      </c>
      <c r="F616" t="s">
        <v>1317</v>
      </c>
      <c r="G616" t="s">
        <v>3664</v>
      </c>
      <c r="H616" t="s">
        <v>3665</v>
      </c>
      <c r="I616" t="s">
        <v>3664</v>
      </c>
    </row>
    <row r="617" spans="1:9" hidden="1" x14ac:dyDescent="0.25">
      <c r="A617" t="s">
        <v>3639</v>
      </c>
    </row>
    <row r="618" spans="1:9" hidden="1" x14ac:dyDescent="0.25">
      <c r="A618" t="s">
        <v>3639</v>
      </c>
      <c r="B618" t="s">
        <v>1375</v>
      </c>
      <c r="C618" s="210">
        <v>43880</v>
      </c>
      <c r="D618" t="s">
        <v>3663</v>
      </c>
      <c r="E618" t="s">
        <v>83</v>
      </c>
      <c r="F618" t="s">
        <v>1336</v>
      </c>
      <c r="G618" t="s">
        <v>3658</v>
      </c>
      <c r="H618" t="s">
        <v>3662</v>
      </c>
      <c r="I618" t="s">
        <v>3661</v>
      </c>
    </row>
    <row r="619" spans="1:9" hidden="1" x14ac:dyDescent="0.25">
      <c r="A619" t="s">
        <v>3639</v>
      </c>
      <c r="B619" t="s">
        <v>1438</v>
      </c>
      <c r="C619" s="210">
        <v>40939</v>
      </c>
      <c r="D619" t="s">
        <v>3660</v>
      </c>
      <c r="E619" s="210">
        <v>40950</v>
      </c>
      <c r="F619" t="s">
        <v>1324</v>
      </c>
      <c r="G619" t="s">
        <v>3655</v>
      </c>
      <c r="H619" t="s">
        <v>3659</v>
      </c>
      <c r="I619" t="s">
        <v>3658</v>
      </c>
    </row>
    <row r="620" spans="1:9" hidden="1" x14ac:dyDescent="0.25">
      <c r="A620" t="s">
        <v>3639</v>
      </c>
      <c r="B620" t="s">
        <v>1375</v>
      </c>
      <c r="C620" s="210">
        <v>40374</v>
      </c>
      <c r="D620" t="s">
        <v>3657</v>
      </c>
      <c r="E620" s="210">
        <v>40390</v>
      </c>
      <c r="F620" t="s">
        <v>1324</v>
      </c>
      <c r="G620" t="s">
        <v>3652</v>
      </c>
      <c r="H620" t="s">
        <v>3656</v>
      </c>
      <c r="I620" t="s">
        <v>3655</v>
      </c>
    </row>
    <row r="621" spans="1:9" hidden="1" x14ac:dyDescent="0.25">
      <c r="A621" t="s">
        <v>3639</v>
      </c>
      <c r="B621" t="s">
        <v>1375</v>
      </c>
      <c r="C621" s="210">
        <v>40260</v>
      </c>
      <c r="D621" t="s">
        <v>3654</v>
      </c>
      <c r="E621" s="210">
        <v>40329</v>
      </c>
      <c r="F621" t="s">
        <v>1324</v>
      </c>
      <c r="G621" t="s">
        <v>3649</v>
      </c>
      <c r="H621" t="s">
        <v>3653</v>
      </c>
      <c r="I621" t="s">
        <v>3652</v>
      </c>
    </row>
    <row r="622" spans="1:9" hidden="1" x14ac:dyDescent="0.25">
      <c r="A622" t="s">
        <v>3639</v>
      </c>
      <c r="B622" t="s">
        <v>2260</v>
      </c>
      <c r="C622" s="210">
        <v>40106</v>
      </c>
      <c r="D622" t="s">
        <v>3651</v>
      </c>
      <c r="E622" s="210">
        <v>40147</v>
      </c>
      <c r="F622" t="s">
        <v>1324</v>
      </c>
      <c r="G622" t="s">
        <v>3646</v>
      </c>
      <c r="H622" t="s">
        <v>3650</v>
      </c>
      <c r="I622" t="s">
        <v>3649</v>
      </c>
    </row>
    <row r="623" spans="1:9" hidden="1" x14ac:dyDescent="0.25">
      <c r="A623" t="s">
        <v>3639</v>
      </c>
      <c r="B623" t="s">
        <v>2260</v>
      </c>
      <c r="C623" s="210">
        <v>39701</v>
      </c>
      <c r="D623" t="s">
        <v>3648</v>
      </c>
      <c r="E623" s="210">
        <v>39782</v>
      </c>
      <c r="F623" t="s">
        <v>1324</v>
      </c>
      <c r="G623" t="s">
        <v>3643</v>
      </c>
      <c r="H623" t="s">
        <v>3647</v>
      </c>
      <c r="I623" t="s">
        <v>3646</v>
      </c>
    </row>
    <row r="624" spans="1:9" hidden="1" x14ac:dyDescent="0.25">
      <c r="A624" t="s">
        <v>3639</v>
      </c>
      <c r="B624" t="s">
        <v>2260</v>
      </c>
      <c r="C624" s="210">
        <v>39526</v>
      </c>
      <c r="D624" t="s">
        <v>3645</v>
      </c>
      <c r="E624" s="210">
        <v>39721</v>
      </c>
      <c r="F624" t="s">
        <v>1324</v>
      </c>
      <c r="G624" t="s">
        <v>3640</v>
      </c>
      <c r="H624" t="s">
        <v>3644</v>
      </c>
      <c r="I624" t="s">
        <v>3643</v>
      </c>
    </row>
    <row r="625" spans="1:9" hidden="1" x14ac:dyDescent="0.25">
      <c r="A625" t="s">
        <v>3639</v>
      </c>
      <c r="B625" t="s">
        <v>2260</v>
      </c>
      <c r="C625" s="210">
        <v>39487</v>
      </c>
      <c r="D625" t="s">
        <v>3642</v>
      </c>
      <c r="E625" s="210">
        <v>39437</v>
      </c>
      <c r="F625" t="s">
        <v>1324</v>
      </c>
      <c r="G625" t="s">
        <v>3636</v>
      </c>
      <c r="H625" t="s">
        <v>3641</v>
      </c>
      <c r="I625" t="s">
        <v>3640</v>
      </c>
    </row>
    <row r="626" spans="1:9" hidden="1" x14ac:dyDescent="0.25">
      <c r="A626" t="s">
        <v>3639</v>
      </c>
      <c r="B626" t="s">
        <v>1415</v>
      </c>
      <c r="C626" s="210">
        <v>39275</v>
      </c>
      <c r="D626" t="s">
        <v>3638</v>
      </c>
      <c r="E626" s="210">
        <v>39354</v>
      </c>
      <c r="F626" t="s">
        <v>1324</v>
      </c>
      <c r="G626" t="s">
        <v>83</v>
      </c>
      <c r="H626" t="s">
        <v>3637</v>
      </c>
      <c r="I626" t="s">
        <v>3636</v>
      </c>
    </row>
    <row r="627" spans="1:9" hidden="1" x14ac:dyDescent="0.25">
      <c r="A627" t="s">
        <v>3635</v>
      </c>
    </row>
    <row r="628" spans="1:9" x14ac:dyDescent="0.25">
      <c r="A628" t="s">
        <v>3635</v>
      </c>
      <c r="B628" t="s">
        <v>1375</v>
      </c>
      <c r="C628" s="210">
        <v>43668</v>
      </c>
      <c r="D628" t="s">
        <v>1411</v>
      </c>
      <c r="E628" s="210">
        <v>43769</v>
      </c>
      <c r="F628" t="s">
        <v>1317</v>
      </c>
      <c r="G628" t="s">
        <v>1410</v>
      </c>
      <c r="I628" t="s">
        <v>3634</v>
      </c>
    </row>
    <row r="629" spans="1:9" hidden="1" x14ac:dyDescent="0.25">
      <c r="A629" t="s">
        <v>3633</v>
      </c>
    </row>
    <row r="630" spans="1:9" x14ac:dyDescent="0.25">
      <c r="A630" t="s">
        <v>3633</v>
      </c>
      <c r="B630" t="s">
        <v>1438</v>
      </c>
      <c r="C630" s="210">
        <v>43668</v>
      </c>
      <c r="D630" t="s">
        <v>1331</v>
      </c>
      <c r="E630" s="210">
        <v>43769</v>
      </c>
      <c r="F630" t="s">
        <v>1317</v>
      </c>
      <c r="G630" t="s">
        <v>83</v>
      </c>
      <c r="H630" t="s">
        <v>3632</v>
      </c>
      <c r="I630" t="s">
        <v>3631</v>
      </c>
    </row>
    <row r="631" spans="1:9" hidden="1" x14ac:dyDescent="0.25">
      <c r="A631" t="s">
        <v>3610</v>
      </c>
    </row>
    <row r="632" spans="1:9" hidden="1" x14ac:dyDescent="0.25">
      <c r="A632" t="s">
        <v>3610</v>
      </c>
      <c r="B632" t="s">
        <v>1375</v>
      </c>
      <c r="C632" s="210">
        <v>40504</v>
      </c>
      <c r="D632" t="s">
        <v>3630</v>
      </c>
      <c r="E632" t="s">
        <v>83</v>
      </c>
      <c r="F632" t="s">
        <v>1324</v>
      </c>
      <c r="G632" t="s">
        <v>3623</v>
      </c>
      <c r="H632" t="s">
        <v>3629</v>
      </c>
      <c r="I632" t="s">
        <v>3615</v>
      </c>
    </row>
    <row r="633" spans="1:9" hidden="1" x14ac:dyDescent="0.25">
      <c r="A633" t="s">
        <v>3610</v>
      </c>
      <c r="B633" t="s">
        <v>1415</v>
      </c>
      <c r="C633" s="210">
        <v>39653</v>
      </c>
      <c r="D633" t="s">
        <v>1337</v>
      </c>
      <c r="E633" t="s">
        <v>83</v>
      </c>
      <c r="F633" t="s">
        <v>1324</v>
      </c>
      <c r="G633" t="s">
        <v>3623</v>
      </c>
      <c r="H633" t="s">
        <v>3628</v>
      </c>
      <c r="I633" t="s">
        <v>3615</v>
      </c>
    </row>
    <row r="634" spans="1:9" hidden="1" x14ac:dyDescent="0.25">
      <c r="A634" t="s">
        <v>3610</v>
      </c>
      <c r="B634" t="s">
        <v>2260</v>
      </c>
      <c r="C634" s="210">
        <v>39275</v>
      </c>
      <c r="D634" t="s">
        <v>3627</v>
      </c>
      <c r="E634" t="s">
        <v>83</v>
      </c>
      <c r="F634" t="s">
        <v>1324</v>
      </c>
      <c r="G634" t="s">
        <v>3623</v>
      </c>
      <c r="H634" t="s">
        <v>3626</v>
      </c>
      <c r="I634" t="s">
        <v>3615</v>
      </c>
    </row>
    <row r="635" spans="1:9" hidden="1" x14ac:dyDescent="0.25">
      <c r="A635" t="s">
        <v>3610</v>
      </c>
      <c r="B635" t="s">
        <v>1415</v>
      </c>
      <c r="C635" s="210">
        <v>38531</v>
      </c>
      <c r="D635" t="s">
        <v>3625</v>
      </c>
      <c r="E635" s="210">
        <v>38768</v>
      </c>
      <c r="F635" t="s">
        <v>1324</v>
      </c>
      <c r="G635" t="s">
        <v>3618</v>
      </c>
      <c r="H635" t="s">
        <v>3624</v>
      </c>
      <c r="I635" t="s">
        <v>3623</v>
      </c>
    </row>
    <row r="636" spans="1:9" hidden="1" x14ac:dyDescent="0.25">
      <c r="A636" t="s">
        <v>3610</v>
      </c>
      <c r="B636" t="s">
        <v>1326</v>
      </c>
      <c r="C636" s="210">
        <v>37649</v>
      </c>
      <c r="D636" t="s">
        <v>3622</v>
      </c>
      <c r="E636" t="s">
        <v>83</v>
      </c>
      <c r="F636" t="s">
        <v>1324</v>
      </c>
      <c r="G636" t="s">
        <v>3618</v>
      </c>
      <c r="H636" t="s">
        <v>3621</v>
      </c>
      <c r="I636" t="s">
        <v>3615</v>
      </c>
    </row>
    <row r="637" spans="1:9" hidden="1" x14ac:dyDescent="0.25">
      <c r="A637" t="s">
        <v>3610</v>
      </c>
      <c r="B637" t="s">
        <v>1545</v>
      </c>
      <c r="C637" s="210">
        <v>37592</v>
      </c>
      <c r="D637" t="s">
        <v>3620</v>
      </c>
      <c r="E637" s="210">
        <v>37594</v>
      </c>
      <c r="F637" t="s">
        <v>1324</v>
      </c>
      <c r="G637" t="s">
        <v>3611</v>
      </c>
      <c r="H637" t="s">
        <v>3619</v>
      </c>
      <c r="I637" t="s">
        <v>3618</v>
      </c>
    </row>
    <row r="638" spans="1:9" hidden="1" x14ac:dyDescent="0.25">
      <c r="A638" t="s">
        <v>3610</v>
      </c>
      <c r="B638" t="s">
        <v>1784</v>
      </c>
      <c r="C638" s="210">
        <v>37579</v>
      </c>
      <c r="D638" t="s">
        <v>3617</v>
      </c>
      <c r="E638" t="s">
        <v>83</v>
      </c>
      <c r="F638" t="s">
        <v>1324</v>
      </c>
      <c r="G638" t="s">
        <v>3611</v>
      </c>
      <c r="H638" t="s">
        <v>3616</v>
      </c>
      <c r="I638" t="s">
        <v>3615</v>
      </c>
    </row>
    <row r="639" spans="1:9" hidden="1" x14ac:dyDescent="0.25">
      <c r="A639" t="s">
        <v>3610</v>
      </c>
      <c r="B639" t="s">
        <v>3614</v>
      </c>
      <c r="C639" s="210">
        <v>37495</v>
      </c>
      <c r="D639" t="s">
        <v>3613</v>
      </c>
      <c r="E639" s="210">
        <v>37497</v>
      </c>
      <c r="F639" t="s">
        <v>1324</v>
      </c>
      <c r="G639" t="s">
        <v>3606</v>
      </c>
      <c r="H639" t="s">
        <v>3612</v>
      </c>
      <c r="I639" t="s">
        <v>3611</v>
      </c>
    </row>
    <row r="640" spans="1:9" hidden="1" x14ac:dyDescent="0.25">
      <c r="A640" t="s">
        <v>3610</v>
      </c>
      <c r="B640" t="s">
        <v>1545</v>
      </c>
      <c r="C640" s="210">
        <v>37481</v>
      </c>
      <c r="D640" t="s">
        <v>3609</v>
      </c>
      <c r="E640" s="210">
        <v>37480</v>
      </c>
      <c r="F640" t="s">
        <v>1324</v>
      </c>
      <c r="G640" t="s">
        <v>3608</v>
      </c>
      <c r="H640" t="s">
        <v>3607</v>
      </c>
      <c r="I640" t="s">
        <v>3606</v>
      </c>
    </row>
    <row r="641" spans="1:9" hidden="1" x14ac:dyDescent="0.25">
      <c r="A641" t="s">
        <v>3605</v>
      </c>
    </row>
    <row r="642" spans="1:9" hidden="1" x14ac:dyDescent="0.25">
      <c r="A642" t="s">
        <v>3605</v>
      </c>
      <c r="B642" t="s">
        <v>1854</v>
      </c>
      <c r="C642" s="210">
        <v>37595</v>
      </c>
      <c r="D642" t="s">
        <v>3604</v>
      </c>
      <c r="E642" s="210">
        <v>37603</v>
      </c>
      <c r="F642" t="s">
        <v>1324</v>
      </c>
      <c r="G642" t="s">
        <v>3603</v>
      </c>
      <c r="H642" t="s">
        <v>3602</v>
      </c>
      <c r="I642" t="s">
        <v>3601</v>
      </c>
    </row>
    <row r="643" spans="1:9" hidden="1" x14ac:dyDescent="0.25">
      <c r="A643" t="s">
        <v>3600</v>
      </c>
    </row>
    <row r="644" spans="1:9" hidden="1" x14ac:dyDescent="0.25">
      <c r="A644" t="s">
        <v>3600</v>
      </c>
      <c r="B644" t="s">
        <v>1565</v>
      </c>
      <c r="C644" s="210">
        <v>38398</v>
      </c>
      <c r="D644" t="s">
        <v>3599</v>
      </c>
      <c r="E644" s="210">
        <v>38399</v>
      </c>
      <c r="F644" t="s">
        <v>1324</v>
      </c>
      <c r="G644" t="s">
        <v>3597</v>
      </c>
      <c r="H644" t="s">
        <v>3598</v>
      </c>
      <c r="I644" t="s">
        <v>3597</v>
      </c>
    </row>
    <row r="645" spans="1:9" hidden="1" x14ac:dyDescent="0.25">
      <c r="A645" t="s">
        <v>3575</v>
      </c>
    </row>
    <row r="646" spans="1:9" x14ac:dyDescent="0.25">
      <c r="A646" t="s">
        <v>3575</v>
      </c>
      <c r="B646" t="s">
        <v>2013</v>
      </c>
      <c r="C646" s="210">
        <v>41535</v>
      </c>
      <c r="D646" t="s">
        <v>3596</v>
      </c>
      <c r="E646" s="210">
        <v>41544</v>
      </c>
      <c r="F646" t="s">
        <v>1317</v>
      </c>
      <c r="G646" t="s">
        <v>3587</v>
      </c>
      <c r="H646" t="s">
        <v>3595</v>
      </c>
      <c r="I646" t="s">
        <v>3593</v>
      </c>
    </row>
    <row r="647" spans="1:9" hidden="1" x14ac:dyDescent="0.25">
      <c r="A647" t="s">
        <v>3575</v>
      </c>
      <c r="B647" t="s">
        <v>2560</v>
      </c>
      <c r="C647" s="210">
        <v>40905</v>
      </c>
      <c r="D647" t="s">
        <v>1397</v>
      </c>
      <c r="E647" t="s">
        <v>83</v>
      </c>
      <c r="F647" t="s">
        <v>1324</v>
      </c>
      <c r="G647" t="s">
        <v>3587</v>
      </c>
      <c r="H647" t="s">
        <v>3594</v>
      </c>
      <c r="I647" t="s">
        <v>3593</v>
      </c>
    </row>
    <row r="648" spans="1:9" hidden="1" x14ac:dyDescent="0.25">
      <c r="A648" t="s">
        <v>3575</v>
      </c>
      <c r="B648" t="s">
        <v>2560</v>
      </c>
      <c r="C648" s="210">
        <v>40058</v>
      </c>
      <c r="D648" t="s">
        <v>2581</v>
      </c>
      <c r="E648" t="s">
        <v>83</v>
      </c>
      <c r="F648" t="s">
        <v>1324</v>
      </c>
      <c r="G648" t="s">
        <v>3587</v>
      </c>
      <c r="H648" t="s">
        <v>3592</v>
      </c>
      <c r="I648" t="s">
        <v>3573</v>
      </c>
    </row>
    <row r="649" spans="1:9" hidden="1" x14ac:dyDescent="0.25">
      <c r="A649" t="s">
        <v>3575</v>
      </c>
      <c r="B649" t="s">
        <v>2560</v>
      </c>
      <c r="C649" s="210">
        <v>39573</v>
      </c>
      <c r="D649" t="s">
        <v>3591</v>
      </c>
      <c r="E649" s="210">
        <v>39813</v>
      </c>
      <c r="F649" t="s">
        <v>1324</v>
      </c>
      <c r="G649" t="s">
        <v>3587</v>
      </c>
      <c r="H649" t="s">
        <v>3590</v>
      </c>
      <c r="I649" t="s">
        <v>3573</v>
      </c>
    </row>
    <row r="650" spans="1:9" hidden="1" x14ac:dyDescent="0.25">
      <c r="A650" t="s">
        <v>3575</v>
      </c>
      <c r="B650" t="s">
        <v>2560</v>
      </c>
      <c r="C650" s="210">
        <v>39255</v>
      </c>
      <c r="D650" t="s">
        <v>3589</v>
      </c>
      <c r="E650" s="210">
        <v>39448</v>
      </c>
      <c r="F650" t="s">
        <v>1324</v>
      </c>
      <c r="G650" t="s">
        <v>3584</v>
      </c>
      <c r="H650" t="s">
        <v>3588</v>
      </c>
      <c r="I650" t="s">
        <v>3587</v>
      </c>
    </row>
    <row r="651" spans="1:9" hidden="1" x14ac:dyDescent="0.25">
      <c r="A651" t="s">
        <v>3575</v>
      </c>
      <c r="B651" t="s">
        <v>2560</v>
      </c>
      <c r="C651" s="210">
        <v>39101</v>
      </c>
      <c r="D651" t="s">
        <v>3586</v>
      </c>
      <c r="E651" s="210">
        <v>39172</v>
      </c>
      <c r="F651" t="s">
        <v>1324</v>
      </c>
      <c r="G651" t="s">
        <v>3581</v>
      </c>
      <c r="H651" t="s">
        <v>3585</v>
      </c>
      <c r="I651" t="s">
        <v>3584</v>
      </c>
    </row>
    <row r="652" spans="1:9" hidden="1" x14ac:dyDescent="0.25">
      <c r="A652" t="s">
        <v>3575</v>
      </c>
      <c r="B652" t="s">
        <v>2560</v>
      </c>
      <c r="C652" s="210">
        <v>39030</v>
      </c>
      <c r="D652" t="s">
        <v>3583</v>
      </c>
      <c r="E652" s="210">
        <v>39051</v>
      </c>
      <c r="F652" t="s">
        <v>1324</v>
      </c>
      <c r="G652" t="s">
        <v>3576</v>
      </c>
      <c r="H652" t="s">
        <v>3582</v>
      </c>
      <c r="I652" t="s">
        <v>3581</v>
      </c>
    </row>
    <row r="653" spans="1:9" hidden="1" x14ac:dyDescent="0.25">
      <c r="A653" t="s">
        <v>3575</v>
      </c>
      <c r="B653" t="s">
        <v>2560</v>
      </c>
      <c r="C653" s="210">
        <v>38962</v>
      </c>
      <c r="D653" t="s">
        <v>3580</v>
      </c>
      <c r="E653" t="s">
        <v>83</v>
      </c>
      <c r="F653" t="s">
        <v>1324</v>
      </c>
      <c r="G653" t="s">
        <v>3576</v>
      </c>
      <c r="H653" t="s">
        <v>3579</v>
      </c>
      <c r="I653" t="s">
        <v>3573</v>
      </c>
    </row>
    <row r="654" spans="1:9" hidden="1" x14ac:dyDescent="0.25">
      <c r="A654" t="s">
        <v>3575</v>
      </c>
      <c r="B654" t="s">
        <v>2560</v>
      </c>
      <c r="C654" s="210">
        <v>38869</v>
      </c>
      <c r="D654" t="s">
        <v>3578</v>
      </c>
      <c r="E654" s="210">
        <v>38898</v>
      </c>
      <c r="F654" t="s">
        <v>1324</v>
      </c>
      <c r="G654" t="s">
        <v>3571</v>
      </c>
      <c r="H654" t="s">
        <v>3577</v>
      </c>
      <c r="I654" t="s">
        <v>3576</v>
      </c>
    </row>
    <row r="655" spans="1:9" hidden="1" x14ac:dyDescent="0.25">
      <c r="A655" t="s">
        <v>3575</v>
      </c>
      <c r="B655" t="s">
        <v>3192</v>
      </c>
      <c r="C655" s="210">
        <v>38842</v>
      </c>
      <c r="D655" t="s">
        <v>3574</v>
      </c>
      <c r="E655" s="210">
        <v>38851</v>
      </c>
      <c r="F655" t="s">
        <v>1324</v>
      </c>
      <c r="G655" t="s">
        <v>3573</v>
      </c>
      <c r="H655" t="s">
        <v>3572</v>
      </c>
      <c r="I655" t="s">
        <v>3571</v>
      </c>
    </row>
    <row r="656" spans="1:9" hidden="1" x14ac:dyDescent="0.25">
      <c r="A656" t="s">
        <v>3542</v>
      </c>
    </row>
    <row r="657" spans="1:9" hidden="1" x14ac:dyDescent="0.25">
      <c r="A657" t="s">
        <v>3542</v>
      </c>
      <c r="B657" t="s">
        <v>1415</v>
      </c>
      <c r="C657" s="210">
        <v>43663</v>
      </c>
      <c r="D657" t="s">
        <v>3570</v>
      </c>
      <c r="E657" s="210">
        <v>43708</v>
      </c>
      <c r="F657" t="s">
        <v>2001</v>
      </c>
      <c r="G657" t="s">
        <v>3564</v>
      </c>
      <c r="H657" t="s">
        <v>3569</v>
      </c>
      <c r="I657" t="s">
        <v>3555</v>
      </c>
    </row>
    <row r="658" spans="1:9" hidden="1" x14ac:dyDescent="0.25">
      <c r="A658" t="s">
        <v>3542</v>
      </c>
      <c r="B658" t="s">
        <v>1375</v>
      </c>
      <c r="C658" s="210">
        <v>42089</v>
      </c>
      <c r="D658" t="s">
        <v>3568</v>
      </c>
      <c r="E658" t="s">
        <v>83</v>
      </c>
      <c r="F658" t="s">
        <v>1324</v>
      </c>
      <c r="G658" t="s">
        <v>3561</v>
      </c>
      <c r="H658" t="s">
        <v>3567</v>
      </c>
      <c r="I658" t="s">
        <v>3555</v>
      </c>
    </row>
    <row r="659" spans="1:9" hidden="1" x14ac:dyDescent="0.25">
      <c r="A659" t="s">
        <v>3542</v>
      </c>
      <c r="B659" t="s">
        <v>1434</v>
      </c>
      <c r="C659" s="210">
        <v>41550</v>
      </c>
      <c r="D659" t="s">
        <v>3566</v>
      </c>
      <c r="E659" s="210">
        <v>41558</v>
      </c>
      <c r="F659" t="s">
        <v>1324</v>
      </c>
      <c r="G659" t="s">
        <v>3561</v>
      </c>
      <c r="H659" t="s">
        <v>3565</v>
      </c>
      <c r="I659" t="s">
        <v>3564</v>
      </c>
    </row>
    <row r="660" spans="1:9" hidden="1" x14ac:dyDescent="0.25">
      <c r="A660" t="s">
        <v>3542</v>
      </c>
      <c r="B660" t="s">
        <v>1352</v>
      </c>
      <c r="C660" s="210">
        <v>40768</v>
      </c>
      <c r="D660" t="s">
        <v>3563</v>
      </c>
      <c r="E660" s="210">
        <v>40795</v>
      </c>
      <c r="F660" t="s">
        <v>1324</v>
      </c>
      <c r="G660" t="s">
        <v>3558</v>
      </c>
      <c r="H660" t="s">
        <v>3562</v>
      </c>
      <c r="I660" t="s">
        <v>3561</v>
      </c>
    </row>
    <row r="661" spans="1:9" hidden="1" x14ac:dyDescent="0.25">
      <c r="A661" t="s">
        <v>3542</v>
      </c>
      <c r="B661" t="s">
        <v>1352</v>
      </c>
      <c r="C661" s="210">
        <v>40729</v>
      </c>
      <c r="D661" t="s">
        <v>3560</v>
      </c>
      <c r="E661" s="210">
        <v>40735</v>
      </c>
      <c r="F661" t="s">
        <v>1324</v>
      </c>
      <c r="G661" t="s">
        <v>3552</v>
      </c>
      <c r="H661" t="s">
        <v>3559</v>
      </c>
      <c r="I661" t="s">
        <v>3558</v>
      </c>
    </row>
    <row r="662" spans="1:9" hidden="1" x14ac:dyDescent="0.25">
      <c r="A662" t="s">
        <v>3542</v>
      </c>
      <c r="B662" t="s">
        <v>1352</v>
      </c>
      <c r="C662" s="210">
        <v>40707</v>
      </c>
      <c r="D662" t="s">
        <v>3557</v>
      </c>
      <c r="E662" t="s">
        <v>83</v>
      </c>
      <c r="F662" t="s">
        <v>1324</v>
      </c>
      <c r="G662" t="s">
        <v>3552</v>
      </c>
      <c r="H662" t="s">
        <v>3556</v>
      </c>
      <c r="I662" t="s">
        <v>3555</v>
      </c>
    </row>
    <row r="663" spans="1:9" hidden="1" x14ac:dyDescent="0.25">
      <c r="A663" t="s">
        <v>3542</v>
      </c>
      <c r="B663" t="s">
        <v>1352</v>
      </c>
      <c r="C663" s="210">
        <v>40242</v>
      </c>
      <c r="D663" t="s">
        <v>3554</v>
      </c>
      <c r="E663" s="210">
        <v>40249</v>
      </c>
      <c r="F663" t="s">
        <v>1324</v>
      </c>
      <c r="G663" t="s">
        <v>3549</v>
      </c>
      <c r="H663" t="s">
        <v>3553</v>
      </c>
      <c r="I663" t="s">
        <v>3552</v>
      </c>
    </row>
    <row r="664" spans="1:9" hidden="1" x14ac:dyDescent="0.25">
      <c r="A664" t="s">
        <v>3542</v>
      </c>
      <c r="B664" t="s">
        <v>1352</v>
      </c>
      <c r="C664" s="210">
        <v>40203</v>
      </c>
      <c r="D664" t="s">
        <v>3551</v>
      </c>
      <c r="E664" s="210">
        <v>40249</v>
      </c>
      <c r="F664" t="s">
        <v>1324</v>
      </c>
      <c r="G664" t="s">
        <v>3543</v>
      </c>
      <c r="H664" t="s">
        <v>3550</v>
      </c>
      <c r="I664" t="s">
        <v>3549</v>
      </c>
    </row>
    <row r="665" spans="1:9" hidden="1" x14ac:dyDescent="0.25">
      <c r="A665" t="s">
        <v>3542</v>
      </c>
      <c r="B665" t="s">
        <v>1352</v>
      </c>
      <c r="C665" s="210">
        <v>40070</v>
      </c>
      <c r="D665" t="s">
        <v>3548</v>
      </c>
      <c r="E665" t="s">
        <v>83</v>
      </c>
      <c r="F665" t="s">
        <v>1324</v>
      </c>
      <c r="G665" t="s">
        <v>3543</v>
      </c>
      <c r="H665" t="s">
        <v>3547</v>
      </c>
      <c r="I665" t="s">
        <v>3540</v>
      </c>
    </row>
    <row r="666" spans="1:9" hidden="1" x14ac:dyDescent="0.25">
      <c r="A666" t="s">
        <v>3542</v>
      </c>
      <c r="B666" t="s">
        <v>1352</v>
      </c>
      <c r="C666" s="210">
        <v>39779</v>
      </c>
      <c r="D666" t="s">
        <v>1337</v>
      </c>
      <c r="E666" t="s">
        <v>83</v>
      </c>
      <c r="F666" t="s">
        <v>1324</v>
      </c>
      <c r="G666" t="s">
        <v>3543</v>
      </c>
      <c r="H666" t="s">
        <v>3546</v>
      </c>
      <c r="I666" t="s">
        <v>3540</v>
      </c>
    </row>
    <row r="667" spans="1:9" hidden="1" x14ac:dyDescent="0.25">
      <c r="A667" t="s">
        <v>3542</v>
      </c>
      <c r="B667" t="s">
        <v>1352</v>
      </c>
      <c r="C667" s="210">
        <v>39457</v>
      </c>
      <c r="D667" t="s">
        <v>3545</v>
      </c>
      <c r="E667" s="210">
        <v>39568</v>
      </c>
      <c r="F667" t="s">
        <v>1324</v>
      </c>
      <c r="G667" t="s">
        <v>3538</v>
      </c>
      <c r="H667" t="s">
        <v>3544</v>
      </c>
      <c r="I667" t="s">
        <v>3543</v>
      </c>
    </row>
    <row r="668" spans="1:9" hidden="1" x14ac:dyDescent="0.25">
      <c r="A668" t="s">
        <v>3542</v>
      </c>
      <c r="B668" t="s">
        <v>1352</v>
      </c>
      <c r="C668" s="210">
        <v>39273</v>
      </c>
      <c r="D668" t="s">
        <v>3541</v>
      </c>
      <c r="E668" s="210">
        <v>39280</v>
      </c>
      <c r="F668" t="s">
        <v>1324</v>
      </c>
      <c r="G668" t="s">
        <v>3540</v>
      </c>
      <c r="H668" t="s">
        <v>3539</v>
      </c>
      <c r="I668" t="s">
        <v>3538</v>
      </c>
    </row>
    <row r="669" spans="1:9" hidden="1" x14ac:dyDescent="0.25">
      <c r="A669" t="s">
        <v>3537</v>
      </c>
    </row>
    <row r="670" spans="1:9" x14ac:dyDescent="0.25">
      <c r="A670" t="s">
        <v>3537</v>
      </c>
      <c r="B670" t="s">
        <v>1415</v>
      </c>
      <c r="C670" s="210">
        <v>43663</v>
      </c>
      <c r="D670" t="s">
        <v>3536</v>
      </c>
      <c r="E670" s="210">
        <v>43751</v>
      </c>
      <c r="F670" t="s">
        <v>1317</v>
      </c>
      <c r="G670" t="s">
        <v>1410</v>
      </c>
      <c r="I670" t="s">
        <v>3535</v>
      </c>
    </row>
    <row r="671" spans="1:9" hidden="1" x14ac:dyDescent="0.25">
      <c r="A671" t="s">
        <v>3357</v>
      </c>
    </row>
    <row r="672" spans="1:9" hidden="1" x14ac:dyDescent="0.25">
      <c r="A672" t="s">
        <v>3357</v>
      </c>
      <c r="B672" t="s">
        <v>2017</v>
      </c>
      <c r="C672" s="210">
        <v>42279</v>
      </c>
      <c r="D672" t="s">
        <v>3534</v>
      </c>
      <c r="E672" s="210">
        <v>42323</v>
      </c>
      <c r="F672" t="s">
        <v>1324</v>
      </c>
      <c r="G672" t="s">
        <v>3529</v>
      </c>
      <c r="H672" t="s">
        <v>3533</v>
      </c>
      <c r="I672" t="s">
        <v>3532</v>
      </c>
    </row>
    <row r="673" spans="1:9" hidden="1" x14ac:dyDescent="0.25">
      <c r="A673" t="s">
        <v>3357</v>
      </c>
      <c r="B673" t="s">
        <v>2017</v>
      </c>
      <c r="C673" s="210">
        <v>41682</v>
      </c>
      <c r="D673" t="s">
        <v>3531</v>
      </c>
      <c r="E673" s="210">
        <v>41759</v>
      </c>
      <c r="F673" t="s">
        <v>1324</v>
      </c>
      <c r="G673" t="s">
        <v>3526</v>
      </c>
      <c r="H673" t="s">
        <v>3530</v>
      </c>
      <c r="I673" t="s">
        <v>3529</v>
      </c>
    </row>
    <row r="674" spans="1:9" hidden="1" x14ac:dyDescent="0.25">
      <c r="A674" t="s">
        <v>3357</v>
      </c>
      <c r="B674" t="s">
        <v>2017</v>
      </c>
      <c r="C674" s="210">
        <v>41444</v>
      </c>
      <c r="D674" t="s">
        <v>3528</v>
      </c>
      <c r="E674" s="210">
        <v>41486</v>
      </c>
      <c r="F674" t="s">
        <v>1324</v>
      </c>
      <c r="G674" t="s">
        <v>3523</v>
      </c>
      <c r="H674" t="s">
        <v>3527</v>
      </c>
      <c r="I674" t="s">
        <v>3526</v>
      </c>
    </row>
    <row r="675" spans="1:9" hidden="1" x14ac:dyDescent="0.25">
      <c r="A675" t="s">
        <v>3357</v>
      </c>
      <c r="B675" t="s">
        <v>2017</v>
      </c>
      <c r="C675" s="210">
        <v>41367</v>
      </c>
      <c r="D675" t="s">
        <v>3525</v>
      </c>
      <c r="E675" s="210">
        <v>41394</v>
      </c>
      <c r="F675" t="s">
        <v>1324</v>
      </c>
      <c r="G675" t="s">
        <v>3520</v>
      </c>
      <c r="H675" t="s">
        <v>3524</v>
      </c>
      <c r="I675" t="s">
        <v>3523</v>
      </c>
    </row>
    <row r="676" spans="1:9" hidden="1" x14ac:dyDescent="0.25">
      <c r="A676" t="s">
        <v>3357</v>
      </c>
      <c r="B676" t="s">
        <v>2017</v>
      </c>
      <c r="C676" s="210">
        <v>40787</v>
      </c>
      <c r="D676" t="s">
        <v>3522</v>
      </c>
      <c r="E676" s="210">
        <v>40877</v>
      </c>
      <c r="F676" t="s">
        <v>1324</v>
      </c>
      <c r="G676" t="s">
        <v>3517</v>
      </c>
      <c r="H676" t="s">
        <v>3521</v>
      </c>
      <c r="I676" t="s">
        <v>3520</v>
      </c>
    </row>
    <row r="677" spans="1:9" hidden="1" x14ac:dyDescent="0.25">
      <c r="A677" t="s">
        <v>3357</v>
      </c>
      <c r="B677" t="s">
        <v>2017</v>
      </c>
      <c r="C677" s="210">
        <v>40679</v>
      </c>
      <c r="D677" t="s">
        <v>3519</v>
      </c>
      <c r="E677" s="210">
        <v>40694</v>
      </c>
      <c r="F677" t="s">
        <v>1324</v>
      </c>
      <c r="G677" t="s">
        <v>3514</v>
      </c>
      <c r="H677" t="s">
        <v>3518</v>
      </c>
      <c r="I677" t="s">
        <v>3517</v>
      </c>
    </row>
    <row r="678" spans="1:9" hidden="1" x14ac:dyDescent="0.25">
      <c r="A678" t="s">
        <v>3357</v>
      </c>
      <c r="B678" t="s">
        <v>2017</v>
      </c>
      <c r="C678" s="210">
        <v>40631</v>
      </c>
      <c r="D678" t="s">
        <v>3516</v>
      </c>
      <c r="E678" s="210">
        <v>40633</v>
      </c>
      <c r="F678" t="s">
        <v>1324</v>
      </c>
      <c r="G678" t="s">
        <v>3511</v>
      </c>
      <c r="H678" t="s">
        <v>3515</v>
      </c>
      <c r="I678" t="s">
        <v>3514</v>
      </c>
    </row>
    <row r="679" spans="1:9" hidden="1" x14ac:dyDescent="0.25">
      <c r="A679" t="s">
        <v>3357</v>
      </c>
      <c r="B679" t="s">
        <v>2017</v>
      </c>
      <c r="C679" s="210">
        <v>40557</v>
      </c>
      <c r="D679" t="s">
        <v>3513</v>
      </c>
      <c r="E679" s="210">
        <v>40694</v>
      </c>
      <c r="F679" t="s">
        <v>1324</v>
      </c>
      <c r="G679" t="s">
        <v>3508</v>
      </c>
      <c r="H679" t="s">
        <v>3512</v>
      </c>
      <c r="I679" t="s">
        <v>3511</v>
      </c>
    </row>
    <row r="680" spans="1:9" hidden="1" x14ac:dyDescent="0.25">
      <c r="A680" t="s">
        <v>3357</v>
      </c>
      <c r="B680" t="s">
        <v>2017</v>
      </c>
      <c r="C680" s="210">
        <v>40336</v>
      </c>
      <c r="D680" t="s">
        <v>3510</v>
      </c>
      <c r="E680" s="210">
        <v>40451</v>
      </c>
      <c r="F680" t="s">
        <v>1324</v>
      </c>
      <c r="G680" t="s">
        <v>3505</v>
      </c>
      <c r="H680" t="s">
        <v>3509</v>
      </c>
      <c r="I680" t="s">
        <v>3508</v>
      </c>
    </row>
    <row r="681" spans="1:9" hidden="1" x14ac:dyDescent="0.25">
      <c r="A681" t="s">
        <v>3357</v>
      </c>
      <c r="B681" t="s">
        <v>2017</v>
      </c>
      <c r="C681" s="210">
        <v>40199</v>
      </c>
      <c r="D681" t="s">
        <v>3507</v>
      </c>
      <c r="E681" s="210">
        <v>40237</v>
      </c>
      <c r="F681" t="s">
        <v>1324</v>
      </c>
      <c r="G681" t="s">
        <v>3502</v>
      </c>
      <c r="H681" t="s">
        <v>3506</v>
      </c>
      <c r="I681" t="s">
        <v>3505</v>
      </c>
    </row>
    <row r="682" spans="1:9" hidden="1" x14ac:dyDescent="0.25">
      <c r="A682" t="s">
        <v>3357</v>
      </c>
      <c r="B682" t="s">
        <v>2017</v>
      </c>
      <c r="C682" s="210">
        <v>40191</v>
      </c>
      <c r="D682" t="s">
        <v>3504</v>
      </c>
      <c r="E682" s="210">
        <v>40193</v>
      </c>
      <c r="F682" t="s">
        <v>1324</v>
      </c>
      <c r="G682" t="s">
        <v>3499</v>
      </c>
      <c r="H682" t="s">
        <v>3503</v>
      </c>
      <c r="I682" t="s">
        <v>3502</v>
      </c>
    </row>
    <row r="683" spans="1:9" hidden="1" x14ac:dyDescent="0.25">
      <c r="A683" t="s">
        <v>3357</v>
      </c>
      <c r="B683" t="s">
        <v>2017</v>
      </c>
      <c r="C683" s="210">
        <v>40144</v>
      </c>
      <c r="D683" t="s">
        <v>3501</v>
      </c>
      <c r="E683" s="210">
        <v>40178</v>
      </c>
      <c r="F683" t="s">
        <v>1324</v>
      </c>
      <c r="G683" t="s">
        <v>3496</v>
      </c>
      <c r="H683" t="s">
        <v>3500</v>
      </c>
      <c r="I683" t="s">
        <v>3499</v>
      </c>
    </row>
    <row r="684" spans="1:9" hidden="1" x14ac:dyDescent="0.25">
      <c r="A684" t="s">
        <v>3357</v>
      </c>
      <c r="B684" t="s">
        <v>2017</v>
      </c>
      <c r="C684" s="210">
        <v>40140</v>
      </c>
      <c r="D684" t="s">
        <v>3498</v>
      </c>
      <c r="E684" s="210">
        <v>40178</v>
      </c>
      <c r="F684" t="s">
        <v>1324</v>
      </c>
      <c r="G684" t="s">
        <v>3493</v>
      </c>
      <c r="H684" t="s">
        <v>3497</v>
      </c>
      <c r="I684" t="s">
        <v>3496</v>
      </c>
    </row>
    <row r="685" spans="1:9" hidden="1" x14ac:dyDescent="0.25">
      <c r="A685" t="s">
        <v>3357</v>
      </c>
      <c r="B685" t="s">
        <v>2017</v>
      </c>
      <c r="C685" s="210">
        <v>40109</v>
      </c>
      <c r="D685" t="s">
        <v>3495</v>
      </c>
      <c r="E685" s="210">
        <v>40117</v>
      </c>
      <c r="F685" t="s">
        <v>1324</v>
      </c>
      <c r="G685" t="s">
        <v>3490</v>
      </c>
      <c r="H685" t="s">
        <v>3494</v>
      </c>
      <c r="I685" t="s">
        <v>3493</v>
      </c>
    </row>
    <row r="686" spans="1:9" hidden="1" x14ac:dyDescent="0.25">
      <c r="A686" t="s">
        <v>3357</v>
      </c>
      <c r="B686" t="s">
        <v>2017</v>
      </c>
      <c r="C686" s="210">
        <v>40025</v>
      </c>
      <c r="D686" t="s">
        <v>3492</v>
      </c>
      <c r="E686" s="210">
        <v>40025</v>
      </c>
      <c r="F686" t="s">
        <v>1324</v>
      </c>
      <c r="G686" t="s">
        <v>3487</v>
      </c>
      <c r="H686" t="s">
        <v>3491</v>
      </c>
      <c r="I686" t="s">
        <v>3490</v>
      </c>
    </row>
    <row r="687" spans="1:9" hidden="1" x14ac:dyDescent="0.25">
      <c r="A687" t="s">
        <v>3357</v>
      </c>
      <c r="B687" t="s">
        <v>2017</v>
      </c>
      <c r="C687" s="210">
        <v>39973</v>
      </c>
      <c r="D687" t="s">
        <v>3489</v>
      </c>
      <c r="E687" s="210">
        <v>40025</v>
      </c>
      <c r="F687" t="s">
        <v>1324</v>
      </c>
      <c r="G687" t="s">
        <v>3484</v>
      </c>
      <c r="H687" t="s">
        <v>3488</v>
      </c>
      <c r="I687" t="s">
        <v>3487</v>
      </c>
    </row>
    <row r="688" spans="1:9" hidden="1" x14ac:dyDescent="0.25">
      <c r="A688" t="s">
        <v>3357</v>
      </c>
      <c r="B688" t="s">
        <v>2017</v>
      </c>
      <c r="C688" s="210">
        <v>39560</v>
      </c>
      <c r="D688" t="s">
        <v>3486</v>
      </c>
      <c r="E688" s="210">
        <v>39964</v>
      </c>
      <c r="F688" t="s">
        <v>1324</v>
      </c>
      <c r="G688" t="s">
        <v>3481</v>
      </c>
      <c r="H688" t="s">
        <v>3485</v>
      </c>
      <c r="I688" t="s">
        <v>3484</v>
      </c>
    </row>
    <row r="689" spans="1:9" hidden="1" x14ac:dyDescent="0.25">
      <c r="A689" t="s">
        <v>3357</v>
      </c>
      <c r="B689" t="s">
        <v>2017</v>
      </c>
      <c r="C689" s="210">
        <v>39514</v>
      </c>
      <c r="D689" t="s">
        <v>3483</v>
      </c>
      <c r="E689" s="210">
        <v>39558</v>
      </c>
      <c r="F689" t="s">
        <v>1324</v>
      </c>
      <c r="G689" t="s">
        <v>3478</v>
      </c>
      <c r="H689" t="s">
        <v>3482</v>
      </c>
      <c r="I689" t="s">
        <v>3481</v>
      </c>
    </row>
    <row r="690" spans="1:9" hidden="1" x14ac:dyDescent="0.25">
      <c r="A690" t="s">
        <v>3357</v>
      </c>
      <c r="B690" t="s">
        <v>2017</v>
      </c>
      <c r="C690" s="210">
        <v>39497</v>
      </c>
      <c r="D690" t="s">
        <v>3480</v>
      </c>
      <c r="E690" s="210">
        <v>39507</v>
      </c>
      <c r="F690" t="s">
        <v>1324</v>
      </c>
      <c r="G690" t="s">
        <v>3475</v>
      </c>
      <c r="H690" t="s">
        <v>3479</v>
      </c>
      <c r="I690" t="s">
        <v>3478</v>
      </c>
    </row>
    <row r="691" spans="1:9" hidden="1" x14ac:dyDescent="0.25">
      <c r="A691" t="s">
        <v>3357</v>
      </c>
      <c r="B691" t="s">
        <v>2017</v>
      </c>
      <c r="C691" s="210">
        <v>39493</v>
      </c>
      <c r="D691" t="s">
        <v>3477</v>
      </c>
      <c r="E691" s="210">
        <v>39496</v>
      </c>
      <c r="F691" t="s">
        <v>1324</v>
      </c>
      <c r="G691" t="s">
        <v>3469</v>
      </c>
      <c r="H691" t="s">
        <v>3476</v>
      </c>
      <c r="I691" t="s">
        <v>3475</v>
      </c>
    </row>
    <row r="692" spans="1:9" hidden="1" x14ac:dyDescent="0.25">
      <c r="A692" t="s">
        <v>3357</v>
      </c>
      <c r="B692" t="s">
        <v>2017</v>
      </c>
      <c r="C692" s="210">
        <v>39491</v>
      </c>
      <c r="D692" t="s">
        <v>3474</v>
      </c>
      <c r="E692" t="s">
        <v>83</v>
      </c>
      <c r="F692" t="s">
        <v>1324</v>
      </c>
      <c r="G692" t="s">
        <v>3469</v>
      </c>
      <c r="H692" t="s">
        <v>3473</v>
      </c>
      <c r="I692" t="s">
        <v>3472</v>
      </c>
    </row>
    <row r="693" spans="1:9" hidden="1" x14ac:dyDescent="0.25">
      <c r="A693" t="s">
        <v>3357</v>
      </c>
      <c r="B693" t="s">
        <v>2017</v>
      </c>
      <c r="C693" s="210">
        <v>39457</v>
      </c>
      <c r="D693" t="s">
        <v>3471</v>
      </c>
      <c r="E693" s="210">
        <v>39493</v>
      </c>
      <c r="F693" t="s">
        <v>1324</v>
      </c>
      <c r="G693" t="s">
        <v>3466</v>
      </c>
      <c r="H693" t="s">
        <v>3470</v>
      </c>
      <c r="I693" t="s">
        <v>3469</v>
      </c>
    </row>
    <row r="694" spans="1:9" hidden="1" x14ac:dyDescent="0.25">
      <c r="A694" t="s">
        <v>3357</v>
      </c>
      <c r="B694" t="s">
        <v>2017</v>
      </c>
      <c r="C694" s="210">
        <v>39401</v>
      </c>
      <c r="D694" t="s">
        <v>3468</v>
      </c>
      <c r="E694" s="210">
        <v>39447</v>
      </c>
      <c r="F694" t="s">
        <v>1324</v>
      </c>
      <c r="G694" t="s">
        <v>3463</v>
      </c>
      <c r="H694" t="s">
        <v>3467</v>
      </c>
      <c r="I694" t="s">
        <v>3466</v>
      </c>
    </row>
    <row r="695" spans="1:9" hidden="1" x14ac:dyDescent="0.25">
      <c r="A695" t="s">
        <v>3357</v>
      </c>
      <c r="B695" t="s">
        <v>2017</v>
      </c>
      <c r="C695" s="210">
        <v>39394</v>
      </c>
      <c r="D695" t="s">
        <v>3465</v>
      </c>
      <c r="E695" s="210">
        <v>39398</v>
      </c>
      <c r="F695" t="s">
        <v>1324</v>
      </c>
      <c r="G695" t="s">
        <v>3460</v>
      </c>
      <c r="H695" t="s">
        <v>3464</v>
      </c>
      <c r="I695" t="s">
        <v>3463</v>
      </c>
    </row>
    <row r="696" spans="1:9" hidden="1" x14ac:dyDescent="0.25">
      <c r="A696" t="s">
        <v>3357</v>
      </c>
      <c r="B696" t="s">
        <v>2017</v>
      </c>
      <c r="C696" s="210">
        <v>39240</v>
      </c>
      <c r="D696" t="s">
        <v>3462</v>
      </c>
      <c r="E696" s="210">
        <v>39386</v>
      </c>
      <c r="F696" t="s">
        <v>1324</v>
      </c>
      <c r="G696" t="s">
        <v>3457</v>
      </c>
      <c r="H696" t="s">
        <v>3461</v>
      </c>
      <c r="I696" t="s">
        <v>3460</v>
      </c>
    </row>
    <row r="697" spans="1:9" hidden="1" x14ac:dyDescent="0.25">
      <c r="A697" t="s">
        <v>3357</v>
      </c>
      <c r="B697" t="s">
        <v>2017</v>
      </c>
      <c r="C697" s="210">
        <v>39233</v>
      </c>
      <c r="D697" t="s">
        <v>3459</v>
      </c>
      <c r="E697" s="210">
        <v>39237</v>
      </c>
      <c r="F697" t="s">
        <v>1324</v>
      </c>
      <c r="G697" t="s">
        <v>3454</v>
      </c>
      <c r="H697" t="s">
        <v>3458</v>
      </c>
      <c r="I697" t="s">
        <v>3457</v>
      </c>
    </row>
    <row r="698" spans="1:9" hidden="1" x14ac:dyDescent="0.25">
      <c r="A698" t="s">
        <v>3357</v>
      </c>
      <c r="B698" t="s">
        <v>2017</v>
      </c>
      <c r="C698" s="210">
        <v>39226</v>
      </c>
      <c r="D698" t="s">
        <v>3456</v>
      </c>
      <c r="E698" s="210">
        <v>39233</v>
      </c>
      <c r="F698" t="s">
        <v>1324</v>
      </c>
      <c r="G698" t="s">
        <v>3451</v>
      </c>
      <c r="H698" t="s">
        <v>3455</v>
      </c>
      <c r="I698" t="s">
        <v>3454</v>
      </c>
    </row>
    <row r="699" spans="1:9" hidden="1" x14ac:dyDescent="0.25">
      <c r="A699" t="s">
        <v>3357</v>
      </c>
      <c r="B699" t="s">
        <v>2017</v>
      </c>
      <c r="C699" s="210">
        <v>39219</v>
      </c>
      <c r="D699" t="s">
        <v>3453</v>
      </c>
      <c r="E699" s="210">
        <v>39219</v>
      </c>
      <c r="F699" t="s">
        <v>1324</v>
      </c>
      <c r="G699" t="s">
        <v>3448</v>
      </c>
      <c r="H699" t="s">
        <v>3452</v>
      </c>
      <c r="I699" t="s">
        <v>3451</v>
      </c>
    </row>
    <row r="700" spans="1:9" hidden="1" x14ac:dyDescent="0.25">
      <c r="A700" t="s">
        <v>3357</v>
      </c>
      <c r="B700" t="s">
        <v>2017</v>
      </c>
      <c r="C700" s="210">
        <v>39218</v>
      </c>
      <c r="D700" t="s">
        <v>3450</v>
      </c>
      <c r="E700" s="210">
        <v>39218</v>
      </c>
      <c r="F700" t="s">
        <v>1324</v>
      </c>
      <c r="G700" t="s">
        <v>3445</v>
      </c>
      <c r="H700" t="s">
        <v>3449</v>
      </c>
      <c r="I700" t="s">
        <v>3448</v>
      </c>
    </row>
    <row r="701" spans="1:9" hidden="1" x14ac:dyDescent="0.25">
      <c r="A701" t="s">
        <v>3357</v>
      </c>
      <c r="B701" t="s">
        <v>2017</v>
      </c>
      <c r="C701" s="210">
        <v>39155</v>
      </c>
      <c r="D701" t="s">
        <v>3447</v>
      </c>
      <c r="E701" s="210">
        <v>39212</v>
      </c>
      <c r="F701" t="s">
        <v>1324</v>
      </c>
      <c r="G701" t="s">
        <v>3442</v>
      </c>
      <c r="H701" t="s">
        <v>3446</v>
      </c>
      <c r="I701" t="s">
        <v>3445</v>
      </c>
    </row>
    <row r="702" spans="1:9" hidden="1" x14ac:dyDescent="0.25">
      <c r="A702" t="s">
        <v>3357</v>
      </c>
      <c r="B702" t="s">
        <v>2017</v>
      </c>
      <c r="C702" s="210">
        <v>39139</v>
      </c>
      <c r="D702" t="s">
        <v>3444</v>
      </c>
      <c r="E702" s="210">
        <v>39156</v>
      </c>
      <c r="F702" t="s">
        <v>1324</v>
      </c>
      <c r="G702" t="s">
        <v>3439</v>
      </c>
      <c r="H702" t="s">
        <v>3443</v>
      </c>
      <c r="I702" t="s">
        <v>3442</v>
      </c>
    </row>
    <row r="703" spans="1:9" hidden="1" x14ac:dyDescent="0.25">
      <c r="A703" t="s">
        <v>3357</v>
      </c>
      <c r="B703" t="s">
        <v>2017</v>
      </c>
      <c r="C703" s="210">
        <v>39057</v>
      </c>
      <c r="D703" t="s">
        <v>3441</v>
      </c>
      <c r="E703" s="210">
        <v>39141</v>
      </c>
      <c r="F703" t="s">
        <v>1324</v>
      </c>
      <c r="G703" t="s">
        <v>3436</v>
      </c>
      <c r="H703" t="s">
        <v>3440</v>
      </c>
      <c r="I703" t="s">
        <v>3439</v>
      </c>
    </row>
    <row r="704" spans="1:9" hidden="1" x14ac:dyDescent="0.25">
      <c r="A704" t="s">
        <v>3357</v>
      </c>
      <c r="B704" t="s">
        <v>2017</v>
      </c>
      <c r="C704" s="210">
        <v>39001</v>
      </c>
      <c r="D704" t="s">
        <v>3438</v>
      </c>
      <c r="E704" s="210">
        <v>39051</v>
      </c>
      <c r="F704" t="s">
        <v>1324</v>
      </c>
      <c r="G704" t="s">
        <v>3433</v>
      </c>
      <c r="H704" t="s">
        <v>3437</v>
      </c>
      <c r="I704" t="s">
        <v>3436</v>
      </c>
    </row>
    <row r="705" spans="1:9" hidden="1" x14ac:dyDescent="0.25">
      <c r="A705" t="s">
        <v>3357</v>
      </c>
      <c r="B705" t="s">
        <v>2017</v>
      </c>
      <c r="C705" s="210">
        <v>38993</v>
      </c>
      <c r="D705" t="s">
        <v>3435</v>
      </c>
      <c r="E705" s="210">
        <v>39021</v>
      </c>
      <c r="F705" t="s">
        <v>1324</v>
      </c>
      <c r="G705" t="s">
        <v>3430</v>
      </c>
      <c r="H705" t="s">
        <v>3434</v>
      </c>
      <c r="I705" t="s">
        <v>3433</v>
      </c>
    </row>
    <row r="706" spans="1:9" hidden="1" x14ac:dyDescent="0.25">
      <c r="A706" t="s">
        <v>3357</v>
      </c>
      <c r="B706" t="s">
        <v>2017</v>
      </c>
      <c r="C706" s="210">
        <v>38932</v>
      </c>
      <c r="D706" t="s">
        <v>3432</v>
      </c>
      <c r="E706" s="210">
        <v>38990</v>
      </c>
      <c r="F706" t="s">
        <v>1324</v>
      </c>
      <c r="G706" t="s">
        <v>3427</v>
      </c>
      <c r="H706" t="s">
        <v>3431</v>
      </c>
      <c r="I706" t="s">
        <v>3430</v>
      </c>
    </row>
    <row r="707" spans="1:9" hidden="1" x14ac:dyDescent="0.25">
      <c r="A707" t="s">
        <v>3357</v>
      </c>
      <c r="B707" t="s">
        <v>2017</v>
      </c>
      <c r="C707" s="210">
        <v>38925</v>
      </c>
      <c r="D707" t="s">
        <v>3429</v>
      </c>
      <c r="E707" s="210">
        <v>38929</v>
      </c>
      <c r="F707" t="s">
        <v>1324</v>
      </c>
      <c r="G707" t="s">
        <v>3424</v>
      </c>
      <c r="H707" t="s">
        <v>3428</v>
      </c>
      <c r="I707" t="s">
        <v>3427</v>
      </c>
    </row>
    <row r="708" spans="1:9" hidden="1" x14ac:dyDescent="0.25">
      <c r="A708" t="s">
        <v>3357</v>
      </c>
      <c r="B708" t="s">
        <v>2017</v>
      </c>
      <c r="C708" s="210">
        <v>38918</v>
      </c>
      <c r="D708" t="s">
        <v>3426</v>
      </c>
      <c r="E708" s="210">
        <v>38923</v>
      </c>
      <c r="F708" t="s">
        <v>1324</v>
      </c>
      <c r="G708" t="s">
        <v>3421</v>
      </c>
      <c r="H708" t="s">
        <v>3425</v>
      </c>
      <c r="I708" t="s">
        <v>3424</v>
      </c>
    </row>
    <row r="709" spans="1:9" hidden="1" x14ac:dyDescent="0.25">
      <c r="A709" t="s">
        <v>3357</v>
      </c>
      <c r="B709" t="s">
        <v>2017</v>
      </c>
      <c r="C709" s="210">
        <v>38892</v>
      </c>
      <c r="D709" t="s">
        <v>3423</v>
      </c>
      <c r="E709" s="210">
        <v>38895</v>
      </c>
      <c r="F709" t="s">
        <v>1324</v>
      </c>
      <c r="G709" t="s">
        <v>3418</v>
      </c>
      <c r="H709" t="s">
        <v>3422</v>
      </c>
      <c r="I709" t="s">
        <v>3421</v>
      </c>
    </row>
    <row r="710" spans="1:9" hidden="1" x14ac:dyDescent="0.25">
      <c r="A710" t="s">
        <v>3357</v>
      </c>
      <c r="B710" t="s">
        <v>2017</v>
      </c>
      <c r="C710" s="210">
        <v>38878</v>
      </c>
      <c r="D710" t="s">
        <v>3420</v>
      </c>
      <c r="E710" s="210">
        <v>38878</v>
      </c>
      <c r="F710" t="s">
        <v>1324</v>
      </c>
      <c r="G710" t="s">
        <v>3415</v>
      </c>
      <c r="H710" t="s">
        <v>3419</v>
      </c>
      <c r="I710" t="s">
        <v>3418</v>
      </c>
    </row>
    <row r="711" spans="1:9" hidden="1" x14ac:dyDescent="0.25">
      <c r="A711" t="s">
        <v>3357</v>
      </c>
      <c r="B711" t="s">
        <v>2017</v>
      </c>
      <c r="C711" s="210">
        <v>38849</v>
      </c>
      <c r="D711" t="s">
        <v>3417</v>
      </c>
      <c r="E711" s="210">
        <v>38876</v>
      </c>
      <c r="F711" t="s">
        <v>1324</v>
      </c>
      <c r="G711" t="s">
        <v>3412</v>
      </c>
      <c r="H711" t="s">
        <v>3416</v>
      </c>
      <c r="I711" t="s">
        <v>3415</v>
      </c>
    </row>
    <row r="712" spans="1:9" hidden="1" x14ac:dyDescent="0.25">
      <c r="A712" t="s">
        <v>3357</v>
      </c>
      <c r="B712" t="s">
        <v>2017</v>
      </c>
      <c r="C712" s="210">
        <v>38831</v>
      </c>
      <c r="D712" t="s">
        <v>3414</v>
      </c>
      <c r="E712" s="210">
        <v>38837</v>
      </c>
      <c r="F712" t="s">
        <v>1324</v>
      </c>
      <c r="G712" t="s">
        <v>3409</v>
      </c>
      <c r="H712" t="s">
        <v>3413</v>
      </c>
      <c r="I712" t="s">
        <v>3412</v>
      </c>
    </row>
    <row r="713" spans="1:9" hidden="1" x14ac:dyDescent="0.25">
      <c r="A713" t="s">
        <v>3357</v>
      </c>
      <c r="B713" t="s">
        <v>2017</v>
      </c>
      <c r="C713" s="210">
        <v>38820</v>
      </c>
      <c r="D713" t="s">
        <v>3411</v>
      </c>
      <c r="E713" s="210">
        <v>38824</v>
      </c>
      <c r="F713" t="s">
        <v>1324</v>
      </c>
      <c r="G713" t="s">
        <v>3406</v>
      </c>
      <c r="H713" t="s">
        <v>3410</v>
      </c>
      <c r="I713" t="s">
        <v>3409</v>
      </c>
    </row>
    <row r="714" spans="1:9" hidden="1" x14ac:dyDescent="0.25">
      <c r="A714" t="s">
        <v>3357</v>
      </c>
      <c r="B714" t="s">
        <v>2017</v>
      </c>
      <c r="C714" s="210">
        <v>38793</v>
      </c>
      <c r="D714" t="s">
        <v>3408</v>
      </c>
      <c r="E714" s="210">
        <v>38796</v>
      </c>
      <c r="F714" t="s">
        <v>1324</v>
      </c>
      <c r="G714" t="s">
        <v>3403</v>
      </c>
      <c r="H714" t="s">
        <v>3407</v>
      </c>
      <c r="I714" t="s">
        <v>3406</v>
      </c>
    </row>
    <row r="715" spans="1:9" hidden="1" x14ac:dyDescent="0.25">
      <c r="A715" t="s">
        <v>3357</v>
      </c>
      <c r="B715" t="s">
        <v>2017</v>
      </c>
      <c r="C715" s="210">
        <v>38763</v>
      </c>
      <c r="D715" t="s">
        <v>3405</v>
      </c>
      <c r="E715" s="210">
        <v>38776</v>
      </c>
      <c r="F715" t="s">
        <v>1324</v>
      </c>
      <c r="G715" t="s">
        <v>3400</v>
      </c>
      <c r="H715" t="s">
        <v>3404</v>
      </c>
      <c r="I715" t="s">
        <v>3403</v>
      </c>
    </row>
    <row r="716" spans="1:9" hidden="1" x14ac:dyDescent="0.25">
      <c r="A716" t="s">
        <v>3357</v>
      </c>
      <c r="B716" t="s">
        <v>2017</v>
      </c>
      <c r="C716" s="210">
        <v>38742</v>
      </c>
      <c r="D716" t="s">
        <v>3402</v>
      </c>
      <c r="E716" s="210">
        <v>38744</v>
      </c>
      <c r="F716" t="s">
        <v>1324</v>
      </c>
      <c r="G716" t="s">
        <v>3397</v>
      </c>
      <c r="H716" t="s">
        <v>3401</v>
      </c>
      <c r="I716" t="s">
        <v>3400</v>
      </c>
    </row>
    <row r="717" spans="1:9" hidden="1" x14ac:dyDescent="0.25">
      <c r="A717" t="s">
        <v>3357</v>
      </c>
      <c r="B717" t="s">
        <v>3028</v>
      </c>
      <c r="C717" s="210">
        <v>38721</v>
      </c>
      <c r="D717" t="s">
        <v>3399</v>
      </c>
      <c r="E717" s="210">
        <v>38722</v>
      </c>
      <c r="F717" t="s">
        <v>1324</v>
      </c>
      <c r="G717" t="s">
        <v>3394</v>
      </c>
      <c r="H717" t="s">
        <v>3398</v>
      </c>
      <c r="I717" t="s">
        <v>3397</v>
      </c>
    </row>
    <row r="718" spans="1:9" hidden="1" x14ac:dyDescent="0.25">
      <c r="A718" t="s">
        <v>3357</v>
      </c>
      <c r="B718" t="s">
        <v>2017</v>
      </c>
      <c r="C718" s="210">
        <v>38677</v>
      </c>
      <c r="D718" t="s">
        <v>3396</v>
      </c>
      <c r="E718" s="210">
        <v>38681</v>
      </c>
      <c r="F718" t="s">
        <v>1324</v>
      </c>
      <c r="G718" t="s">
        <v>3389</v>
      </c>
      <c r="H718" t="s">
        <v>3395</v>
      </c>
      <c r="I718" t="s">
        <v>3394</v>
      </c>
    </row>
    <row r="719" spans="1:9" hidden="1" x14ac:dyDescent="0.25">
      <c r="A719" t="s">
        <v>3357</v>
      </c>
      <c r="B719" t="s">
        <v>2017</v>
      </c>
      <c r="C719" s="210">
        <v>38657</v>
      </c>
      <c r="D719" t="s">
        <v>3393</v>
      </c>
      <c r="E719" t="s">
        <v>83</v>
      </c>
      <c r="F719" t="s">
        <v>1324</v>
      </c>
      <c r="G719" t="s">
        <v>3389</v>
      </c>
      <c r="H719" t="s">
        <v>3392</v>
      </c>
      <c r="I719" t="s">
        <v>3355</v>
      </c>
    </row>
    <row r="720" spans="1:9" hidden="1" x14ac:dyDescent="0.25">
      <c r="A720" t="s">
        <v>3357</v>
      </c>
      <c r="B720" t="s">
        <v>2017</v>
      </c>
      <c r="C720" s="210">
        <v>38566</v>
      </c>
      <c r="D720" t="s">
        <v>3391</v>
      </c>
      <c r="E720" s="210">
        <v>38653</v>
      </c>
      <c r="F720" t="s">
        <v>1324</v>
      </c>
      <c r="G720" t="s">
        <v>3386</v>
      </c>
      <c r="H720" t="s">
        <v>3390</v>
      </c>
      <c r="I720" t="s">
        <v>3389</v>
      </c>
    </row>
    <row r="721" spans="1:9" hidden="1" x14ac:dyDescent="0.25">
      <c r="A721" t="s">
        <v>3357</v>
      </c>
      <c r="B721" t="s">
        <v>3028</v>
      </c>
      <c r="C721" s="210">
        <v>38561</v>
      </c>
      <c r="D721" t="s">
        <v>3388</v>
      </c>
      <c r="E721" s="210">
        <v>38561</v>
      </c>
      <c r="F721" t="s">
        <v>1324</v>
      </c>
      <c r="G721" t="s">
        <v>3383</v>
      </c>
      <c r="H721" t="s">
        <v>3387</v>
      </c>
      <c r="I721" t="s">
        <v>3386</v>
      </c>
    </row>
    <row r="722" spans="1:9" hidden="1" x14ac:dyDescent="0.25">
      <c r="A722" t="s">
        <v>3357</v>
      </c>
      <c r="B722" t="s">
        <v>3028</v>
      </c>
      <c r="C722" s="210">
        <v>38502</v>
      </c>
      <c r="D722" t="s">
        <v>3385</v>
      </c>
      <c r="E722" s="210">
        <v>38540</v>
      </c>
      <c r="F722" t="s">
        <v>1324</v>
      </c>
      <c r="G722" t="s">
        <v>3378</v>
      </c>
      <c r="H722" t="s">
        <v>3384</v>
      </c>
      <c r="I722" t="s">
        <v>3383</v>
      </c>
    </row>
    <row r="723" spans="1:9" hidden="1" x14ac:dyDescent="0.25">
      <c r="A723" t="s">
        <v>3357</v>
      </c>
      <c r="B723" t="s">
        <v>2017</v>
      </c>
      <c r="C723" s="210">
        <v>38482</v>
      </c>
      <c r="D723" t="s">
        <v>3382</v>
      </c>
      <c r="E723" t="s">
        <v>83</v>
      </c>
      <c r="F723" t="s">
        <v>1324</v>
      </c>
      <c r="G723" t="s">
        <v>3378</v>
      </c>
      <c r="H723" t="s">
        <v>3381</v>
      </c>
      <c r="I723" t="s">
        <v>3355</v>
      </c>
    </row>
    <row r="724" spans="1:9" hidden="1" x14ac:dyDescent="0.25">
      <c r="A724" t="s">
        <v>3357</v>
      </c>
      <c r="B724" t="s">
        <v>2017</v>
      </c>
      <c r="C724" s="210">
        <v>38467</v>
      </c>
      <c r="D724" t="s">
        <v>3380</v>
      </c>
      <c r="E724" s="210">
        <v>38478</v>
      </c>
      <c r="F724" t="s">
        <v>1324</v>
      </c>
      <c r="G724" t="s">
        <v>3375</v>
      </c>
      <c r="H724" t="s">
        <v>3379</v>
      </c>
      <c r="I724" t="s">
        <v>3378</v>
      </c>
    </row>
    <row r="725" spans="1:9" hidden="1" x14ac:dyDescent="0.25">
      <c r="A725" t="s">
        <v>3357</v>
      </c>
      <c r="B725" t="s">
        <v>2017</v>
      </c>
      <c r="C725" s="210">
        <v>38457</v>
      </c>
      <c r="D725" t="s">
        <v>3377</v>
      </c>
      <c r="E725" s="210">
        <v>38457</v>
      </c>
      <c r="F725" t="s">
        <v>1324</v>
      </c>
      <c r="G725" t="s">
        <v>3372</v>
      </c>
      <c r="H725" t="s">
        <v>3376</v>
      </c>
      <c r="I725" t="s">
        <v>3375</v>
      </c>
    </row>
    <row r="726" spans="1:9" hidden="1" x14ac:dyDescent="0.25">
      <c r="A726" t="s">
        <v>3357</v>
      </c>
      <c r="B726" t="s">
        <v>2017</v>
      </c>
      <c r="C726" s="210">
        <v>38448</v>
      </c>
      <c r="D726" t="s">
        <v>3374</v>
      </c>
      <c r="E726" s="210">
        <v>38450</v>
      </c>
      <c r="F726" t="s">
        <v>1324</v>
      </c>
      <c r="G726" t="s">
        <v>3367</v>
      </c>
      <c r="H726" t="s">
        <v>3373</v>
      </c>
      <c r="I726" t="s">
        <v>3372</v>
      </c>
    </row>
    <row r="727" spans="1:9" hidden="1" x14ac:dyDescent="0.25">
      <c r="A727" t="s">
        <v>3357</v>
      </c>
      <c r="B727" t="s">
        <v>2017</v>
      </c>
      <c r="C727" s="210">
        <v>38427</v>
      </c>
      <c r="D727" t="s">
        <v>3371</v>
      </c>
      <c r="E727" t="s">
        <v>83</v>
      </c>
      <c r="F727" t="s">
        <v>1324</v>
      </c>
      <c r="G727" t="s">
        <v>3367</v>
      </c>
      <c r="H727" t="s">
        <v>3370</v>
      </c>
      <c r="I727" t="s">
        <v>3355</v>
      </c>
    </row>
    <row r="728" spans="1:9" hidden="1" x14ac:dyDescent="0.25">
      <c r="A728" t="s">
        <v>3357</v>
      </c>
      <c r="B728" t="s">
        <v>2017</v>
      </c>
      <c r="C728" s="210">
        <v>38341</v>
      </c>
      <c r="D728" t="s">
        <v>3369</v>
      </c>
      <c r="E728" s="210">
        <v>38426</v>
      </c>
      <c r="F728" t="s">
        <v>1324</v>
      </c>
      <c r="G728" t="s">
        <v>3364</v>
      </c>
      <c r="H728" t="s">
        <v>3368</v>
      </c>
      <c r="I728" t="s">
        <v>3367</v>
      </c>
    </row>
    <row r="729" spans="1:9" hidden="1" x14ac:dyDescent="0.25">
      <c r="A729" t="s">
        <v>3357</v>
      </c>
      <c r="B729" t="s">
        <v>2017</v>
      </c>
      <c r="C729" s="210">
        <v>38324</v>
      </c>
      <c r="D729" t="s">
        <v>3366</v>
      </c>
      <c r="E729" s="210">
        <v>38331</v>
      </c>
      <c r="F729" t="s">
        <v>1324</v>
      </c>
      <c r="G729" t="s">
        <v>3361</v>
      </c>
      <c r="H729" t="s">
        <v>3365</v>
      </c>
      <c r="I729" t="s">
        <v>3364</v>
      </c>
    </row>
    <row r="730" spans="1:9" hidden="1" x14ac:dyDescent="0.25">
      <c r="A730" t="s">
        <v>3357</v>
      </c>
      <c r="B730" t="s">
        <v>2017</v>
      </c>
      <c r="C730" s="210">
        <v>38310</v>
      </c>
      <c r="D730" t="s">
        <v>3363</v>
      </c>
      <c r="E730" s="210">
        <v>38321</v>
      </c>
      <c r="F730" t="s">
        <v>1324</v>
      </c>
      <c r="G730" t="s">
        <v>3358</v>
      </c>
      <c r="H730" t="s">
        <v>3362</v>
      </c>
      <c r="I730" t="s">
        <v>3361</v>
      </c>
    </row>
    <row r="731" spans="1:9" hidden="1" x14ac:dyDescent="0.25">
      <c r="A731" t="s">
        <v>3357</v>
      </c>
      <c r="B731" t="s">
        <v>2017</v>
      </c>
      <c r="C731" s="210">
        <v>38222</v>
      </c>
      <c r="D731" t="s">
        <v>3360</v>
      </c>
      <c r="E731" s="210">
        <v>38304</v>
      </c>
      <c r="F731" t="s">
        <v>1324</v>
      </c>
      <c r="G731" t="s">
        <v>3353</v>
      </c>
      <c r="H731" t="s">
        <v>3359</v>
      </c>
      <c r="I731" t="s">
        <v>3358</v>
      </c>
    </row>
    <row r="732" spans="1:9" hidden="1" x14ac:dyDescent="0.25">
      <c r="A732" t="s">
        <v>3357</v>
      </c>
      <c r="B732" t="s">
        <v>2017</v>
      </c>
      <c r="C732" s="210">
        <v>38217</v>
      </c>
      <c r="D732" t="s">
        <v>3356</v>
      </c>
      <c r="E732" s="210">
        <v>38216</v>
      </c>
      <c r="F732" t="s">
        <v>1324</v>
      </c>
      <c r="G732" t="s">
        <v>3355</v>
      </c>
      <c r="H732" t="s">
        <v>3354</v>
      </c>
      <c r="I732" t="s">
        <v>3353</v>
      </c>
    </row>
    <row r="733" spans="1:9" hidden="1" x14ac:dyDescent="0.25">
      <c r="A733" t="s">
        <v>3349</v>
      </c>
    </row>
    <row r="734" spans="1:9" x14ac:dyDescent="0.25">
      <c r="A734" t="s">
        <v>3349</v>
      </c>
      <c r="B734" t="s">
        <v>2017</v>
      </c>
      <c r="C734" s="210">
        <v>44477</v>
      </c>
      <c r="D734" t="s">
        <v>3352</v>
      </c>
      <c r="E734" s="210">
        <v>44696</v>
      </c>
      <c r="F734" t="s">
        <v>1317</v>
      </c>
      <c r="G734" t="s">
        <v>3347</v>
      </c>
      <c r="H734" t="s">
        <v>3351</v>
      </c>
      <c r="I734" t="s">
        <v>3350</v>
      </c>
    </row>
    <row r="735" spans="1:9" hidden="1" x14ac:dyDescent="0.25">
      <c r="A735" t="s">
        <v>3349</v>
      </c>
      <c r="B735" t="s">
        <v>2017</v>
      </c>
      <c r="C735" s="210">
        <v>43665</v>
      </c>
      <c r="D735" t="s">
        <v>1331</v>
      </c>
      <c r="E735" s="210">
        <v>43830</v>
      </c>
      <c r="F735" t="s">
        <v>1324</v>
      </c>
      <c r="G735" t="s">
        <v>83</v>
      </c>
      <c r="H735" t="s">
        <v>3348</v>
      </c>
      <c r="I735" t="s">
        <v>3347</v>
      </c>
    </row>
    <row r="736" spans="1:9" hidden="1" x14ac:dyDescent="0.25">
      <c r="A736" t="s">
        <v>3280</v>
      </c>
    </row>
    <row r="737" spans="1:9" hidden="1" x14ac:dyDescent="0.25">
      <c r="A737" t="s">
        <v>3280</v>
      </c>
      <c r="B737" t="s">
        <v>1797</v>
      </c>
      <c r="C737" s="210">
        <v>42527</v>
      </c>
      <c r="D737" t="s">
        <v>3346</v>
      </c>
      <c r="E737" s="210">
        <v>42551</v>
      </c>
      <c r="F737" t="s">
        <v>1801</v>
      </c>
      <c r="G737" t="s">
        <v>3271</v>
      </c>
      <c r="H737" t="s">
        <v>3345</v>
      </c>
      <c r="I737" t="s">
        <v>3269</v>
      </c>
    </row>
    <row r="738" spans="1:9" hidden="1" x14ac:dyDescent="0.25">
      <c r="A738" t="s">
        <v>3280</v>
      </c>
      <c r="B738" t="s">
        <v>1797</v>
      </c>
      <c r="C738" s="210">
        <v>42219</v>
      </c>
      <c r="D738" t="s">
        <v>3344</v>
      </c>
      <c r="E738" t="s">
        <v>83</v>
      </c>
      <c r="F738" t="s">
        <v>1324</v>
      </c>
      <c r="G738" t="s">
        <v>3271</v>
      </c>
      <c r="H738" t="s">
        <v>3343</v>
      </c>
      <c r="I738" t="s">
        <v>3326</v>
      </c>
    </row>
    <row r="739" spans="1:9" hidden="1" x14ac:dyDescent="0.25">
      <c r="A739" t="s">
        <v>3280</v>
      </c>
      <c r="B739" t="s">
        <v>1797</v>
      </c>
      <c r="C739" s="210">
        <v>41755</v>
      </c>
      <c r="D739" t="s">
        <v>3342</v>
      </c>
      <c r="E739" s="210">
        <v>41820</v>
      </c>
      <c r="F739" t="s">
        <v>1324</v>
      </c>
      <c r="G739" t="s">
        <v>3338</v>
      </c>
      <c r="H739" t="s">
        <v>3341</v>
      </c>
      <c r="I739" t="s">
        <v>3271</v>
      </c>
    </row>
    <row r="740" spans="1:9" hidden="1" x14ac:dyDescent="0.25">
      <c r="A740" t="s">
        <v>3280</v>
      </c>
      <c r="B740" t="s">
        <v>1375</v>
      </c>
      <c r="C740" s="210">
        <v>41570</v>
      </c>
      <c r="D740" t="s">
        <v>3340</v>
      </c>
      <c r="E740" s="210">
        <v>41740</v>
      </c>
      <c r="F740" t="s">
        <v>1324</v>
      </c>
      <c r="G740" t="s">
        <v>3335</v>
      </c>
      <c r="H740" t="s">
        <v>3339</v>
      </c>
      <c r="I740" t="s">
        <v>3338</v>
      </c>
    </row>
    <row r="741" spans="1:9" hidden="1" x14ac:dyDescent="0.25">
      <c r="A741" t="s">
        <v>3280</v>
      </c>
      <c r="B741" t="s">
        <v>1797</v>
      </c>
      <c r="C741" s="210">
        <v>41401</v>
      </c>
      <c r="D741" t="s">
        <v>3337</v>
      </c>
      <c r="E741" s="210">
        <v>41425</v>
      </c>
      <c r="F741" t="s">
        <v>1324</v>
      </c>
      <c r="G741" t="s">
        <v>3332</v>
      </c>
      <c r="H741" t="s">
        <v>3336</v>
      </c>
      <c r="I741" t="s">
        <v>3335</v>
      </c>
    </row>
    <row r="742" spans="1:9" hidden="1" x14ac:dyDescent="0.25">
      <c r="A742" t="s">
        <v>3280</v>
      </c>
      <c r="B742" t="s">
        <v>1797</v>
      </c>
      <c r="C742" s="210">
        <v>40633</v>
      </c>
      <c r="D742" t="s">
        <v>3334</v>
      </c>
      <c r="E742" s="210">
        <v>40663</v>
      </c>
      <c r="F742" t="s">
        <v>1324</v>
      </c>
      <c r="G742" t="s">
        <v>3329</v>
      </c>
      <c r="H742" t="s">
        <v>3333</v>
      </c>
      <c r="I742" t="s">
        <v>3332</v>
      </c>
    </row>
    <row r="743" spans="1:9" hidden="1" x14ac:dyDescent="0.25">
      <c r="A743" t="s">
        <v>3280</v>
      </c>
      <c r="B743" t="s">
        <v>1797</v>
      </c>
      <c r="C743" s="210">
        <v>40561</v>
      </c>
      <c r="D743" t="s">
        <v>3331</v>
      </c>
      <c r="E743" s="210">
        <v>40633</v>
      </c>
      <c r="F743" t="s">
        <v>1324</v>
      </c>
      <c r="G743" t="s">
        <v>3323</v>
      </c>
      <c r="H743" t="s">
        <v>3330</v>
      </c>
      <c r="I743" t="s">
        <v>3329</v>
      </c>
    </row>
    <row r="744" spans="1:9" hidden="1" x14ac:dyDescent="0.25">
      <c r="A744" t="s">
        <v>3280</v>
      </c>
      <c r="B744" t="s">
        <v>1375</v>
      </c>
      <c r="C744" s="210">
        <v>40560</v>
      </c>
      <c r="D744" t="s">
        <v>3328</v>
      </c>
      <c r="E744" t="s">
        <v>83</v>
      </c>
      <c r="F744" t="s">
        <v>1324</v>
      </c>
      <c r="G744" t="s">
        <v>3323</v>
      </c>
      <c r="H744" t="s">
        <v>3327</v>
      </c>
      <c r="I744" t="s">
        <v>3326</v>
      </c>
    </row>
    <row r="745" spans="1:9" hidden="1" x14ac:dyDescent="0.25">
      <c r="A745" t="s">
        <v>3280</v>
      </c>
      <c r="B745" t="s">
        <v>1375</v>
      </c>
      <c r="C745" s="210">
        <v>40513</v>
      </c>
      <c r="D745" t="s">
        <v>3325</v>
      </c>
      <c r="E745" s="210">
        <v>40543</v>
      </c>
      <c r="F745" t="s">
        <v>1324</v>
      </c>
      <c r="G745" t="s">
        <v>3318</v>
      </c>
      <c r="H745" t="s">
        <v>3324</v>
      </c>
      <c r="I745" t="s">
        <v>3323</v>
      </c>
    </row>
    <row r="746" spans="1:9" hidden="1" x14ac:dyDescent="0.25">
      <c r="A746" t="s">
        <v>3280</v>
      </c>
      <c r="B746" t="s">
        <v>1375</v>
      </c>
      <c r="C746" s="210">
        <v>40511</v>
      </c>
      <c r="D746" t="s">
        <v>3322</v>
      </c>
      <c r="E746" t="s">
        <v>83</v>
      </c>
      <c r="F746" t="s">
        <v>1324</v>
      </c>
      <c r="G746" t="s">
        <v>3318</v>
      </c>
      <c r="H746" t="s">
        <v>3321</v>
      </c>
      <c r="I746" t="s">
        <v>3278</v>
      </c>
    </row>
    <row r="747" spans="1:9" hidden="1" x14ac:dyDescent="0.25">
      <c r="A747" t="s">
        <v>3280</v>
      </c>
      <c r="B747" t="s">
        <v>1375</v>
      </c>
      <c r="C747" s="210">
        <v>40499</v>
      </c>
      <c r="D747" t="s">
        <v>3320</v>
      </c>
      <c r="E747" s="210">
        <v>40574</v>
      </c>
      <c r="F747" t="s">
        <v>1324</v>
      </c>
      <c r="G747" t="s">
        <v>3315</v>
      </c>
      <c r="H747" t="s">
        <v>3319</v>
      </c>
      <c r="I747" t="s">
        <v>3318</v>
      </c>
    </row>
    <row r="748" spans="1:9" hidden="1" x14ac:dyDescent="0.25">
      <c r="A748" t="s">
        <v>3280</v>
      </c>
      <c r="B748" t="s">
        <v>1797</v>
      </c>
      <c r="C748" s="210">
        <v>40004</v>
      </c>
      <c r="D748" t="s">
        <v>3317</v>
      </c>
      <c r="E748" s="210">
        <v>40086</v>
      </c>
      <c r="F748" t="s">
        <v>1324</v>
      </c>
      <c r="G748" t="s">
        <v>3312</v>
      </c>
      <c r="H748" t="s">
        <v>3316</v>
      </c>
      <c r="I748" t="s">
        <v>3315</v>
      </c>
    </row>
    <row r="749" spans="1:9" hidden="1" x14ac:dyDescent="0.25">
      <c r="A749" t="s">
        <v>3280</v>
      </c>
      <c r="B749" t="s">
        <v>1797</v>
      </c>
      <c r="C749" s="210">
        <v>40002</v>
      </c>
      <c r="D749" t="s">
        <v>3314</v>
      </c>
      <c r="E749" s="210">
        <v>40086</v>
      </c>
      <c r="F749" t="s">
        <v>1324</v>
      </c>
      <c r="G749" t="s">
        <v>3309</v>
      </c>
      <c r="H749" t="s">
        <v>3313</v>
      </c>
      <c r="I749" t="s">
        <v>3312</v>
      </c>
    </row>
    <row r="750" spans="1:9" hidden="1" x14ac:dyDescent="0.25">
      <c r="A750" t="s">
        <v>3280</v>
      </c>
      <c r="B750" t="s">
        <v>1552</v>
      </c>
      <c r="C750" s="210">
        <v>39505</v>
      </c>
      <c r="D750" t="s">
        <v>3311</v>
      </c>
      <c r="E750" s="210">
        <v>39512</v>
      </c>
      <c r="F750" t="s">
        <v>1324</v>
      </c>
      <c r="G750" t="s">
        <v>3304</v>
      </c>
      <c r="H750" t="s">
        <v>3310</v>
      </c>
      <c r="I750" t="s">
        <v>3309</v>
      </c>
    </row>
    <row r="751" spans="1:9" hidden="1" x14ac:dyDescent="0.25">
      <c r="A751" t="s">
        <v>3280</v>
      </c>
      <c r="B751" t="s">
        <v>1443</v>
      </c>
      <c r="C751" s="210">
        <v>39500</v>
      </c>
      <c r="D751" t="s">
        <v>3308</v>
      </c>
      <c r="E751" t="s">
        <v>83</v>
      </c>
      <c r="F751" t="s">
        <v>1324</v>
      </c>
      <c r="G751" t="s">
        <v>3304</v>
      </c>
      <c r="H751" t="s">
        <v>3307</v>
      </c>
      <c r="I751" t="s">
        <v>3278</v>
      </c>
    </row>
    <row r="752" spans="1:9" hidden="1" x14ac:dyDescent="0.25">
      <c r="A752" t="s">
        <v>3280</v>
      </c>
      <c r="B752" t="s">
        <v>1797</v>
      </c>
      <c r="C752" s="210">
        <v>39416</v>
      </c>
      <c r="D752" t="s">
        <v>3306</v>
      </c>
      <c r="E752" s="210">
        <v>39447</v>
      </c>
      <c r="F752" t="s">
        <v>1324</v>
      </c>
      <c r="G752" t="s">
        <v>3301</v>
      </c>
      <c r="H752" t="s">
        <v>3305</v>
      </c>
      <c r="I752" t="s">
        <v>3304</v>
      </c>
    </row>
    <row r="753" spans="1:9" hidden="1" x14ac:dyDescent="0.25">
      <c r="A753" t="s">
        <v>3280</v>
      </c>
      <c r="B753" t="s">
        <v>1552</v>
      </c>
      <c r="C753" s="210">
        <v>39315</v>
      </c>
      <c r="D753" t="s">
        <v>3303</v>
      </c>
      <c r="E753" s="210">
        <v>39339</v>
      </c>
      <c r="F753" t="s">
        <v>1324</v>
      </c>
      <c r="G753" t="s">
        <v>3298</v>
      </c>
      <c r="H753" t="s">
        <v>3302</v>
      </c>
      <c r="I753" t="s">
        <v>3301</v>
      </c>
    </row>
    <row r="754" spans="1:9" hidden="1" x14ac:dyDescent="0.25">
      <c r="A754" t="s">
        <v>3280</v>
      </c>
      <c r="B754" t="s">
        <v>1443</v>
      </c>
      <c r="C754" s="210">
        <v>39213</v>
      </c>
      <c r="D754" t="s">
        <v>3300</v>
      </c>
      <c r="E754" s="210">
        <v>39324</v>
      </c>
      <c r="F754" t="s">
        <v>1324</v>
      </c>
      <c r="G754" t="s">
        <v>3295</v>
      </c>
      <c r="H754" t="s">
        <v>3299</v>
      </c>
      <c r="I754" t="s">
        <v>3298</v>
      </c>
    </row>
    <row r="755" spans="1:9" hidden="1" x14ac:dyDescent="0.25">
      <c r="A755" t="s">
        <v>3280</v>
      </c>
      <c r="B755" t="s">
        <v>1565</v>
      </c>
      <c r="C755" s="210">
        <v>39156</v>
      </c>
      <c r="D755" t="s">
        <v>3297</v>
      </c>
      <c r="E755" s="210">
        <v>39217</v>
      </c>
      <c r="F755" t="s">
        <v>1324</v>
      </c>
      <c r="G755" t="s">
        <v>3292</v>
      </c>
      <c r="H755" t="s">
        <v>3296</v>
      </c>
      <c r="I755" t="s">
        <v>3295</v>
      </c>
    </row>
    <row r="756" spans="1:9" hidden="1" x14ac:dyDescent="0.25">
      <c r="A756" t="s">
        <v>3280</v>
      </c>
      <c r="B756" t="s">
        <v>1565</v>
      </c>
      <c r="C756" s="210">
        <v>39147</v>
      </c>
      <c r="D756" t="s">
        <v>3294</v>
      </c>
      <c r="E756" s="210">
        <v>39208</v>
      </c>
      <c r="F756" t="s">
        <v>1324</v>
      </c>
      <c r="G756" t="s">
        <v>3287</v>
      </c>
      <c r="H756" t="s">
        <v>3293</v>
      </c>
      <c r="I756" t="s">
        <v>3292</v>
      </c>
    </row>
    <row r="757" spans="1:9" hidden="1" x14ac:dyDescent="0.25">
      <c r="A757" t="s">
        <v>3280</v>
      </c>
      <c r="B757" t="s">
        <v>1797</v>
      </c>
      <c r="C757" s="210">
        <v>39125</v>
      </c>
      <c r="D757" t="s">
        <v>3291</v>
      </c>
      <c r="E757" t="s">
        <v>83</v>
      </c>
      <c r="F757" t="s">
        <v>1324</v>
      </c>
      <c r="G757" t="s">
        <v>3287</v>
      </c>
      <c r="H757" t="s">
        <v>3290</v>
      </c>
      <c r="I757" t="s">
        <v>3278</v>
      </c>
    </row>
    <row r="758" spans="1:9" hidden="1" x14ac:dyDescent="0.25">
      <c r="A758" t="s">
        <v>3280</v>
      </c>
      <c r="B758" t="s">
        <v>1797</v>
      </c>
      <c r="C758" s="210">
        <v>39111</v>
      </c>
      <c r="D758" t="s">
        <v>3289</v>
      </c>
      <c r="E758" s="210">
        <v>39118</v>
      </c>
      <c r="F758" t="s">
        <v>1324</v>
      </c>
      <c r="G758" t="s">
        <v>3284</v>
      </c>
      <c r="H758" t="s">
        <v>3288</v>
      </c>
      <c r="I758" t="s">
        <v>3287</v>
      </c>
    </row>
    <row r="759" spans="1:9" hidden="1" x14ac:dyDescent="0.25">
      <c r="A759" t="s">
        <v>3280</v>
      </c>
      <c r="B759" t="s">
        <v>1797</v>
      </c>
      <c r="C759" s="210">
        <v>39108</v>
      </c>
      <c r="D759" t="s">
        <v>3286</v>
      </c>
      <c r="E759" s="210">
        <v>39118</v>
      </c>
      <c r="F759" t="s">
        <v>1324</v>
      </c>
      <c r="G759" t="s">
        <v>3281</v>
      </c>
      <c r="H759" t="s">
        <v>3285</v>
      </c>
      <c r="I759" t="s">
        <v>3284</v>
      </c>
    </row>
    <row r="760" spans="1:9" hidden="1" x14ac:dyDescent="0.25">
      <c r="A760" t="s">
        <v>3280</v>
      </c>
      <c r="B760" t="s">
        <v>1797</v>
      </c>
      <c r="C760" s="210">
        <v>39000</v>
      </c>
      <c r="D760" t="s">
        <v>3283</v>
      </c>
      <c r="E760" s="210">
        <v>39113</v>
      </c>
      <c r="F760" t="s">
        <v>1324</v>
      </c>
      <c r="G760" t="s">
        <v>3276</v>
      </c>
      <c r="H760" t="s">
        <v>3282</v>
      </c>
      <c r="I760" t="s">
        <v>3281</v>
      </c>
    </row>
    <row r="761" spans="1:9" hidden="1" x14ac:dyDescent="0.25">
      <c r="A761" t="s">
        <v>3280</v>
      </c>
      <c r="B761" t="s">
        <v>3116</v>
      </c>
      <c r="C761" s="210">
        <v>37630</v>
      </c>
      <c r="D761" t="s">
        <v>3279</v>
      </c>
      <c r="E761" s="210">
        <v>38717</v>
      </c>
      <c r="F761" t="s">
        <v>1324</v>
      </c>
      <c r="G761" t="s">
        <v>3278</v>
      </c>
      <c r="H761" t="s">
        <v>3277</v>
      </c>
      <c r="I761" t="s">
        <v>3276</v>
      </c>
    </row>
    <row r="762" spans="1:9" hidden="1" x14ac:dyDescent="0.25">
      <c r="A762" t="s">
        <v>3275</v>
      </c>
    </row>
    <row r="763" spans="1:9" hidden="1" x14ac:dyDescent="0.25">
      <c r="A763" t="s">
        <v>3275</v>
      </c>
      <c r="B763" t="s">
        <v>1797</v>
      </c>
      <c r="C763" s="210">
        <v>42527</v>
      </c>
      <c r="D763" t="s">
        <v>3274</v>
      </c>
      <c r="E763" s="210">
        <v>42551</v>
      </c>
      <c r="F763" t="s">
        <v>1801</v>
      </c>
      <c r="G763" t="s">
        <v>3271</v>
      </c>
      <c r="H763" t="s">
        <v>3273</v>
      </c>
      <c r="I763" t="s">
        <v>3269</v>
      </c>
    </row>
    <row r="764" spans="1:9" hidden="1" x14ac:dyDescent="0.25">
      <c r="A764" t="s">
        <v>3272</v>
      </c>
    </row>
    <row r="765" spans="1:9" x14ac:dyDescent="0.25">
      <c r="A765" t="s">
        <v>3272</v>
      </c>
      <c r="B765" t="s">
        <v>1840</v>
      </c>
      <c r="C765" s="210">
        <v>42527</v>
      </c>
      <c r="D765" t="s">
        <v>1331</v>
      </c>
      <c r="E765" s="210">
        <v>42551</v>
      </c>
      <c r="F765" t="s">
        <v>1317</v>
      </c>
      <c r="G765" t="s">
        <v>3271</v>
      </c>
      <c r="H765" t="s">
        <v>3270</v>
      </c>
      <c r="I765" t="s">
        <v>3269</v>
      </c>
    </row>
    <row r="766" spans="1:9" hidden="1" x14ac:dyDescent="0.25">
      <c r="A766" t="s">
        <v>3253</v>
      </c>
    </row>
    <row r="767" spans="1:9" x14ac:dyDescent="0.25">
      <c r="A767" t="s">
        <v>3253</v>
      </c>
      <c r="B767" t="s">
        <v>3268</v>
      </c>
      <c r="C767" s="210">
        <v>42473</v>
      </c>
      <c r="D767" t="s">
        <v>3267</v>
      </c>
      <c r="E767" s="210">
        <v>42521</v>
      </c>
      <c r="F767" t="s">
        <v>1317</v>
      </c>
      <c r="G767" t="s">
        <v>3260</v>
      </c>
      <c r="H767" t="s">
        <v>3266</v>
      </c>
      <c r="I767" t="s">
        <v>3265</v>
      </c>
    </row>
    <row r="768" spans="1:9" hidden="1" x14ac:dyDescent="0.25">
      <c r="A768" t="s">
        <v>3253</v>
      </c>
      <c r="B768" t="s">
        <v>2560</v>
      </c>
      <c r="C768" s="210">
        <v>40049</v>
      </c>
      <c r="D768" t="s">
        <v>3264</v>
      </c>
      <c r="E768" t="s">
        <v>83</v>
      </c>
      <c r="F768" t="s">
        <v>1324</v>
      </c>
      <c r="G768" t="s">
        <v>3260</v>
      </c>
      <c r="H768" t="s">
        <v>3263</v>
      </c>
      <c r="I768" t="s">
        <v>3251</v>
      </c>
    </row>
    <row r="769" spans="1:9" hidden="1" x14ac:dyDescent="0.25">
      <c r="A769" t="s">
        <v>3253</v>
      </c>
      <c r="B769" t="s">
        <v>2560</v>
      </c>
      <c r="C769" s="210">
        <v>39456</v>
      </c>
      <c r="D769" t="s">
        <v>3262</v>
      </c>
      <c r="E769" s="210">
        <v>39465</v>
      </c>
      <c r="F769" t="s">
        <v>1324</v>
      </c>
      <c r="G769" t="s">
        <v>3257</v>
      </c>
      <c r="H769" t="s">
        <v>3261</v>
      </c>
      <c r="I769" t="s">
        <v>3260</v>
      </c>
    </row>
    <row r="770" spans="1:9" hidden="1" x14ac:dyDescent="0.25">
      <c r="A770" t="s">
        <v>3253</v>
      </c>
      <c r="B770" t="s">
        <v>2560</v>
      </c>
      <c r="C770" s="210">
        <v>39262</v>
      </c>
      <c r="D770" t="s">
        <v>3259</v>
      </c>
      <c r="E770" s="210">
        <v>39448</v>
      </c>
      <c r="F770" t="s">
        <v>1324</v>
      </c>
      <c r="G770" t="s">
        <v>3254</v>
      </c>
      <c r="H770" t="s">
        <v>3258</v>
      </c>
      <c r="I770" t="s">
        <v>3257</v>
      </c>
    </row>
    <row r="771" spans="1:9" hidden="1" x14ac:dyDescent="0.25">
      <c r="A771" t="s">
        <v>3253</v>
      </c>
      <c r="B771" t="s">
        <v>2560</v>
      </c>
      <c r="C771" s="210">
        <v>39062</v>
      </c>
      <c r="D771" t="s">
        <v>3256</v>
      </c>
      <c r="E771" s="210">
        <v>39263</v>
      </c>
      <c r="F771" t="s">
        <v>1324</v>
      </c>
      <c r="G771" t="s">
        <v>3249</v>
      </c>
      <c r="H771" t="s">
        <v>3255</v>
      </c>
      <c r="I771" t="s">
        <v>3254</v>
      </c>
    </row>
    <row r="772" spans="1:9" hidden="1" x14ac:dyDescent="0.25">
      <c r="A772" t="s">
        <v>3253</v>
      </c>
      <c r="B772" t="s">
        <v>2560</v>
      </c>
      <c r="C772" s="210">
        <v>39058</v>
      </c>
      <c r="D772" t="s">
        <v>3252</v>
      </c>
      <c r="E772" s="210">
        <v>39062</v>
      </c>
      <c r="F772" t="s">
        <v>1324</v>
      </c>
      <c r="G772" t="s">
        <v>3251</v>
      </c>
      <c r="H772" t="s">
        <v>3250</v>
      </c>
      <c r="I772" t="s">
        <v>3249</v>
      </c>
    </row>
    <row r="773" spans="1:9" hidden="1" x14ac:dyDescent="0.25">
      <c r="A773" t="s">
        <v>3176</v>
      </c>
    </row>
    <row r="774" spans="1:9" hidden="1" x14ac:dyDescent="0.25">
      <c r="A774" t="s">
        <v>3176</v>
      </c>
      <c r="B774" t="s">
        <v>1415</v>
      </c>
      <c r="C774" s="210">
        <v>41249</v>
      </c>
      <c r="D774" t="s">
        <v>3248</v>
      </c>
      <c r="E774" t="s">
        <v>83</v>
      </c>
      <c r="F774" t="s">
        <v>1324</v>
      </c>
      <c r="G774" t="s">
        <v>3243</v>
      </c>
      <c r="H774" t="s">
        <v>3247</v>
      </c>
      <c r="I774" t="s">
        <v>3246</v>
      </c>
    </row>
    <row r="775" spans="1:9" hidden="1" x14ac:dyDescent="0.25">
      <c r="A775" t="s">
        <v>3176</v>
      </c>
      <c r="B775" t="s">
        <v>1952</v>
      </c>
      <c r="C775" s="210">
        <v>40767</v>
      </c>
      <c r="D775" t="s">
        <v>3245</v>
      </c>
      <c r="E775" s="210">
        <v>40767</v>
      </c>
      <c r="F775" t="s">
        <v>1324</v>
      </c>
      <c r="G775" t="s">
        <v>3240</v>
      </c>
      <c r="H775" t="s">
        <v>3244</v>
      </c>
      <c r="I775" t="s">
        <v>3243</v>
      </c>
    </row>
    <row r="776" spans="1:9" hidden="1" x14ac:dyDescent="0.25">
      <c r="A776" t="s">
        <v>3176</v>
      </c>
      <c r="B776" t="s">
        <v>1952</v>
      </c>
      <c r="C776" s="210">
        <v>40501</v>
      </c>
      <c r="D776" t="s">
        <v>3242</v>
      </c>
      <c r="E776" s="210">
        <v>40543</v>
      </c>
      <c r="F776" t="s">
        <v>1324</v>
      </c>
      <c r="G776" t="s">
        <v>3237</v>
      </c>
      <c r="H776" t="s">
        <v>3241</v>
      </c>
      <c r="I776" t="s">
        <v>3240</v>
      </c>
    </row>
    <row r="777" spans="1:9" hidden="1" x14ac:dyDescent="0.25">
      <c r="A777" t="s">
        <v>3176</v>
      </c>
      <c r="B777" t="s">
        <v>1952</v>
      </c>
      <c r="C777" s="210">
        <v>39316</v>
      </c>
      <c r="D777" t="s">
        <v>3239</v>
      </c>
      <c r="E777" s="210">
        <v>39965</v>
      </c>
      <c r="F777" t="s">
        <v>1324</v>
      </c>
      <c r="G777" t="s">
        <v>3232</v>
      </c>
      <c r="H777" t="s">
        <v>3238</v>
      </c>
      <c r="I777" t="s">
        <v>3237</v>
      </c>
    </row>
    <row r="778" spans="1:9" hidden="1" x14ac:dyDescent="0.25">
      <c r="A778" t="s">
        <v>3176</v>
      </c>
      <c r="B778" t="s">
        <v>1565</v>
      </c>
      <c r="C778" s="210">
        <v>39315</v>
      </c>
      <c r="D778" t="s">
        <v>3236</v>
      </c>
      <c r="E778" s="210">
        <v>39318</v>
      </c>
      <c r="F778" t="s">
        <v>1324</v>
      </c>
      <c r="G778" t="s">
        <v>3232</v>
      </c>
      <c r="H778" t="s">
        <v>3235</v>
      </c>
      <c r="I778" t="s">
        <v>3193</v>
      </c>
    </row>
    <row r="779" spans="1:9" hidden="1" x14ac:dyDescent="0.25">
      <c r="A779" t="s">
        <v>3176</v>
      </c>
      <c r="B779" t="s">
        <v>1565</v>
      </c>
      <c r="C779" s="210">
        <v>39293</v>
      </c>
      <c r="D779" t="s">
        <v>3234</v>
      </c>
      <c r="E779" s="210">
        <v>39324</v>
      </c>
      <c r="F779" t="s">
        <v>1324</v>
      </c>
      <c r="G779" t="s">
        <v>3229</v>
      </c>
      <c r="H779" t="s">
        <v>3233</v>
      </c>
      <c r="I779" t="s">
        <v>3232</v>
      </c>
    </row>
    <row r="780" spans="1:9" hidden="1" x14ac:dyDescent="0.25">
      <c r="A780" t="s">
        <v>3176</v>
      </c>
      <c r="B780" t="s">
        <v>1565</v>
      </c>
      <c r="C780" s="210">
        <v>39233</v>
      </c>
      <c r="D780" t="s">
        <v>3231</v>
      </c>
      <c r="E780" s="210">
        <v>39324</v>
      </c>
      <c r="F780" t="s">
        <v>1324</v>
      </c>
      <c r="G780" t="s">
        <v>3226</v>
      </c>
      <c r="H780" t="s">
        <v>3230</v>
      </c>
      <c r="I780" t="s">
        <v>3229</v>
      </c>
    </row>
    <row r="781" spans="1:9" hidden="1" x14ac:dyDescent="0.25">
      <c r="A781" t="s">
        <v>3176</v>
      </c>
      <c r="B781" t="s">
        <v>2003</v>
      </c>
      <c r="C781" s="210">
        <v>39232</v>
      </c>
      <c r="D781" t="s">
        <v>3228</v>
      </c>
      <c r="E781" s="210">
        <v>39233</v>
      </c>
      <c r="F781" t="s">
        <v>1324</v>
      </c>
      <c r="G781" t="s">
        <v>3223</v>
      </c>
      <c r="H781" t="s">
        <v>3227</v>
      </c>
      <c r="I781" t="s">
        <v>3226</v>
      </c>
    </row>
    <row r="782" spans="1:9" hidden="1" x14ac:dyDescent="0.25">
      <c r="A782" t="s">
        <v>3176</v>
      </c>
      <c r="B782" t="s">
        <v>2003</v>
      </c>
      <c r="C782" s="210">
        <v>39224</v>
      </c>
      <c r="D782" t="s">
        <v>3225</v>
      </c>
      <c r="E782" s="210">
        <v>39225</v>
      </c>
      <c r="F782" t="s">
        <v>1324</v>
      </c>
      <c r="G782" t="s">
        <v>3220</v>
      </c>
      <c r="H782" t="s">
        <v>3224</v>
      </c>
      <c r="I782" t="s">
        <v>3223</v>
      </c>
    </row>
    <row r="783" spans="1:9" hidden="1" x14ac:dyDescent="0.25">
      <c r="A783" t="s">
        <v>3176</v>
      </c>
      <c r="B783" t="s">
        <v>1565</v>
      </c>
      <c r="C783" s="210">
        <v>39219</v>
      </c>
      <c r="D783" t="s">
        <v>3222</v>
      </c>
      <c r="E783" s="210">
        <v>39232</v>
      </c>
      <c r="F783" t="s">
        <v>1324</v>
      </c>
      <c r="G783" t="s">
        <v>3217</v>
      </c>
      <c r="H783" t="s">
        <v>3221</v>
      </c>
      <c r="I783" t="s">
        <v>3220</v>
      </c>
    </row>
    <row r="784" spans="1:9" hidden="1" x14ac:dyDescent="0.25">
      <c r="A784" t="s">
        <v>3176</v>
      </c>
      <c r="B784" t="s">
        <v>1565</v>
      </c>
      <c r="C784" s="210">
        <v>39146</v>
      </c>
      <c r="D784" t="s">
        <v>3219</v>
      </c>
      <c r="E784" s="210">
        <v>39238</v>
      </c>
      <c r="F784" t="s">
        <v>1324</v>
      </c>
      <c r="G784" t="s">
        <v>3214</v>
      </c>
      <c r="H784" t="s">
        <v>3218</v>
      </c>
      <c r="I784" t="s">
        <v>3217</v>
      </c>
    </row>
    <row r="785" spans="1:9" hidden="1" x14ac:dyDescent="0.25">
      <c r="A785" t="s">
        <v>3176</v>
      </c>
      <c r="B785" t="s">
        <v>1565</v>
      </c>
      <c r="C785" s="210">
        <v>39139</v>
      </c>
      <c r="D785" t="s">
        <v>3216</v>
      </c>
      <c r="E785" s="210">
        <v>39198</v>
      </c>
      <c r="F785" t="s">
        <v>1324</v>
      </c>
      <c r="G785" t="s">
        <v>3211</v>
      </c>
      <c r="H785" t="s">
        <v>3215</v>
      </c>
      <c r="I785" t="s">
        <v>3214</v>
      </c>
    </row>
    <row r="786" spans="1:9" hidden="1" x14ac:dyDescent="0.25">
      <c r="A786" t="s">
        <v>3176</v>
      </c>
      <c r="B786" t="s">
        <v>1565</v>
      </c>
      <c r="C786" s="210">
        <v>39136</v>
      </c>
      <c r="D786" t="s">
        <v>3213</v>
      </c>
      <c r="E786" s="210">
        <v>39164</v>
      </c>
      <c r="F786" t="s">
        <v>1324</v>
      </c>
      <c r="G786" t="s">
        <v>3206</v>
      </c>
      <c r="H786" t="s">
        <v>3212</v>
      </c>
      <c r="I786" t="s">
        <v>3211</v>
      </c>
    </row>
    <row r="787" spans="1:9" hidden="1" x14ac:dyDescent="0.25">
      <c r="A787" t="s">
        <v>3176</v>
      </c>
      <c r="B787" t="s">
        <v>1352</v>
      </c>
      <c r="C787" s="210">
        <v>38996</v>
      </c>
      <c r="D787" t="s">
        <v>3210</v>
      </c>
      <c r="E787" t="s">
        <v>83</v>
      </c>
      <c r="F787" t="s">
        <v>1324</v>
      </c>
      <c r="G787" t="s">
        <v>3206</v>
      </c>
      <c r="H787" t="s">
        <v>3209</v>
      </c>
      <c r="I787" t="s">
        <v>3193</v>
      </c>
    </row>
    <row r="788" spans="1:9" hidden="1" x14ac:dyDescent="0.25">
      <c r="A788" t="s">
        <v>3176</v>
      </c>
      <c r="B788" t="s">
        <v>2003</v>
      </c>
      <c r="C788" s="210">
        <v>38974</v>
      </c>
      <c r="D788" t="s">
        <v>3208</v>
      </c>
      <c r="E788" s="210">
        <v>38979</v>
      </c>
      <c r="F788" t="s">
        <v>1324</v>
      </c>
      <c r="G788" t="s">
        <v>3203</v>
      </c>
      <c r="H788" t="s">
        <v>3207</v>
      </c>
      <c r="I788" t="s">
        <v>3206</v>
      </c>
    </row>
    <row r="789" spans="1:9" hidden="1" x14ac:dyDescent="0.25">
      <c r="A789" t="s">
        <v>3176</v>
      </c>
      <c r="B789" t="s">
        <v>1352</v>
      </c>
      <c r="C789" s="210">
        <v>38936</v>
      </c>
      <c r="D789" t="s">
        <v>3205</v>
      </c>
      <c r="E789" s="210">
        <v>38969</v>
      </c>
      <c r="F789" t="s">
        <v>1324</v>
      </c>
      <c r="G789" t="s">
        <v>3200</v>
      </c>
      <c r="H789" t="s">
        <v>3204</v>
      </c>
      <c r="I789" t="s">
        <v>3203</v>
      </c>
    </row>
    <row r="790" spans="1:9" hidden="1" x14ac:dyDescent="0.25">
      <c r="A790" t="s">
        <v>3176</v>
      </c>
      <c r="B790" t="s">
        <v>1352</v>
      </c>
      <c r="C790" s="210">
        <v>38933</v>
      </c>
      <c r="D790" t="s">
        <v>3202</v>
      </c>
      <c r="E790" s="210">
        <v>38937</v>
      </c>
      <c r="F790" t="s">
        <v>1324</v>
      </c>
      <c r="G790" t="s">
        <v>3198</v>
      </c>
      <c r="H790" t="s">
        <v>3201</v>
      </c>
      <c r="I790" t="s">
        <v>3200</v>
      </c>
    </row>
    <row r="791" spans="1:9" hidden="1" x14ac:dyDescent="0.25">
      <c r="A791" t="s">
        <v>3176</v>
      </c>
      <c r="B791" t="s">
        <v>1352</v>
      </c>
      <c r="C791" s="210">
        <v>38930</v>
      </c>
      <c r="D791" t="s">
        <v>3195</v>
      </c>
      <c r="E791" s="210">
        <v>38933</v>
      </c>
      <c r="F791" t="s">
        <v>1324</v>
      </c>
      <c r="G791" t="s">
        <v>3196</v>
      </c>
      <c r="H791" t="s">
        <v>3199</v>
      </c>
      <c r="I791" t="s">
        <v>3198</v>
      </c>
    </row>
    <row r="792" spans="1:9" hidden="1" x14ac:dyDescent="0.25">
      <c r="A792" t="s">
        <v>3176</v>
      </c>
      <c r="B792" t="s">
        <v>1352</v>
      </c>
      <c r="C792" s="210">
        <v>38917</v>
      </c>
      <c r="D792" t="s">
        <v>3195</v>
      </c>
      <c r="E792" s="210">
        <v>38926</v>
      </c>
      <c r="F792" t="s">
        <v>1324</v>
      </c>
      <c r="G792" t="s">
        <v>3189</v>
      </c>
      <c r="H792" t="s">
        <v>3197</v>
      </c>
      <c r="I792" t="s">
        <v>3196</v>
      </c>
    </row>
    <row r="793" spans="1:9" hidden="1" x14ac:dyDescent="0.25">
      <c r="A793" t="s">
        <v>3176</v>
      </c>
      <c r="B793" t="s">
        <v>1784</v>
      </c>
      <c r="C793" s="210">
        <v>38908</v>
      </c>
      <c r="D793" t="s">
        <v>3195</v>
      </c>
      <c r="E793" t="s">
        <v>83</v>
      </c>
      <c r="F793" t="s">
        <v>1324</v>
      </c>
      <c r="G793" t="s">
        <v>3189</v>
      </c>
      <c r="H793" t="s">
        <v>3194</v>
      </c>
      <c r="I793" t="s">
        <v>3193</v>
      </c>
    </row>
    <row r="794" spans="1:9" hidden="1" x14ac:dyDescent="0.25">
      <c r="A794" t="s">
        <v>3176</v>
      </c>
      <c r="B794" t="s">
        <v>3192</v>
      </c>
      <c r="C794" s="210">
        <v>38869</v>
      </c>
      <c r="D794" t="s">
        <v>3191</v>
      </c>
      <c r="E794" s="210">
        <v>38880</v>
      </c>
      <c r="F794" t="s">
        <v>1324</v>
      </c>
      <c r="G794" t="s">
        <v>3186</v>
      </c>
      <c r="H794" t="s">
        <v>3190</v>
      </c>
      <c r="I794" t="s">
        <v>3189</v>
      </c>
    </row>
    <row r="795" spans="1:9" hidden="1" x14ac:dyDescent="0.25">
      <c r="A795" t="s">
        <v>3176</v>
      </c>
      <c r="B795" t="s">
        <v>1552</v>
      </c>
      <c r="C795" s="210">
        <v>38825</v>
      </c>
      <c r="D795" t="s">
        <v>3188</v>
      </c>
      <c r="E795" s="210">
        <v>38832</v>
      </c>
      <c r="F795" t="s">
        <v>1324</v>
      </c>
      <c r="G795" t="s">
        <v>3183</v>
      </c>
      <c r="H795" t="s">
        <v>3187</v>
      </c>
      <c r="I795" t="s">
        <v>3186</v>
      </c>
    </row>
    <row r="796" spans="1:9" hidden="1" x14ac:dyDescent="0.25">
      <c r="A796" t="s">
        <v>3176</v>
      </c>
      <c r="B796" t="s">
        <v>2946</v>
      </c>
      <c r="C796" s="210">
        <v>38715</v>
      </c>
      <c r="D796" t="s">
        <v>3185</v>
      </c>
      <c r="E796" s="210">
        <v>38729</v>
      </c>
      <c r="F796" t="s">
        <v>1324</v>
      </c>
      <c r="G796" t="s">
        <v>3180</v>
      </c>
      <c r="H796" t="s">
        <v>3184</v>
      </c>
      <c r="I796" t="s">
        <v>3183</v>
      </c>
    </row>
    <row r="797" spans="1:9" hidden="1" x14ac:dyDescent="0.25">
      <c r="A797" t="s">
        <v>3176</v>
      </c>
      <c r="B797" t="s">
        <v>2946</v>
      </c>
      <c r="C797" s="210">
        <v>38712</v>
      </c>
      <c r="D797" t="s">
        <v>3182</v>
      </c>
      <c r="E797" s="210">
        <v>38715</v>
      </c>
      <c r="F797" t="s">
        <v>1324</v>
      </c>
      <c r="G797" t="s">
        <v>3177</v>
      </c>
      <c r="H797" t="s">
        <v>3181</v>
      </c>
      <c r="I797" t="s">
        <v>3180</v>
      </c>
    </row>
    <row r="798" spans="1:9" hidden="1" x14ac:dyDescent="0.25">
      <c r="A798" t="s">
        <v>3176</v>
      </c>
      <c r="B798" t="s">
        <v>2946</v>
      </c>
      <c r="C798" s="210">
        <v>37781</v>
      </c>
      <c r="D798" t="s">
        <v>3179</v>
      </c>
      <c r="E798" s="210">
        <v>37801</v>
      </c>
      <c r="F798" t="s">
        <v>1324</v>
      </c>
      <c r="G798" t="s">
        <v>3172</v>
      </c>
      <c r="H798" t="s">
        <v>3178</v>
      </c>
      <c r="I798" t="s">
        <v>3177</v>
      </c>
    </row>
    <row r="799" spans="1:9" hidden="1" x14ac:dyDescent="0.25">
      <c r="A799" t="s">
        <v>3176</v>
      </c>
      <c r="B799" t="s">
        <v>2946</v>
      </c>
      <c r="C799" s="210">
        <v>37491</v>
      </c>
      <c r="D799" t="s">
        <v>3175</v>
      </c>
      <c r="E799" s="210">
        <v>37494</v>
      </c>
      <c r="F799" t="s">
        <v>1324</v>
      </c>
      <c r="G799" t="s">
        <v>3174</v>
      </c>
      <c r="H799" t="s">
        <v>3173</v>
      </c>
      <c r="I799" t="s">
        <v>3172</v>
      </c>
    </row>
    <row r="800" spans="1:9" hidden="1" x14ac:dyDescent="0.25">
      <c r="A800" t="s">
        <v>3171</v>
      </c>
    </row>
    <row r="801" spans="1:9" hidden="1" x14ac:dyDescent="0.25">
      <c r="A801" t="s">
        <v>3171</v>
      </c>
      <c r="B801" t="s">
        <v>2946</v>
      </c>
      <c r="C801" s="210">
        <v>38686</v>
      </c>
      <c r="D801" t="s">
        <v>3170</v>
      </c>
      <c r="E801" s="210">
        <v>38686</v>
      </c>
      <c r="F801" t="s">
        <v>1324</v>
      </c>
      <c r="G801" t="s">
        <v>3168</v>
      </c>
      <c r="H801" t="s">
        <v>3169</v>
      </c>
      <c r="I801" t="s">
        <v>3168</v>
      </c>
    </row>
    <row r="802" spans="1:9" hidden="1" x14ac:dyDescent="0.25">
      <c r="A802" t="s">
        <v>3158</v>
      </c>
    </row>
    <row r="803" spans="1:9" hidden="1" x14ac:dyDescent="0.25">
      <c r="A803" t="s">
        <v>3158</v>
      </c>
      <c r="B803" t="s">
        <v>2003</v>
      </c>
      <c r="C803" s="210">
        <v>44894</v>
      </c>
      <c r="D803" t="s">
        <v>3167</v>
      </c>
      <c r="E803" t="s">
        <v>83</v>
      </c>
      <c r="F803" t="s">
        <v>1336</v>
      </c>
      <c r="G803" t="s">
        <v>3162</v>
      </c>
      <c r="H803" t="s">
        <v>3166</v>
      </c>
      <c r="I803" t="s">
        <v>3165</v>
      </c>
    </row>
    <row r="804" spans="1:9" hidden="1" x14ac:dyDescent="0.25">
      <c r="A804" t="s">
        <v>3158</v>
      </c>
      <c r="B804" t="s">
        <v>1319</v>
      </c>
      <c r="C804" s="210">
        <v>39603</v>
      </c>
      <c r="D804" t="s">
        <v>3164</v>
      </c>
      <c r="E804" s="210">
        <v>39612</v>
      </c>
      <c r="F804" t="s">
        <v>1324</v>
      </c>
      <c r="G804" t="s">
        <v>3159</v>
      </c>
      <c r="H804" t="s">
        <v>3163</v>
      </c>
      <c r="I804" t="s">
        <v>3162</v>
      </c>
    </row>
    <row r="805" spans="1:9" hidden="1" x14ac:dyDescent="0.25">
      <c r="A805" t="s">
        <v>3158</v>
      </c>
      <c r="B805" t="s">
        <v>1319</v>
      </c>
      <c r="C805" s="210">
        <v>39545</v>
      </c>
      <c r="D805" t="s">
        <v>3161</v>
      </c>
      <c r="E805" s="210">
        <v>39556</v>
      </c>
      <c r="F805" t="s">
        <v>1324</v>
      </c>
      <c r="G805" t="s">
        <v>3155</v>
      </c>
      <c r="H805" t="s">
        <v>3160</v>
      </c>
      <c r="I805" t="s">
        <v>3159</v>
      </c>
    </row>
    <row r="806" spans="1:9" hidden="1" x14ac:dyDescent="0.25">
      <c r="A806" t="s">
        <v>3158</v>
      </c>
      <c r="B806" t="s">
        <v>1319</v>
      </c>
      <c r="C806" s="210">
        <v>39434</v>
      </c>
      <c r="D806" t="s">
        <v>3157</v>
      </c>
      <c r="E806" s="210">
        <v>39487</v>
      </c>
      <c r="F806" t="s">
        <v>1324</v>
      </c>
      <c r="G806" t="s">
        <v>83</v>
      </c>
      <c r="H806" t="s">
        <v>3156</v>
      </c>
      <c r="I806" t="s">
        <v>3155</v>
      </c>
    </row>
    <row r="807" spans="1:9" hidden="1" x14ac:dyDescent="0.25">
      <c r="A807" t="s">
        <v>3154</v>
      </c>
    </row>
    <row r="808" spans="1:9" hidden="1" x14ac:dyDescent="0.25">
      <c r="A808" t="s">
        <v>3154</v>
      </c>
      <c r="B808" t="s">
        <v>1848</v>
      </c>
      <c r="C808" s="210">
        <v>40396</v>
      </c>
      <c r="D808" t="s">
        <v>3153</v>
      </c>
      <c r="E808" s="210">
        <v>40400</v>
      </c>
      <c r="F808" t="s">
        <v>1336</v>
      </c>
      <c r="G808" t="s">
        <v>83</v>
      </c>
      <c r="H808" t="s">
        <v>3152</v>
      </c>
      <c r="I808" t="s">
        <v>3151</v>
      </c>
    </row>
    <row r="809" spans="1:9" hidden="1" x14ac:dyDescent="0.25">
      <c r="A809" t="s">
        <v>3144</v>
      </c>
    </row>
    <row r="810" spans="1:9" hidden="1" x14ac:dyDescent="0.25">
      <c r="A810" t="s">
        <v>3144</v>
      </c>
      <c r="B810" t="s">
        <v>1319</v>
      </c>
      <c r="C810" s="210">
        <v>40641</v>
      </c>
      <c r="D810" t="s">
        <v>3150</v>
      </c>
      <c r="E810" s="210">
        <v>40724</v>
      </c>
      <c r="F810" t="s">
        <v>1324</v>
      </c>
      <c r="G810" t="s">
        <v>3145</v>
      </c>
      <c r="H810" t="s">
        <v>3149</v>
      </c>
      <c r="I810" t="s">
        <v>3148</v>
      </c>
    </row>
    <row r="811" spans="1:9" hidden="1" x14ac:dyDescent="0.25">
      <c r="A811" t="s">
        <v>3144</v>
      </c>
      <c r="B811" t="s">
        <v>1319</v>
      </c>
      <c r="C811" s="210">
        <v>39979</v>
      </c>
      <c r="D811" t="s">
        <v>3147</v>
      </c>
      <c r="E811" s="210">
        <v>40025</v>
      </c>
      <c r="F811" t="s">
        <v>1324</v>
      </c>
      <c r="G811" t="s">
        <v>3141</v>
      </c>
      <c r="H811" t="s">
        <v>3146</v>
      </c>
      <c r="I811" t="s">
        <v>3145</v>
      </c>
    </row>
    <row r="812" spans="1:9" hidden="1" x14ac:dyDescent="0.25">
      <c r="A812" t="s">
        <v>3144</v>
      </c>
      <c r="B812" t="s">
        <v>1319</v>
      </c>
      <c r="C812" s="210">
        <v>39604</v>
      </c>
      <c r="D812" t="s">
        <v>3143</v>
      </c>
      <c r="E812" s="210">
        <v>39783</v>
      </c>
      <c r="F812" t="s">
        <v>1324</v>
      </c>
      <c r="G812" t="s">
        <v>83</v>
      </c>
      <c r="H812" t="s">
        <v>3142</v>
      </c>
      <c r="I812" t="s">
        <v>3141</v>
      </c>
    </row>
    <row r="813" spans="1:9" hidden="1" x14ac:dyDescent="0.25">
      <c r="A813" t="s">
        <v>3140</v>
      </c>
    </row>
    <row r="814" spans="1:9" hidden="1" x14ac:dyDescent="0.25">
      <c r="A814" t="s">
        <v>3140</v>
      </c>
      <c r="B814" t="s">
        <v>2003</v>
      </c>
      <c r="C814" s="210">
        <v>44924</v>
      </c>
      <c r="D814" t="s">
        <v>3056</v>
      </c>
      <c r="E814" s="210">
        <v>44925</v>
      </c>
      <c r="F814" t="s">
        <v>1324</v>
      </c>
      <c r="G814" t="s">
        <v>3139</v>
      </c>
      <c r="H814" t="s">
        <v>3138</v>
      </c>
      <c r="I814" t="s">
        <v>3137</v>
      </c>
    </row>
    <row r="815" spans="1:9" hidden="1" x14ac:dyDescent="0.25">
      <c r="A815" t="s">
        <v>3117</v>
      </c>
    </row>
    <row r="816" spans="1:9" x14ac:dyDescent="0.25">
      <c r="A816" t="s">
        <v>3117</v>
      </c>
      <c r="B816" t="s">
        <v>3111</v>
      </c>
      <c r="C816" s="210">
        <v>42590</v>
      </c>
      <c r="D816" t="s">
        <v>3136</v>
      </c>
      <c r="E816" s="210">
        <v>42793</v>
      </c>
      <c r="F816" t="s">
        <v>1317</v>
      </c>
      <c r="G816" t="s">
        <v>3110</v>
      </c>
      <c r="H816" t="s">
        <v>3135</v>
      </c>
      <c r="I816" t="s">
        <v>3108</v>
      </c>
    </row>
    <row r="817" spans="1:9" hidden="1" x14ac:dyDescent="0.25">
      <c r="A817" t="s">
        <v>3117</v>
      </c>
      <c r="B817" t="s">
        <v>1797</v>
      </c>
      <c r="C817" s="210">
        <v>42573</v>
      </c>
      <c r="D817" t="s">
        <v>3134</v>
      </c>
      <c r="E817" t="s">
        <v>83</v>
      </c>
      <c r="F817" t="s">
        <v>1324</v>
      </c>
      <c r="G817" t="s">
        <v>3110</v>
      </c>
      <c r="H817" t="s">
        <v>3133</v>
      </c>
      <c r="I817" t="s">
        <v>3108</v>
      </c>
    </row>
    <row r="818" spans="1:9" hidden="1" x14ac:dyDescent="0.25">
      <c r="A818" t="s">
        <v>3117</v>
      </c>
      <c r="B818" t="s">
        <v>3111</v>
      </c>
      <c r="C818" s="210">
        <v>41779</v>
      </c>
      <c r="D818" t="s">
        <v>3132</v>
      </c>
      <c r="E818" s="210">
        <v>41779</v>
      </c>
      <c r="F818" t="s">
        <v>1324</v>
      </c>
      <c r="G818" t="s">
        <v>3124</v>
      </c>
      <c r="H818" t="s">
        <v>3131</v>
      </c>
      <c r="I818" t="s">
        <v>3110</v>
      </c>
    </row>
    <row r="819" spans="1:9" hidden="1" x14ac:dyDescent="0.25">
      <c r="A819" t="s">
        <v>3117</v>
      </c>
      <c r="B819" t="s">
        <v>3111</v>
      </c>
      <c r="C819" s="210">
        <v>41745</v>
      </c>
      <c r="D819" t="s">
        <v>3130</v>
      </c>
      <c r="E819" t="s">
        <v>83</v>
      </c>
      <c r="F819" t="s">
        <v>1324</v>
      </c>
      <c r="G819" t="s">
        <v>3124</v>
      </c>
      <c r="H819" t="s">
        <v>3129</v>
      </c>
      <c r="I819" t="s">
        <v>3108</v>
      </c>
    </row>
    <row r="820" spans="1:9" hidden="1" x14ac:dyDescent="0.25">
      <c r="A820" t="s">
        <v>3117</v>
      </c>
      <c r="B820" t="s">
        <v>3111</v>
      </c>
      <c r="C820" s="210">
        <v>41743</v>
      </c>
      <c r="D820" t="s">
        <v>3128</v>
      </c>
      <c r="E820" t="s">
        <v>83</v>
      </c>
      <c r="F820" t="s">
        <v>1324</v>
      </c>
      <c r="G820" t="s">
        <v>3124</v>
      </c>
      <c r="H820" t="s">
        <v>3127</v>
      </c>
      <c r="I820" t="s">
        <v>3108</v>
      </c>
    </row>
    <row r="821" spans="1:9" hidden="1" x14ac:dyDescent="0.25">
      <c r="A821" t="s">
        <v>3117</v>
      </c>
      <c r="B821" t="s">
        <v>3111</v>
      </c>
      <c r="C821" s="210">
        <v>41621</v>
      </c>
      <c r="D821" t="s">
        <v>3126</v>
      </c>
      <c r="E821" s="210">
        <v>41670</v>
      </c>
      <c r="F821" t="s">
        <v>1324</v>
      </c>
      <c r="G821" t="s">
        <v>3121</v>
      </c>
      <c r="H821" t="s">
        <v>3125</v>
      </c>
      <c r="I821" t="s">
        <v>3124</v>
      </c>
    </row>
    <row r="822" spans="1:9" hidden="1" x14ac:dyDescent="0.25">
      <c r="A822" t="s">
        <v>3117</v>
      </c>
      <c r="B822" t="s">
        <v>1797</v>
      </c>
      <c r="C822" s="210">
        <v>41516</v>
      </c>
      <c r="D822" t="s">
        <v>3123</v>
      </c>
      <c r="E822" s="210">
        <v>41578</v>
      </c>
      <c r="F822" t="s">
        <v>1324</v>
      </c>
      <c r="G822" t="s">
        <v>3118</v>
      </c>
      <c r="H822" t="s">
        <v>3122</v>
      </c>
      <c r="I822" t="s">
        <v>3121</v>
      </c>
    </row>
    <row r="823" spans="1:9" hidden="1" x14ac:dyDescent="0.25">
      <c r="A823" t="s">
        <v>3117</v>
      </c>
      <c r="B823" t="s">
        <v>1797</v>
      </c>
      <c r="C823" s="210">
        <v>41421</v>
      </c>
      <c r="D823" t="s">
        <v>3120</v>
      </c>
      <c r="E823" s="210">
        <v>41455</v>
      </c>
      <c r="F823" t="s">
        <v>1324</v>
      </c>
      <c r="G823" t="s">
        <v>3113</v>
      </c>
      <c r="H823" t="s">
        <v>3119</v>
      </c>
      <c r="I823" t="s">
        <v>3118</v>
      </c>
    </row>
    <row r="824" spans="1:9" hidden="1" x14ac:dyDescent="0.25">
      <c r="A824" t="s">
        <v>3117</v>
      </c>
      <c r="B824" t="s">
        <v>3116</v>
      </c>
      <c r="C824" s="210">
        <v>41150</v>
      </c>
      <c r="D824" t="s">
        <v>3115</v>
      </c>
      <c r="E824" s="210">
        <v>41239</v>
      </c>
      <c r="F824" t="s">
        <v>1324</v>
      </c>
      <c r="G824" t="s">
        <v>83</v>
      </c>
      <c r="H824" t="s">
        <v>3114</v>
      </c>
      <c r="I824" t="s">
        <v>3113</v>
      </c>
    </row>
    <row r="825" spans="1:9" hidden="1" x14ac:dyDescent="0.25">
      <c r="A825" t="s">
        <v>3112</v>
      </c>
    </row>
    <row r="826" spans="1:9" x14ac:dyDescent="0.25">
      <c r="A826" t="s">
        <v>3112</v>
      </c>
      <c r="B826" t="s">
        <v>3111</v>
      </c>
      <c r="C826" s="210">
        <v>42590</v>
      </c>
      <c r="D826" t="s">
        <v>1331</v>
      </c>
      <c r="E826" s="210">
        <v>42793</v>
      </c>
      <c r="F826" t="s">
        <v>1317</v>
      </c>
      <c r="G826" t="s">
        <v>3110</v>
      </c>
      <c r="H826" t="s">
        <v>3109</v>
      </c>
      <c r="I826" t="s">
        <v>3108</v>
      </c>
    </row>
    <row r="827" spans="1:9" hidden="1" x14ac:dyDescent="0.25">
      <c r="A827" t="s">
        <v>3067</v>
      </c>
    </row>
    <row r="828" spans="1:9" hidden="1" x14ac:dyDescent="0.25">
      <c r="A828" t="s">
        <v>3067</v>
      </c>
      <c r="B828" t="s">
        <v>2003</v>
      </c>
      <c r="C828" s="210">
        <v>43098</v>
      </c>
      <c r="D828" t="s">
        <v>3107</v>
      </c>
      <c r="E828" t="s">
        <v>83</v>
      </c>
      <c r="F828" t="s">
        <v>1324</v>
      </c>
      <c r="G828" t="s">
        <v>3099</v>
      </c>
      <c r="H828" t="s">
        <v>3106</v>
      </c>
      <c r="I828" t="s">
        <v>3105</v>
      </c>
    </row>
    <row r="829" spans="1:9" hidden="1" x14ac:dyDescent="0.25">
      <c r="A829" t="s">
        <v>3067</v>
      </c>
      <c r="B829" t="s">
        <v>1434</v>
      </c>
      <c r="C829" s="210">
        <v>41164</v>
      </c>
      <c r="D829" t="s">
        <v>3104</v>
      </c>
      <c r="E829" s="210">
        <v>41274</v>
      </c>
      <c r="F829" t="s">
        <v>1324</v>
      </c>
      <c r="G829" t="s">
        <v>3096</v>
      </c>
      <c r="H829" t="s">
        <v>3103</v>
      </c>
      <c r="I829" t="s">
        <v>3102</v>
      </c>
    </row>
    <row r="830" spans="1:9" hidden="1" x14ac:dyDescent="0.25">
      <c r="A830" t="s">
        <v>3067</v>
      </c>
      <c r="B830" t="s">
        <v>1434</v>
      </c>
      <c r="C830" s="210">
        <v>41089</v>
      </c>
      <c r="D830" t="s">
        <v>3101</v>
      </c>
      <c r="E830" s="210">
        <v>41182</v>
      </c>
      <c r="F830" t="s">
        <v>1324</v>
      </c>
      <c r="G830" t="s">
        <v>3096</v>
      </c>
      <c r="H830" t="s">
        <v>3100</v>
      </c>
      <c r="I830" t="s">
        <v>3099</v>
      </c>
    </row>
    <row r="831" spans="1:9" hidden="1" x14ac:dyDescent="0.25">
      <c r="A831" t="s">
        <v>3067</v>
      </c>
      <c r="B831" t="s">
        <v>1434</v>
      </c>
      <c r="C831" s="210">
        <v>40337</v>
      </c>
      <c r="D831" t="s">
        <v>3098</v>
      </c>
      <c r="E831" s="210">
        <v>40354</v>
      </c>
      <c r="F831" t="s">
        <v>1324</v>
      </c>
      <c r="G831" t="s">
        <v>3093</v>
      </c>
      <c r="H831" t="s">
        <v>3097</v>
      </c>
      <c r="I831" t="s">
        <v>3096</v>
      </c>
    </row>
    <row r="832" spans="1:9" hidden="1" x14ac:dyDescent="0.25">
      <c r="A832" t="s">
        <v>3067</v>
      </c>
      <c r="B832" t="s">
        <v>1434</v>
      </c>
      <c r="C832" s="210">
        <v>40297</v>
      </c>
      <c r="D832" t="s">
        <v>3095</v>
      </c>
      <c r="E832" s="210">
        <v>40306</v>
      </c>
      <c r="F832" t="s">
        <v>1324</v>
      </c>
      <c r="G832" t="s">
        <v>3091</v>
      </c>
      <c r="H832" t="s">
        <v>3094</v>
      </c>
      <c r="I832" t="s">
        <v>3093</v>
      </c>
    </row>
    <row r="833" spans="1:9" hidden="1" x14ac:dyDescent="0.25">
      <c r="A833" t="s">
        <v>3067</v>
      </c>
      <c r="B833" t="s">
        <v>1434</v>
      </c>
      <c r="C833" s="210">
        <v>40064</v>
      </c>
      <c r="D833" t="s">
        <v>3090</v>
      </c>
      <c r="E833" s="210">
        <v>40104</v>
      </c>
      <c r="F833" t="s">
        <v>1324</v>
      </c>
      <c r="G833" t="s">
        <v>3088</v>
      </c>
      <c r="H833" t="s">
        <v>3092</v>
      </c>
      <c r="I833" t="s">
        <v>3091</v>
      </c>
    </row>
    <row r="834" spans="1:9" hidden="1" x14ac:dyDescent="0.25">
      <c r="A834" t="s">
        <v>3067</v>
      </c>
      <c r="B834" t="s">
        <v>1434</v>
      </c>
      <c r="C834" s="210">
        <v>40035</v>
      </c>
      <c r="D834" t="s">
        <v>3090</v>
      </c>
      <c r="E834" s="210">
        <v>40082</v>
      </c>
      <c r="F834" t="s">
        <v>1324</v>
      </c>
      <c r="G834" t="s">
        <v>3085</v>
      </c>
      <c r="H834" t="s">
        <v>3089</v>
      </c>
      <c r="I834" t="s">
        <v>3088</v>
      </c>
    </row>
    <row r="835" spans="1:9" hidden="1" x14ac:dyDescent="0.25">
      <c r="A835" t="s">
        <v>3067</v>
      </c>
      <c r="B835" t="s">
        <v>1434</v>
      </c>
      <c r="C835" s="210">
        <v>40007</v>
      </c>
      <c r="D835" t="s">
        <v>3087</v>
      </c>
      <c r="E835" s="210">
        <v>40008</v>
      </c>
      <c r="F835" t="s">
        <v>1324</v>
      </c>
      <c r="G835" t="s">
        <v>3083</v>
      </c>
      <c r="H835" t="s">
        <v>3086</v>
      </c>
      <c r="I835" t="s">
        <v>3085</v>
      </c>
    </row>
    <row r="836" spans="1:9" hidden="1" x14ac:dyDescent="0.25">
      <c r="A836" t="s">
        <v>3067</v>
      </c>
      <c r="B836" t="s">
        <v>1434</v>
      </c>
      <c r="C836" s="210">
        <v>39370</v>
      </c>
      <c r="D836" t="s">
        <v>3082</v>
      </c>
      <c r="E836" s="210">
        <v>39386</v>
      </c>
      <c r="F836" t="s">
        <v>1324</v>
      </c>
      <c r="G836" t="s">
        <v>3080</v>
      </c>
      <c r="H836" t="s">
        <v>3084</v>
      </c>
      <c r="I836" t="s">
        <v>3083</v>
      </c>
    </row>
    <row r="837" spans="1:9" hidden="1" x14ac:dyDescent="0.25">
      <c r="A837" t="s">
        <v>3067</v>
      </c>
      <c r="B837" t="s">
        <v>1434</v>
      </c>
      <c r="C837" s="210">
        <v>39359</v>
      </c>
      <c r="D837" t="s">
        <v>3082</v>
      </c>
      <c r="E837" s="210">
        <v>39386</v>
      </c>
      <c r="F837" t="s">
        <v>1324</v>
      </c>
      <c r="G837" t="s">
        <v>3077</v>
      </c>
      <c r="H837" t="s">
        <v>3081</v>
      </c>
      <c r="I837" t="s">
        <v>3080</v>
      </c>
    </row>
    <row r="838" spans="1:9" hidden="1" x14ac:dyDescent="0.25">
      <c r="A838" t="s">
        <v>3067</v>
      </c>
      <c r="B838" t="s">
        <v>1434</v>
      </c>
      <c r="C838" s="210">
        <v>39338</v>
      </c>
      <c r="D838" t="s">
        <v>3079</v>
      </c>
      <c r="E838" s="210">
        <v>39346</v>
      </c>
      <c r="F838" t="s">
        <v>1324</v>
      </c>
      <c r="G838" t="s">
        <v>3074</v>
      </c>
      <c r="H838" t="s">
        <v>3078</v>
      </c>
      <c r="I838" t="s">
        <v>3077</v>
      </c>
    </row>
    <row r="839" spans="1:9" hidden="1" x14ac:dyDescent="0.25">
      <c r="A839" t="s">
        <v>3067</v>
      </c>
      <c r="B839" t="s">
        <v>1434</v>
      </c>
      <c r="C839" s="210">
        <v>39328</v>
      </c>
      <c r="D839" t="s">
        <v>3076</v>
      </c>
      <c r="E839" s="210">
        <v>39339</v>
      </c>
      <c r="F839" t="s">
        <v>1324</v>
      </c>
      <c r="G839" t="s">
        <v>3071</v>
      </c>
      <c r="H839" t="s">
        <v>3075</v>
      </c>
      <c r="I839" t="s">
        <v>3074</v>
      </c>
    </row>
    <row r="840" spans="1:9" hidden="1" x14ac:dyDescent="0.25">
      <c r="A840" t="s">
        <v>3067</v>
      </c>
      <c r="B840" t="s">
        <v>1434</v>
      </c>
      <c r="C840" s="210">
        <v>39287</v>
      </c>
      <c r="D840" t="s">
        <v>3073</v>
      </c>
      <c r="E840" s="210">
        <v>39325</v>
      </c>
      <c r="F840" t="s">
        <v>1324</v>
      </c>
      <c r="G840" t="s">
        <v>3068</v>
      </c>
      <c r="H840" t="s">
        <v>3072</v>
      </c>
      <c r="I840" t="s">
        <v>3071</v>
      </c>
    </row>
    <row r="841" spans="1:9" hidden="1" x14ac:dyDescent="0.25">
      <c r="A841" t="s">
        <v>3067</v>
      </c>
      <c r="B841" t="s">
        <v>1434</v>
      </c>
      <c r="C841" s="210">
        <v>39128</v>
      </c>
      <c r="D841" t="s">
        <v>3070</v>
      </c>
      <c r="E841" s="210">
        <v>39150</v>
      </c>
      <c r="F841" t="s">
        <v>1324</v>
      </c>
      <c r="G841" t="s">
        <v>3063</v>
      </c>
      <c r="H841" t="s">
        <v>3069</v>
      </c>
      <c r="I841" t="s">
        <v>3068</v>
      </c>
    </row>
    <row r="842" spans="1:9" hidden="1" x14ac:dyDescent="0.25">
      <c r="A842" t="s">
        <v>3067</v>
      </c>
      <c r="B842" t="s">
        <v>1434</v>
      </c>
      <c r="C842" s="210">
        <v>39099</v>
      </c>
      <c r="D842" t="s">
        <v>3066</v>
      </c>
      <c r="E842" s="210">
        <v>39099</v>
      </c>
      <c r="F842" t="s">
        <v>1324</v>
      </c>
      <c r="G842" t="s">
        <v>3065</v>
      </c>
      <c r="H842" t="s">
        <v>3064</v>
      </c>
      <c r="I842" t="s">
        <v>3063</v>
      </c>
    </row>
    <row r="843" spans="1:9" hidden="1" x14ac:dyDescent="0.25">
      <c r="A843" t="s">
        <v>3062</v>
      </c>
    </row>
    <row r="844" spans="1:9" x14ac:dyDescent="0.25">
      <c r="A844" t="s">
        <v>3062</v>
      </c>
      <c r="B844" t="s">
        <v>2152</v>
      </c>
      <c r="C844" s="210">
        <v>43669</v>
      </c>
      <c r="D844" t="s">
        <v>3061</v>
      </c>
      <c r="E844" s="210">
        <v>43700</v>
      </c>
      <c r="F844" t="s">
        <v>1317</v>
      </c>
      <c r="G844" t="s">
        <v>1410</v>
      </c>
      <c r="I844" t="s">
        <v>3058</v>
      </c>
    </row>
    <row r="845" spans="1:9" hidden="1" x14ac:dyDescent="0.25">
      <c r="A845" t="s">
        <v>3060</v>
      </c>
    </row>
    <row r="846" spans="1:9" x14ac:dyDescent="0.25">
      <c r="A846" t="s">
        <v>3060</v>
      </c>
      <c r="B846" t="s">
        <v>2152</v>
      </c>
      <c r="C846" s="210">
        <v>43669</v>
      </c>
      <c r="D846" t="s">
        <v>1331</v>
      </c>
      <c r="E846" s="210">
        <v>43700</v>
      </c>
      <c r="F846" t="s">
        <v>1317</v>
      </c>
      <c r="G846" t="s">
        <v>83</v>
      </c>
      <c r="H846" t="s">
        <v>3059</v>
      </c>
      <c r="I846" t="s">
        <v>3058</v>
      </c>
    </row>
    <row r="847" spans="1:9" hidden="1" x14ac:dyDescent="0.25">
      <c r="A847" t="s">
        <v>3057</v>
      </c>
    </row>
    <row r="848" spans="1:9" hidden="1" x14ac:dyDescent="0.25">
      <c r="A848" t="s">
        <v>3057</v>
      </c>
      <c r="B848" t="s">
        <v>2003</v>
      </c>
      <c r="C848" s="210">
        <v>44924</v>
      </c>
      <c r="D848" t="s">
        <v>3056</v>
      </c>
      <c r="E848" s="210">
        <v>44925</v>
      </c>
      <c r="F848" t="s">
        <v>1324</v>
      </c>
      <c r="G848" t="s">
        <v>3055</v>
      </c>
      <c r="H848" t="s">
        <v>3054</v>
      </c>
      <c r="I848" t="s">
        <v>3053</v>
      </c>
    </row>
    <row r="849" spans="1:9" hidden="1" x14ac:dyDescent="0.25">
      <c r="A849" t="s">
        <v>3038</v>
      </c>
    </row>
    <row r="850" spans="1:9" x14ac:dyDescent="0.25">
      <c r="A850" t="s">
        <v>3038</v>
      </c>
      <c r="B850" t="s">
        <v>1952</v>
      </c>
      <c r="C850" s="210">
        <v>42016</v>
      </c>
      <c r="D850" t="s">
        <v>3052</v>
      </c>
      <c r="E850" s="210">
        <v>42041</v>
      </c>
      <c r="F850" t="s">
        <v>1317</v>
      </c>
      <c r="G850" t="s">
        <v>3051</v>
      </c>
      <c r="H850" t="s">
        <v>3050</v>
      </c>
      <c r="I850" t="s">
        <v>3036</v>
      </c>
    </row>
    <row r="851" spans="1:9" hidden="1" x14ac:dyDescent="0.25">
      <c r="A851" t="s">
        <v>3038</v>
      </c>
      <c r="B851" t="s">
        <v>1920</v>
      </c>
      <c r="C851" s="210">
        <v>41955</v>
      </c>
      <c r="D851" t="s">
        <v>3049</v>
      </c>
      <c r="E851" s="210">
        <v>41972</v>
      </c>
      <c r="F851" t="s">
        <v>1324</v>
      </c>
      <c r="G851" t="s">
        <v>3048</v>
      </c>
      <c r="H851" t="s">
        <v>3047</v>
      </c>
      <c r="I851" t="s">
        <v>3046</v>
      </c>
    </row>
    <row r="852" spans="1:9" hidden="1" x14ac:dyDescent="0.25">
      <c r="A852" t="s">
        <v>3038</v>
      </c>
      <c r="B852" t="s">
        <v>1920</v>
      </c>
      <c r="C852" s="210">
        <v>41899</v>
      </c>
      <c r="D852" t="s">
        <v>3045</v>
      </c>
      <c r="E852" s="210">
        <v>41912</v>
      </c>
      <c r="F852" t="s">
        <v>1324</v>
      </c>
      <c r="G852" t="s">
        <v>3044</v>
      </c>
      <c r="H852" t="s">
        <v>3043</v>
      </c>
      <c r="I852" t="s">
        <v>3042</v>
      </c>
    </row>
    <row r="853" spans="1:9" hidden="1" x14ac:dyDescent="0.25">
      <c r="A853" t="s">
        <v>3038</v>
      </c>
      <c r="B853" t="s">
        <v>1920</v>
      </c>
      <c r="C853" s="210">
        <v>41711</v>
      </c>
      <c r="D853" t="s">
        <v>3041</v>
      </c>
      <c r="E853" s="210">
        <v>41716</v>
      </c>
      <c r="F853" t="s">
        <v>1324</v>
      </c>
      <c r="G853" t="s">
        <v>3034</v>
      </c>
      <c r="H853" t="s">
        <v>3040</v>
      </c>
      <c r="I853" t="s">
        <v>3039</v>
      </c>
    </row>
    <row r="854" spans="1:9" hidden="1" x14ac:dyDescent="0.25">
      <c r="A854" t="s">
        <v>3038</v>
      </c>
      <c r="B854" t="s">
        <v>1920</v>
      </c>
      <c r="C854" s="210">
        <v>41646</v>
      </c>
      <c r="D854" t="s">
        <v>3037</v>
      </c>
      <c r="E854" s="210">
        <v>41657</v>
      </c>
      <c r="F854" t="s">
        <v>1324</v>
      </c>
      <c r="G854" t="s">
        <v>3036</v>
      </c>
      <c r="H854" t="s">
        <v>3035</v>
      </c>
      <c r="I854" t="s">
        <v>3034</v>
      </c>
    </row>
    <row r="855" spans="1:9" hidden="1" x14ac:dyDescent="0.25">
      <c r="A855" t="s">
        <v>3013</v>
      </c>
    </row>
    <row r="856" spans="1:9" hidden="1" x14ac:dyDescent="0.25">
      <c r="A856" t="s">
        <v>3013</v>
      </c>
      <c r="B856" t="s">
        <v>1326</v>
      </c>
      <c r="C856" s="210">
        <v>39542</v>
      </c>
      <c r="D856" t="s">
        <v>3033</v>
      </c>
      <c r="E856" s="210">
        <v>39542</v>
      </c>
      <c r="F856" t="s">
        <v>1324</v>
      </c>
      <c r="G856" t="s">
        <v>3020</v>
      </c>
      <c r="H856" t="s">
        <v>3032</v>
      </c>
      <c r="I856" t="s">
        <v>3031</v>
      </c>
    </row>
    <row r="857" spans="1:9" hidden="1" x14ac:dyDescent="0.25">
      <c r="A857" t="s">
        <v>3013</v>
      </c>
      <c r="B857" t="s">
        <v>1326</v>
      </c>
      <c r="C857" s="210">
        <v>38979</v>
      </c>
      <c r="D857" t="s">
        <v>3030</v>
      </c>
      <c r="E857" t="s">
        <v>83</v>
      </c>
      <c r="F857" t="s">
        <v>1324</v>
      </c>
      <c r="G857" t="s">
        <v>3020</v>
      </c>
      <c r="H857" t="s">
        <v>3029</v>
      </c>
      <c r="I857" t="s">
        <v>3014</v>
      </c>
    </row>
    <row r="858" spans="1:9" hidden="1" x14ac:dyDescent="0.25">
      <c r="A858" t="s">
        <v>3013</v>
      </c>
      <c r="B858" t="s">
        <v>3028</v>
      </c>
      <c r="C858" s="210">
        <v>38814</v>
      </c>
      <c r="D858" t="s">
        <v>3027</v>
      </c>
      <c r="E858" t="s">
        <v>83</v>
      </c>
      <c r="F858" t="s">
        <v>1324</v>
      </c>
      <c r="G858" t="s">
        <v>3020</v>
      </c>
      <c r="H858" t="s">
        <v>3026</v>
      </c>
      <c r="I858" t="s">
        <v>3014</v>
      </c>
    </row>
    <row r="859" spans="1:9" hidden="1" x14ac:dyDescent="0.25">
      <c r="A859" t="s">
        <v>3013</v>
      </c>
      <c r="B859" t="s">
        <v>3025</v>
      </c>
      <c r="C859" s="210">
        <v>38807</v>
      </c>
      <c r="D859" t="s">
        <v>3024</v>
      </c>
      <c r="E859" t="s">
        <v>83</v>
      </c>
      <c r="F859" t="s">
        <v>1324</v>
      </c>
      <c r="G859" t="s">
        <v>3020</v>
      </c>
      <c r="H859" t="s">
        <v>3023</v>
      </c>
      <c r="I859" t="s">
        <v>3014</v>
      </c>
    </row>
    <row r="860" spans="1:9" hidden="1" x14ac:dyDescent="0.25">
      <c r="A860" t="s">
        <v>3013</v>
      </c>
      <c r="B860" t="s">
        <v>1797</v>
      </c>
      <c r="C860" s="210">
        <v>38320</v>
      </c>
      <c r="D860" t="s">
        <v>3022</v>
      </c>
      <c r="E860" s="210">
        <v>38352</v>
      </c>
      <c r="F860" t="s">
        <v>1324</v>
      </c>
      <c r="G860" t="s">
        <v>3017</v>
      </c>
      <c r="H860" t="s">
        <v>3021</v>
      </c>
      <c r="I860" t="s">
        <v>3020</v>
      </c>
    </row>
    <row r="861" spans="1:9" hidden="1" x14ac:dyDescent="0.25">
      <c r="A861" t="s">
        <v>3013</v>
      </c>
      <c r="B861" t="s">
        <v>1797</v>
      </c>
      <c r="C861" s="210">
        <v>37953</v>
      </c>
      <c r="D861" t="s">
        <v>3019</v>
      </c>
      <c r="E861" s="210">
        <v>37990</v>
      </c>
      <c r="F861" t="s">
        <v>1324</v>
      </c>
      <c r="G861" t="s">
        <v>3009</v>
      </c>
      <c r="H861" t="s">
        <v>3018</v>
      </c>
      <c r="I861" t="s">
        <v>3017</v>
      </c>
    </row>
    <row r="862" spans="1:9" hidden="1" x14ac:dyDescent="0.25">
      <c r="A862" t="s">
        <v>3013</v>
      </c>
      <c r="B862" t="s">
        <v>1326</v>
      </c>
      <c r="C862" s="210">
        <v>37881</v>
      </c>
      <c r="D862" t="s">
        <v>3016</v>
      </c>
      <c r="E862" t="s">
        <v>83</v>
      </c>
      <c r="F862" t="s">
        <v>1324</v>
      </c>
      <c r="G862" t="s">
        <v>3009</v>
      </c>
      <c r="H862" t="s">
        <v>3015</v>
      </c>
      <c r="I862" t="s">
        <v>3014</v>
      </c>
    </row>
    <row r="863" spans="1:9" hidden="1" x14ac:dyDescent="0.25">
      <c r="A863" t="s">
        <v>3013</v>
      </c>
      <c r="B863" t="s">
        <v>1326</v>
      </c>
      <c r="C863" s="210">
        <v>37509</v>
      </c>
      <c r="D863" t="s">
        <v>3012</v>
      </c>
      <c r="E863" s="210">
        <v>37512</v>
      </c>
      <c r="F863" t="s">
        <v>1324</v>
      </c>
      <c r="G863" t="s">
        <v>3011</v>
      </c>
      <c r="H863" t="s">
        <v>3010</v>
      </c>
      <c r="I863" t="s">
        <v>3009</v>
      </c>
    </row>
    <row r="864" spans="1:9" hidden="1" x14ac:dyDescent="0.25">
      <c r="A864" t="s">
        <v>2884</v>
      </c>
    </row>
    <row r="865" spans="1:9" hidden="1" x14ac:dyDescent="0.25">
      <c r="A865" t="s">
        <v>2884</v>
      </c>
      <c r="B865" t="s">
        <v>1326</v>
      </c>
      <c r="C865" s="210">
        <v>43818</v>
      </c>
      <c r="D865" t="s">
        <v>3008</v>
      </c>
      <c r="E865" t="s">
        <v>83</v>
      </c>
      <c r="F865" t="s">
        <v>1336</v>
      </c>
      <c r="G865" t="s">
        <v>3002</v>
      </c>
      <c r="H865" t="s">
        <v>3007</v>
      </c>
      <c r="I865" t="s">
        <v>2994</v>
      </c>
    </row>
    <row r="866" spans="1:9" hidden="1" x14ac:dyDescent="0.25">
      <c r="A866" t="s">
        <v>2884</v>
      </c>
      <c r="B866" t="s">
        <v>1797</v>
      </c>
      <c r="C866" s="210">
        <v>43340</v>
      </c>
      <c r="D866" t="s">
        <v>3006</v>
      </c>
      <c r="E866" t="s">
        <v>83</v>
      </c>
      <c r="F866" t="s">
        <v>1324</v>
      </c>
      <c r="G866" t="s">
        <v>2999</v>
      </c>
      <c r="H866" t="s">
        <v>3005</v>
      </c>
      <c r="I866" t="s">
        <v>2994</v>
      </c>
    </row>
    <row r="867" spans="1:9" hidden="1" x14ac:dyDescent="0.25">
      <c r="A867" t="s">
        <v>2884</v>
      </c>
      <c r="B867" t="s">
        <v>1797</v>
      </c>
      <c r="C867" s="210">
        <v>42803</v>
      </c>
      <c r="D867" t="s">
        <v>3004</v>
      </c>
      <c r="E867" s="210">
        <v>42825</v>
      </c>
      <c r="F867" t="s">
        <v>1324</v>
      </c>
      <c r="G867" t="s">
        <v>2999</v>
      </c>
      <c r="H867" t="s">
        <v>3003</v>
      </c>
      <c r="I867" t="s">
        <v>3002</v>
      </c>
    </row>
    <row r="868" spans="1:9" hidden="1" x14ac:dyDescent="0.25">
      <c r="A868" t="s">
        <v>2884</v>
      </c>
      <c r="B868" t="s">
        <v>1375</v>
      </c>
      <c r="C868" s="210">
        <v>42562</v>
      </c>
      <c r="D868" t="s">
        <v>3001</v>
      </c>
      <c r="E868" s="210">
        <v>42582</v>
      </c>
      <c r="F868" t="s">
        <v>1324</v>
      </c>
      <c r="G868" t="s">
        <v>2991</v>
      </c>
      <c r="H868" t="s">
        <v>3000</v>
      </c>
      <c r="I868" t="s">
        <v>2999</v>
      </c>
    </row>
    <row r="869" spans="1:9" hidden="1" x14ac:dyDescent="0.25">
      <c r="A869" t="s">
        <v>2884</v>
      </c>
      <c r="B869" t="s">
        <v>1797</v>
      </c>
      <c r="C869" s="210">
        <v>42166</v>
      </c>
      <c r="D869" t="s">
        <v>2998</v>
      </c>
      <c r="E869" t="s">
        <v>83</v>
      </c>
      <c r="F869" t="s">
        <v>1324</v>
      </c>
      <c r="G869" t="s">
        <v>2991</v>
      </c>
      <c r="H869" t="s">
        <v>2997</v>
      </c>
      <c r="I869" t="s">
        <v>2994</v>
      </c>
    </row>
    <row r="870" spans="1:9" hidden="1" x14ac:dyDescent="0.25">
      <c r="A870" t="s">
        <v>2884</v>
      </c>
      <c r="B870" t="s">
        <v>1784</v>
      </c>
      <c r="C870" s="210">
        <v>41718</v>
      </c>
      <c r="D870" t="s">
        <v>2996</v>
      </c>
      <c r="E870" t="s">
        <v>83</v>
      </c>
      <c r="F870" t="s">
        <v>1324</v>
      </c>
      <c r="G870" t="s">
        <v>2991</v>
      </c>
      <c r="H870" t="s">
        <v>2995</v>
      </c>
      <c r="I870" t="s">
        <v>2994</v>
      </c>
    </row>
    <row r="871" spans="1:9" hidden="1" x14ac:dyDescent="0.25">
      <c r="A871" t="s">
        <v>2884</v>
      </c>
      <c r="B871" t="s">
        <v>1784</v>
      </c>
      <c r="C871" s="210">
        <v>41607</v>
      </c>
      <c r="D871" t="s">
        <v>2993</v>
      </c>
      <c r="E871" s="210">
        <v>41623</v>
      </c>
      <c r="F871" t="s">
        <v>1324</v>
      </c>
      <c r="G871" t="s">
        <v>2988</v>
      </c>
      <c r="H871" t="s">
        <v>2992</v>
      </c>
      <c r="I871" t="s">
        <v>2991</v>
      </c>
    </row>
    <row r="872" spans="1:9" hidden="1" x14ac:dyDescent="0.25">
      <c r="A872" t="s">
        <v>2884</v>
      </c>
      <c r="B872" t="s">
        <v>1784</v>
      </c>
      <c r="C872" s="210">
        <v>41486</v>
      </c>
      <c r="D872" t="s">
        <v>2990</v>
      </c>
      <c r="E872" s="210">
        <v>41517</v>
      </c>
      <c r="F872" t="s">
        <v>1324</v>
      </c>
      <c r="G872" t="s">
        <v>2985</v>
      </c>
      <c r="H872" t="s">
        <v>2989</v>
      </c>
      <c r="I872" t="s">
        <v>2988</v>
      </c>
    </row>
    <row r="873" spans="1:9" hidden="1" x14ac:dyDescent="0.25">
      <c r="A873" t="s">
        <v>2884</v>
      </c>
      <c r="B873" t="s">
        <v>1784</v>
      </c>
      <c r="C873" s="210">
        <v>41401</v>
      </c>
      <c r="D873" t="s">
        <v>2987</v>
      </c>
      <c r="E873" s="210">
        <v>41425</v>
      </c>
      <c r="F873" t="s">
        <v>1324</v>
      </c>
      <c r="G873" t="s">
        <v>2982</v>
      </c>
      <c r="H873" t="s">
        <v>2986</v>
      </c>
      <c r="I873" t="s">
        <v>2985</v>
      </c>
    </row>
    <row r="874" spans="1:9" hidden="1" x14ac:dyDescent="0.25">
      <c r="A874" t="s">
        <v>2884</v>
      </c>
      <c r="B874" t="s">
        <v>1784</v>
      </c>
      <c r="C874" s="210">
        <v>40765</v>
      </c>
      <c r="D874" t="s">
        <v>2984</v>
      </c>
      <c r="E874" s="210">
        <v>40786</v>
      </c>
      <c r="F874" t="s">
        <v>1324</v>
      </c>
      <c r="G874" t="s">
        <v>2979</v>
      </c>
      <c r="H874" t="s">
        <v>2983</v>
      </c>
      <c r="I874" t="s">
        <v>2982</v>
      </c>
    </row>
    <row r="875" spans="1:9" hidden="1" x14ac:dyDescent="0.25">
      <c r="A875" t="s">
        <v>2884</v>
      </c>
      <c r="B875" t="s">
        <v>1443</v>
      </c>
      <c r="C875" s="210">
        <v>40709</v>
      </c>
      <c r="D875" t="s">
        <v>2981</v>
      </c>
      <c r="E875" s="210">
        <v>40786</v>
      </c>
      <c r="F875" t="s">
        <v>1324</v>
      </c>
      <c r="G875" t="s">
        <v>2972</v>
      </c>
      <c r="H875" t="s">
        <v>2980</v>
      </c>
      <c r="I875" t="s">
        <v>2979</v>
      </c>
    </row>
    <row r="876" spans="1:9" hidden="1" x14ac:dyDescent="0.25">
      <c r="A876" t="s">
        <v>2884</v>
      </c>
      <c r="B876" t="s">
        <v>1443</v>
      </c>
      <c r="C876" s="210">
        <v>40646</v>
      </c>
      <c r="D876" t="s">
        <v>2978</v>
      </c>
      <c r="E876" s="210">
        <v>40663</v>
      </c>
      <c r="F876" t="s">
        <v>1324</v>
      </c>
      <c r="G876" t="s">
        <v>2977</v>
      </c>
      <c r="H876" t="s">
        <v>2976</v>
      </c>
      <c r="I876" t="s">
        <v>2975</v>
      </c>
    </row>
    <row r="877" spans="1:9" hidden="1" x14ac:dyDescent="0.25">
      <c r="A877" t="s">
        <v>2884</v>
      </c>
      <c r="B877" t="s">
        <v>1443</v>
      </c>
      <c r="C877" s="210">
        <v>40380</v>
      </c>
      <c r="D877" t="s">
        <v>2974</v>
      </c>
      <c r="E877" s="210">
        <v>40381</v>
      </c>
      <c r="F877" t="s">
        <v>1324</v>
      </c>
      <c r="G877" t="s">
        <v>2967</v>
      </c>
      <c r="H877" t="s">
        <v>2973</v>
      </c>
      <c r="I877" t="s">
        <v>2972</v>
      </c>
    </row>
    <row r="878" spans="1:9" hidden="1" x14ac:dyDescent="0.25">
      <c r="A878" t="s">
        <v>2884</v>
      </c>
      <c r="B878" t="s">
        <v>1443</v>
      </c>
      <c r="C878" s="210">
        <v>40373</v>
      </c>
      <c r="D878" t="s">
        <v>2971</v>
      </c>
      <c r="E878" t="s">
        <v>83</v>
      </c>
      <c r="F878" t="s">
        <v>1324</v>
      </c>
      <c r="G878" t="s">
        <v>2967</v>
      </c>
      <c r="H878" t="s">
        <v>2970</v>
      </c>
      <c r="I878" t="s">
        <v>2885</v>
      </c>
    </row>
    <row r="879" spans="1:9" hidden="1" x14ac:dyDescent="0.25">
      <c r="A879" t="s">
        <v>2884</v>
      </c>
      <c r="B879" t="s">
        <v>1319</v>
      </c>
      <c r="C879" s="210">
        <v>40176</v>
      </c>
      <c r="D879" t="s">
        <v>2969</v>
      </c>
      <c r="E879" s="210">
        <v>40186</v>
      </c>
      <c r="F879" t="s">
        <v>1324</v>
      </c>
      <c r="G879" t="s">
        <v>2964</v>
      </c>
      <c r="H879" t="s">
        <v>2968</v>
      </c>
      <c r="I879" t="s">
        <v>2967</v>
      </c>
    </row>
    <row r="880" spans="1:9" hidden="1" x14ac:dyDescent="0.25">
      <c r="A880" t="s">
        <v>2884</v>
      </c>
      <c r="B880" t="s">
        <v>1552</v>
      </c>
      <c r="C880" s="210">
        <v>39755</v>
      </c>
      <c r="D880" t="s">
        <v>2966</v>
      </c>
      <c r="E880" s="210">
        <v>39780</v>
      </c>
      <c r="F880" t="s">
        <v>1324</v>
      </c>
      <c r="G880" t="s">
        <v>2961</v>
      </c>
      <c r="H880" t="s">
        <v>2965</v>
      </c>
      <c r="I880" t="s">
        <v>2964</v>
      </c>
    </row>
    <row r="881" spans="1:9" hidden="1" x14ac:dyDescent="0.25">
      <c r="A881" t="s">
        <v>2884</v>
      </c>
      <c r="B881" t="s">
        <v>1415</v>
      </c>
      <c r="C881" s="210">
        <v>39491</v>
      </c>
      <c r="D881" t="s">
        <v>2963</v>
      </c>
      <c r="E881" s="210">
        <v>39492</v>
      </c>
      <c r="F881" t="s">
        <v>1324</v>
      </c>
      <c r="G881" t="s">
        <v>2956</v>
      </c>
      <c r="H881" t="s">
        <v>2962</v>
      </c>
      <c r="I881" t="s">
        <v>2961</v>
      </c>
    </row>
    <row r="882" spans="1:9" hidden="1" x14ac:dyDescent="0.25">
      <c r="A882" t="s">
        <v>2884</v>
      </c>
      <c r="B882" t="s">
        <v>1583</v>
      </c>
      <c r="C882" s="210">
        <v>39146</v>
      </c>
      <c r="D882" t="s">
        <v>2960</v>
      </c>
      <c r="E882" t="s">
        <v>83</v>
      </c>
      <c r="F882" t="s">
        <v>1324</v>
      </c>
      <c r="G882" t="s">
        <v>2956</v>
      </c>
      <c r="H882" t="s">
        <v>2959</v>
      </c>
      <c r="I882" t="s">
        <v>2885</v>
      </c>
    </row>
    <row r="883" spans="1:9" hidden="1" x14ac:dyDescent="0.25">
      <c r="A883" t="s">
        <v>2884</v>
      </c>
      <c r="B883" t="s">
        <v>1415</v>
      </c>
      <c r="C883" s="210">
        <v>39094</v>
      </c>
      <c r="D883" t="s">
        <v>2958</v>
      </c>
      <c r="E883" s="210">
        <v>39094</v>
      </c>
      <c r="F883" t="s">
        <v>1324</v>
      </c>
      <c r="G883" t="s">
        <v>2950</v>
      </c>
      <c r="H883" t="s">
        <v>2957</v>
      </c>
      <c r="I883" t="s">
        <v>2956</v>
      </c>
    </row>
    <row r="884" spans="1:9" hidden="1" x14ac:dyDescent="0.25">
      <c r="A884" t="s">
        <v>2884</v>
      </c>
      <c r="B884" t="s">
        <v>1583</v>
      </c>
      <c r="C884" s="210">
        <v>39091</v>
      </c>
      <c r="D884" t="s">
        <v>2955</v>
      </c>
      <c r="E884" t="s">
        <v>83</v>
      </c>
      <c r="F884" t="s">
        <v>1324</v>
      </c>
      <c r="G884" t="s">
        <v>2947</v>
      </c>
      <c r="H884" t="s">
        <v>2954</v>
      </c>
      <c r="I884" t="s">
        <v>2885</v>
      </c>
    </row>
    <row r="885" spans="1:9" hidden="1" x14ac:dyDescent="0.25">
      <c r="A885" t="s">
        <v>2884</v>
      </c>
      <c r="B885" t="s">
        <v>1583</v>
      </c>
      <c r="C885" s="210">
        <v>39090</v>
      </c>
      <c r="D885" t="s">
        <v>1337</v>
      </c>
      <c r="E885" t="s">
        <v>83</v>
      </c>
      <c r="F885" t="s">
        <v>1324</v>
      </c>
      <c r="G885" t="s">
        <v>2950</v>
      </c>
      <c r="H885" t="s">
        <v>2953</v>
      </c>
      <c r="I885" t="s">
        <v>2885</v>
      </c>
    </row>
    <row r="886" spans="1:9" hidden="1" x14ac:dyDescent="0.25">
      <c r="A886" t="s">
        <v>2884</v>
      </c>
      <c r="B886" t="s">
        <v>1415</v>
      </c>
      <c r="C886" s="210">
        <v>38954</v>
      </c>
      <c r="D886" t="s">
        <v>2952</v>
      </c>
      <c r="E886" s="210">
        <v>39006</v>
      </c>
      <c r="F886" t="s">
        <v>1324</v>
      </c>
      <c r="G886" t="s">
        <v>2947</v>
      </c>
      <c r="H886" t="s">
        <v>2951</v>
      </c>
      <c r="I886" t="s">
        <v>2950</v>
      </c>
    </row>
    <row r="887" spans="1:9" hidden="1" x14ac:dyDescent="0.25">
      <c r="A887" t="s">
        <v>2884</v>
      </c>
      <c r="B887" t="s">
        <v>1552</v>
      </c>
      <c r="C887" s="210">
        <v>38888</v>
      </c>
      <c r="D887" t="s">
        <v>2949</v>
      </c>
      <c r="E887" s="210">
        <v>38892</v>
      </c>
      <c r="F887" t="s">
        <v>1324</v>
      </c>
      <c r="G887" t="s">
        <v>2941</v>
      </c>
      <c r="H887" t="s">
        <v>2948</v>
      </c>
      <c r="I887" t="s">
        <v>2947</v>
      </c>
    </row>
    <row r="888" spans="1:9" hidden="1" x14ac:dyDescent="0.25">
      <c r="A888" t="s">
        <v>2884</v>
      </c>
      <c r="B888" t="s">
        <v>2946</v>
      </c>
      <c r="C888" s="210">
        <v>38779</v>
      </c>
      <c r="D888" t="s">
        <v>2945</v>
      </c>
      <c r="E888" t="s">
        <v>83</v>
      </c>
      <c r="F888" t="s">
        <v>1324</v>
      </c>
      <c r="G888" t="s">
        <v>2909</v>
      </c>
      <c r="H888" t="s">
        <v>2944</v>
      </c>
      <c r="I888" t="s">
        <v>2885</v>
      </c>
    </row>
    <row r="889" spans="1:9" hidden="1" x14ac:dyDescent="0.25">
      <c r="A889" t="s">
        <v>2884</v>
      </c>
      <c r="B889" t="s">
        <v>1326</v>
      </c>
      <c r="C889" s="210">
        <v>38636</v>
      </c>
      <c r="D889" t="s">
        <v>2943</v>
      </c>
      <c r="E889" s="210">
        <v>38638</v>
      </c>
      <c r="F889" t="s">
        <v>1324</v>
      </c>
      <c r="G889" t="s">
        <v>2938</v>
      </c>
      <c r="H889" t="s">
        <v>2942</v>
      </c>
      <c r="I889" t="s">
        <v>2941</v>
      </c>
    </row>
    <row r="890" spans="1:9" hidden="1" x14ac:dyDescent="0.25">
      <c r="A890" t="s">
        <v>2884</v>
      </c>
      <c r="B890" t="s">
        <v>1797</v>
      </c>
      <c r="C890" s="210">
        <v>38569</v>
      </c>
      <c r="D890" t="s">
        <v>2940</v>
      </c>
      <c r="E890" s="210">
        <v>38595</v>
      </c>
      <c r="F890" t="s">
        <v>1324</v>
      </c>
      <c r="G890" t="s">
        <v>2935</v>
      </c>
      <c r="H890" t="s">
        <v>2939</v>
      </c>
      <c r="I890" t="s">
        <v>2938</v>
      </c>
    </row>
    <row r="891" spans="1:9" hidden="1" x14ac:dyDescent="0.25">
      <c r="A891" t="s">
        <v>2884</v>
      </c>
      <c r="B891" t="s">
        <v>1326</v>
      </c>
      <c r="C891" s="210">
        <v>38456</v>
      </c>
      <c r="D891" t="s">
        <v>2937</v>
      </c>
      <c r="E891" s="210">
        <v>38460</v>
      </c>
      <c r="F891" t="s">
        <v>1324</v>
      </c>
      <c r="G891" t="s">
        <v>2932</v>
      </c>
      <c r="H891" t="s">
        <v>2936</v>
      </c>
      <c r="I891" t="s">
        <v>2935</v>
      </c>
    </row>
    <row r="892" spans="1:9" hidden="1" x14ac:dyDescent="0.25">
      <c r="A892" t="s">
        <v>2884</v>
      </c>
      <c r="B892" t="s">
        <v>1326</v>
      </c>
      <c r="C892" s="210">
        <v>38295</v>
      </c>
      <c r="D892" t="s">
        <v>2934</v>
      </c>
      <c r="E892" s="210">
        <v>38296</v>
      </c>
      <c r="F892" t="s">
        <v>1324</v>
      </c>
      <c r="G892" t="s">
        <v>2929</v>
      </c>
      <c r="H892" t="s">
        <v>2933</v>
      </c>
      <c r="I892" t="s">
        <v>2932</v>
      </c>
    </row>
    <row r="893" spans="1:9" hidden="1" x14ac:dyDescent="0.25">
      <c r="A893" t="s">
        <v>2884</v>
      </c>
      <c r="B893" t="s">
        <v>1784</v>
      </c>
      <c r="C893" s="210">
        <v>37995</v>
      </c>
      <c r="D893" t="s">
        <v>2931</v>
      </c>
      <c r="E893" s="210">
        <v>37995</v>
      </c>
      <c r="F893" t="s">
        <v>1324</v>
      </c>
      <c r="G893" t="s">
        <v>2924</v>
      </c>
      <c r="H893" t="s">
        <v>2930</v>
      </c>
      <c r="I893" t="s">
        <v>2929</v>
      </c>
    </row>
    <row r="894" spans="1:9" hidden="1" x14ac:dyDescent="0.25">
      <c r="A894" t="s">
        <v>2884</v>
      </c>
      <c r="B894" t="s">
        <v>2165</v>
      </c>
      <c r="C894" s="210">
        <v>37984</v>
      </c>
      <c r="D894" t="s">
        <v>2928</v>
      </c>
      <c r="E894" t="s">
        <v>83</v>
      </c>
      <c r="F894" t="s">
        <v>1324</v>
      </c>
      <c r="G894" t="s">
        <v>2924</v>
      </c>
      <c r="H894" t="s">
        <v>2927</v>
      </c>
      <c r="I894" t="s">
        <v>2885</v>
      </c>
    </row>
    <row r="895" spans="1:9" hidden="1" x14ac:dyDescent="0.25">
      <c r="A895" t="s">
        <v>2884</v>
      </c>
      <c r="B895" t="s">
        <v>2165</v>
      </c>
      <c r="C895" s="210">
        <v>37966</v>
      </c>
      <c r="D895" t="s">
        <v>2926</v>
      </c>
      <c r="E895" s="210">
        <v>37971</v>
      </c>
      <c r="F895" t="s">
        <v>1324</v>
      </c>
      <c r="G895" t="s">
        <v>2921</v>
      </c>
      <c r="H895" t="s">
        <v>2925</v>
      </c>
      <c r="I895" t="s">
        <v>2924</v>
      </c>
    </row>
    <row r="896" spans="1:9" hidden="1" x14ac:dyDescent="0.25">
      <c r="A896" t="s">
        <v>2884</v>
      </c>
      <c r="B896" t="s">
        <v>1565</v>
      </c>
      <c r="C896" s="210">
        <v>37932</v>
      </c>
      <c r="D896" t="s">
        <v>2923</v>
      </c>
      <c r="E896" s="210">
        <v>37936</v>
      </c>
      <c r="F896" t="s">
        <v>1324</v>
      </c>
      <c r="G896" t="s">
        <v>2918</v>
      </c>
      <c r="H896" t="s">
        <v>2922</v>
      </c>
      <c r="I896" t="s">
        <v>2921</v>
      </c>
    </row>
    <row r="897" spans="1:9" hidden="1" x14ac:dyDescent="0.25">
      <c r="A897" t="s">
        <v>2884</v>
      </c>
      <c r="B897" t="s">
        <v>1565</v>
      </c>
      <c r="C897" s="210">
        <v>37908</v>
      </c>
      <c r="D897" t="s">
        <v>2920</v>
      </c>
      <c r="E897" s="210">
        <v>37909</v>
      </c>
      <c r="F897" t="s">
        <v>1324</v>
      </c>
      <c r="G897" t="s">
        <v>2914</v>
      </c>
      <c r="H897" t="s">
        <v>2919</v>
      </c>
      <c r="I897" t="s">
        <v>2918</v>
      </c>
    </row>
    <row r="898" spans="1:9" hidden="1" x14ac:dyDescent="0.25">
      <c r="A898" t="s">
        <v>2884</v>
      </c>
      <c r="B898" t="s">
        <v>2165</v>
      </c>
      <c r="C898" s="210">
        <v>37895</v>
      </c>
      <c r="D898" t="s">
        <v>2187</v>
      </c>
      <c r="E898" t="s">
        <v>83</v>
      </c>
      <c r="F898" t="s">
        <v>1324</v>
      </c>
      <c r="G898" t="s">
        <v>2914</v>
      </c>
      <c r="H898" t="s">
        <v>2917</v>
      </c>
      <c r="I898" t="s">
        <v>2885</v>
      </c>
    </row>
    <row r="899" spans="1:9" hidden="1" x14ac:dyDescent="0.25">
      <c r="A899" t="s">
        <v>2884</v>
      </c>
      <c r="B899" t="s">
        <v>2165</v>
      </c>
      <c r="C899" s="210">
        <v>37879</v>
      </c>
      <c r="D899" t="s">
        <v>2916</v>
      </c>
      <c r="E899" s="210">
        <v>37881</v>
      </c>
      <c r="F899" t="s">
        <v>1324</v>
      </c>
      <c r="G899" t="s">
        <v>2909</v>
      </c>
      <c r="H899" t="s">
        <v>2915</v>
      </c>
      <c r="I899" t="s">
        <v>2914</v>
      </c>
    </row>
    <row r="900" spans="1:9" hidden="1" x14ac:dyDescent="0.25">
      <c r="A900" t="s">
        <v>2884</v>
      </c>
      <c r="B900" t="s">
        <v>2165</v>
      </c>
      <c r="C900" s="210">
        <v>37876</v>
      </c>
      <c r="D900" t="s">
        <v>2913</v>
      </c>
      <c r="E900" t="s">
        <v>83</v>
      </c>
      <c r="F900" t="s">
        <v>1324</v>
      </c>
      <c r="G900" t="s">
        <v>2909</v>
      </c>
      <c r="H900" t="s">
        <v>2912</v>
      </c>
      <c r="I900" t="s">
        <v>2885</v>
      </c>
    </row>
    <row r="901" spans="1:9" hidden="1" x14ac:dyDescent="0.25">
      <c r="A901" t="s">
        <v>2884</v>
      </c>
      <c r="B901" t="s">
        <v>1784</v>
      </c>
      <c r="C901" s="210">
        <v>37761</v>
      </c>
      <c r="D901" t="s">
        <v>2911</v>
      </c>
      <c r="E901" s="210">
        <v>37862</v>
      </c>
      <c r="F901" t="s">
        <v>1324</v>
      </c>
      <c r="G901" t="s">
        <v>2906</v>
      </c>
      <c r="H901" t="s">
        <v>2910</v>
      </c>
      <c r="I901" t="s">
        <v>2909</v>
      </c>
    </row>
    <row r="902" spans="1:9" hidden="1" x14ac:dyDescent="0.25">
      <c r="A902" t="s">
        <v>2884</v>
      </c>
      <c r="B902" t="s">
        <v>1326</v>
      </c>
      <c r="C902" s="210">
        <v>37755</v>
      </c>
      <c r="D902" t="s">
        <v>2908</v>
      </c>
      <c r="E902" s="210">
        <v>37756</v>
      </c>
      <c r="F902" t="s">
        <v>1324</v>
      </c>
      <c r="G902" t="s">
        <v>2901</v>
      </c>
      <c r="H902" t="s">
        <v>2907</v>
      </c>
      <c r="I902" t="s">
        <v>2906</v>
      </c>
    </row>
    <row r="903" spans="1:9" hidden="1" x14ac:dyDescent="0.25">
      <c r="A903" t="s">
        <v>2884</v>
      </c>
      <c r="B903" t="s">
        <v>1784</v>
      </c>
      <c r="C903" s="210">
        <v>37735</v>
      </c>
      <c r="D903" t="s">
        <v>2905</v>
      </c>
      <c r="E903" t="s">
        <v>83</v>
      </c>
      <c r="F903" t="s">
        <v>1324</v>
      </c>
      <c r="G903" t="s">
        <v>2901</v>
      </c>
      <c r="H903" t="s">
        <v>2904</v>
      </c>
      <c r="I903" t="s">
        <v>2885</v>
      </c>
    </row>
    <row r="904" spans="1:9" hidden="1" x14ac:dyDescent="0.25">
      <c r="A904" t="s">
        <v>2884</v>
      </c>
      <c r="B904" t="s">
        <v>1326</v>
      </c>
      <c r="C904" s="210">
        <v>37650</v>
      </c>
      <c r="D904" t="s">
        <v>2903</v>
      </c>
      <c r="E904" s="210">
        <v>37684</v>
      </c>
      <c r="F904" t="s">
        <v>1324</v>
      </c>
      <c r="G904" t="s">
        <v>2896</v>
      </c>
      <c r="H904" t="s">
        <v>2902</v>
      </c>
      <c r="I904" t="s">
        <v>2901</v>
      </c>
    </row>
    <row r="905" spans="1:9" hidden="1" x14ac:dyDescent="0.25">
      <c r="A905" t="s">
        <v>2884</v>
      </c>
      <c r="B905" t="s">
        <v>1326</v>
      </c>
      <c r="C905" s="210">
        <v>37649</v>
      </c>
      <c r="D905" t="s">
        <v>2900</v>
      </c>
      <c r="E905" t="s">
        <v>83</v>
      </c>
      <c r="F905" t="s">
        <v>1324</v>
      </c>
      <c r="G905" t="s">
        <v>2896</v>
      </c>
      <c r="H905" t="s">
        <v>2899</v>
      </c>
      <c r="I905" t="s">
        <v>2885</v>
      </c>
    </row>
    <row r="906" spans="1:9" hidden="1" x14ac:dyDescent="0.25">
      <c r="A906" t="s">
        <v>2884</v>
      </c>
      <c r="B906" t="s">
        <v>2165</v>
      </c>
      <c r="C906" s="210">
        <v>37637</v>
      </c>
      <c r="D906" t="s">
        <v>2898</v>
      </c>
      <c r="E906" s="210">
        <v>37641</v>
      </c>
      <c r="F906" t="s">
        <v>1324</v>
      </c>
      <c r="G906" t="s">
        <v>2893</v>
      </c>
      <c r="H906" t="s">
        <v>2897</v>
      </c>
      <c r="I906" t="s">
        <v>2896</v>
      </c>
    </row>
    <row r="907" spans="1:9" hidden="1" x14ac:dyDescent="0.25">
      <c r="A907" t="s">
        <v>2884</v>
      </c>
      <c r="B907" t="s">
        <v>2165</v>
      </c>
      <c r="C907" s="210">
        <v>37616</v>
      </c>
      <c r="D907" t="s">
        <v>2895</v>
      </c>
      <c r="E907" s="210">
        <v>37623</v>
      </c>
      <c r="F907" t="s">
        <v>1324</v>
      </c>
      <c r="G907" t="s">
        <v>2891</v>
      </c>
      <c r="H907" t="s">
        <v>2894</v>
      </c>
      <c r="I907" t="s">
        <v>2893</v>
      </c>
    </row>
    <row r="908" spans="1:9" hidden="1" x14ac:dyDescent="0.25">
      <c r="A908" t="s">
        <v>2884</v>
      </c>
      <c r="B908" t="s">
        <v>2165</v>
      </c>
      <c r="C908" s="210">
        <v>37565</v>
      </c>
      <c r="D908" t="s">
        <v>2794</v>
      </c>
      <c r="E908" s="210">
        <v>37620</v>
      </c>
      <c r="F908" t="s">
        <v>1324</v>
      </c>
      <c r="G908" t="s">
        <v>2888</v>
      </c>
      <c r="H908" t="s">
        <v>2892</v>
      </c>
      <c r="I908" t="s">
        <v>2891</v>
      </c>
    </row>
    <row r="909" spans="1:9" hidden="1" x14ac:dyDescent="0.25">
      <c r="A909" t="s">
        <v>2884</v>
      </c>
      <c r="B909" t="s">
        <v>1784</v>
      </c>
      <c r="C909" s="210">
        <v>37544</v>
      </c>
      <c r="D909" t="s">
        <v>2890</v>
      </c>
      <c r="E909" s="210">
        <v>37556</v>
      </c>
      <c r="F909" t="s">
        <v>1324</v>
      </c>
      <c r="G909" t="s">
        <v>2880</v>
      </c>
      <c r="H909" t="s">
        <v>2889</v>
      </c>
      <c r="I909" t="s">
        <v>2888</v>
      </c>
    </row>
    <row r="910" spans="1:9" hidden="1" x14ac:dyDescent="0.25">
      <c r="A910" t="s">
        <v>2884</v>
      </c>
      <c r="B910" t="s">
        <v>1784</v>
      </c>
      <c r="C910" s="210">
        <v>37533</v>
      </c>
      <c r="D910" t="s">
        <v>2887</v>
      </c>
      <c r="E910" t="s">
        <v>83</v>
      </c>
      <c r="F910" t="s">
        <v>1324</v>
      </c>
      <c r="G910" t="s">
        <v>2880</v>
      </c>
      <c r="H910" t="s">
        <v>2886</v>
      </c>
      <c r="I910" t="s">
        <v>2885</v>
      </c>
    </row>
    <row r="911" spans="1:9" hidden="1" x14ac:dyDescent="0.25">
      <c r="A911" t="s">
        <v>2884</v>
      </c>
      <c r="B911" t="s">
        <v>1326</v>
      </c>
      <c r="C911" s="210">
        <v>37482</v>
      </c>
      <c r="D911" t="s">
        <v>2883</v>
      </c>
      <c r="E911" s="210">
        <v>37487</v>
      </c>
      <c r="F911" t="s">
        <v>1324</v>
      </c>
      <c r="G911" t="s">
        <v>2882</v>
      </c>
      <c r="H911" t="s">
        <v>2881</v>
      </c>
      <c r="I911" t="s">
        <v>2880</v>
      </c>
    </row>
    <row r="912" spans="1:9" hidden="1" x14ac:dyDescent="0.25">
      <c r="A912" t="s">
        <v>2817</v>
      </c>
    </row>
    <row r="913" spans="1:9" hidden="1" x14ac:dyDescent="0.25">
      <c r="A913" t="s">
        <v>2817</v>
      </c>
      <c r="B913" t="s">
        <v>1434</v>
      </c>
      <c r="C913" s="210">
        <v>43132</v>
      </c>
      <c r="D913" t="s">
        <v>2879</v>
      </c>
      <c r="E913" t="s">
        <v>83</v>
      </c>
      <c r="F913" t="s">
        <v>1324</v>
      </c>
      <c r="G913" t="s">
        <v>2873</v>
      </c>
      <c r="H913" t="s">
        <v>2878</v>
      </c>
      <c r="I913" t="s">
        <v>2867</v>
      </c>
    </row>
    <row r="914" spans="1:9" hidden="1" x14ac:dyDescent="0.25">
      <c r="A914" t="s">
        <v>2817</v>
      </c>
      <c r="B914" t="s">
        <v>2260</v>
      </c>
      <c r="C914" s="210">
        <v>41890</v>
      </c>
      <c r="D914" t="s">
        <v>2877</v>
      </c>
      <c r="E914" t="s">
        <v>83</v>
      </c>
      <c r="F914" t="s">
        <v>1324</v>
      </c>
      <c r="G914" t="s">
        <v>2873</v>
      </c>
      <c r="H914" t="s">
        <v>2876</v>
      </c>
      <c r="I914" t="s">
        <v>2867</v>
      </c>
    </row>
    <row r="915" spans="1:9" hidden="1" x14ac:dyDescent="0.25">
      <c r="A915" t="s">
        <v>2817</v>
      </c>
      <c r="B915" t="s">
        <v>2260</v>
      </c>
      <c r="C915" s="210">
        <v>40787</v>
      </c>
      <c r="D915" t="s">
        <v>2875</v>
      </c>
      <c r="E915" s="210">
        <v>40816</v>
      </c>
      <c r="F915" t="s">
        <v>1324</v>
      </c>
      <c r="G915" t="s">
        <v>2870</v>
      </c>
      <c r="H915" t="s">
        <v>2874</v>
      </c>
      <c r="I915" t="s">
        <v>2873</v>
      </c>
    </row>
    <row r="916" spans="1:9" hidden="1" x14ac:dyDescent="0.25">
      <c r="A916" t="s">
        <v>2817</v>
      </c>
      <c r="B916" t="s">
        <v>2260</v>
      </c>
      <c r="C916" s="210">
        <v>40645</v>
      </c>
      <c r="D916" t="s">
        <v>2872</v>
      </c>
      <c r="E916" s="210">
        <v>40694</v>
      </c>
      <c r="F916" t="s">
        <v>1324</v>
      </c>
      <c r="G916" t="s">
        <v>2864</v>
      </c>
      <c r="H916" t="s">
        <v>2871</v>
      </c>
      <c r="I916" t="s">
        <v>2870</v>
      </c>
    </row>
    <row r="917" spans="1:9" hidden="1" x14ac:dyDescent="0.25">
      <c r="A917" t="s">
        <v>2817</v>
      </c>
      <c r="B917" t="s">
        <v>2260</v>
      </c>
      <c r="C917" s="210">
        <v>40514</v>
      </c>
      <c r="D917" t="s">
        <v>2869</v>
      </c>
      <c r="E917" t="s">
        <v>83</v>
      </c>
      <c r="F917" t="s">
        <v>1324</v>
      </c>
      <c r="G917" t="s">
        <v>2864</v>
      </c>
      <c r="H917" t="s">
        <v>2868</v>
      </c>
      <c r="I917" t="s">
        <v>2867</v>
      </c>
    </row>
    <row r="918" spans="1:9" hidden="1" x14ac:dyDescent="0.25">
      <c r="A918" t="s">
        <v>2817</v>
      </c>
      <c r="B918" t="s">
        <v>1434</v>
      </c>
      <c r="C918" s="210">
        <v>40466</v>
      </c>
      <c r="D918" t="s">
        <v>2866</v>
      </c>
      <c r="E918" s="210">
        <v>40474</v>
      </c>
      <c r="F918" t="s">
        <v>1324</v>
      </c>
      <c r="G918" t="s">
        <v>2861</v>
      </c>
      <c r="H918" t="s">
        <v>2865</v>
      </c>
      <c r="I918" t="s">
        <v>2864</v>
      </c>
    </row>
    <row r="919" spans="1:9" hidden="1" x14ac:dyDescent="0.25">
      <c r="A919" t="s">
        <v>2817</v>
      </c>
      <c r="B919" t="s">
        <v>1415</v>
      </c>
      <c r="C919" s="210">
        <v>39870</v>
      </c>
      <c r="D919" t="s">
        <v>2863</v>
      </c>
      <c r="E919" s="210">
        <v>39885</v>
      </c>
      <c r="F919" t="s">
        <v>1324</v>
      </c>
      <c r="G919" t="s">
        <v>2856</v>
      </c>
      <c r="H919" t="s">
        <v>2862</v>
      </c>
      <c r="I919" t="s">
        <v>2861</v>
      </c>
    </row>
    <row r="920" spans="1:9" hidden="1" x14ac:dyDescent="0.25">
      <c r="A920" t="s">
        <v>2817</v>
      </c>
      <c r="B920" t="s">
        <v>2260</v>
      </c>
      <c r="C920" s="210">
        <v>39744</v>
      </c>
      <c r="D920" t="s">
        <v>2860</v>
      </c>
      <c r="E920" t="s">
        <v>83</v>
      </c>
      <c r="F920" t="s">
        <v>1324</v>
      </c>
      <c r="G920" t="s">
        <v>2856</v>
      </c>
      <c r="H920" t="s">
        <v>2859</v>
      </c>
      <c r="I920" t="s">
        <v>2844</v>
      </c>
    </row>
    <row r="921" spans="1:9" hidden="1" x14ac:dyDescent="0.25">
      <c r="A921" t="s">
        <v>2817</v>
      </c>
      <c r="B921" t="s">
        <v>2260</v>
      </c>
      <c r="C921" s="210">
        <v>39546</v>
      </c>
      <c r="D921" t="s">
        <v>2858</v>
      </c>
      <c r="E921" s="210">
        <v>39568</v>
      </c>
      <c r="F921" t="s">
        <v>1324</v>
      </c>
      <c r="G921" t="s">
        <v>2853</v>
      </c>
      <c r="H921" t="s">
        <v>2857</v>
      </c>
      <c r="I921" t="s">
        <v>2856</v>
      </c>
    </row>
    <row r="922" spans="1:9" hidden="1" x14ac:dyDescent="0.25">
      <c r="A922" t="s">
        <v>2817</v>
      </c>
      <c r="B922" t="s">
        <v>1415</v>
      </c>
      <c r="C922" s="210">
        <v>39167</v>
      </c>
      <c r="D922" t="s">
        <v>2855</v>
      </c>
      <c r="E922" s="210">
        <v>39167</v>
      </c>
      <c r="F922" t="s">
        <v>1324</v>
      </c>
      <c r="G922" t="s">
        <v>2850</v>
      </c>
      <c r="H922" t="s">
        <v>2854</v>
      </c>
      <c r="I922" t="s">
        <v>2853</v>
      </c>
    </row>
    <row r="923" spans="1:9" hidden="1" x14ac:dyDescent="0.25">
      <c r="A923" t="s">
        <v>2817</v>
      </c>
      <c r="B923" t="s">
        <v>1415</v>
      </c>
      <c r="C923" s="210">
        <v>39153</v>
      </c>
      <c r="D923" t="s">
        <v>2852</v>
      </c>
      <c r="E923" s="210">
        <v>39154</v>
      </c>
      <c r="F923" t="s">
        <v>1324</v>
      </c>
      <c r="G923" t="s">
        <v>2847</v>
      </c>
      <c r="H923" t="s">
        <v>2851</v>
      </c>
      <c r="I923" t="s">
        <v>2850</v>
      </c>
    </row>
    <row r="924" spans="1:9" hidden="1" x14ac:dyDescent="0.25">
      <c r="A924" t="s">
        <v>2817</v>
      </c>
      <c r="B924" t="s">
        <v>1434</v>
      </c>
      <c r="C924" s="210">
        <v>39099</v>
      </c>
      <c r="D924" t="s">
        <v>2849</v>
      </c>
      <c r="E924" s="210">
        <v>39099</v>
      </c>
      <c r="F924" t="s">
        <v>1324</v>
      </c>
      <c r="G924" t="s">
        <v>2841</v>
      </c>
      <c r="H924" t="s">
        <v>2848</v>
      </c>
      <c r="I924" t="s">
        <v>2847</v>
      </c>
    </row>
    <row r="925" spans="1:9" hidden="1" x14ac:dyDescent="0.25">
      <c r="A925" t="s">
        <v>2817</v>
      </c>
      <c r="B925" t="s">
        <v>1375</v>
      </c>
      <c r="C925" s="210">
        <v>39051</v>
      </c>
      <c r="D925" t="s">
        <v>2846</v>
      </c>
      <c r="E925" t="s">
        <v>83</v>
      </c>
      <c r="F925" t="s">
        <v>1324</v>
      </c>
      <c r="G925" t="s">
        <v>2841</v>
      </c>
      <c r="H925" t="s">
        <v>2845</v>
      </c>
      <c r="I925" t="s">
        <v>2844</v>
      </c>
    </row>
    <row r="926" spans="1:9" hidden="1" x14ac:dyDescent="0.25">
      <c r="A926" t="s">
        <v>2817</v>
      </c>
      <c r="B926" t="s">
        <v>1375</v>
      </c>
      <c r="C926" s="210">
        <v>39006</v>
      </c>
      <c r="D926" t="s">
        <v>2843</v>
      </c>
      <c r="E926" s="210">
        <v>39021</v>
      </c>
      <c r="F926" t="s">
        <v>1324</v>
      </c>
      <c r="G926" t="s">
        <v>2838</v>
      </c>
      <c r="H926" t="s">
        <v>2842</v>
      </c>
      <c r="I926" t="s">
        <v>2841</v>
      </c>
    </row>
    <row r="927" spans="1:9" hidden="1" x14ac:dyDescent="0.25">
      <c r="A927" t="s">
        <v>2817</v>
      </c>
      <c r="B927" t="s">
        <v>1434</v>
      </c>
      <c r="C927" s="210">
        <v>38940</v>
      </c>
      <c r="D927" t="s">
        <v>2840</v>
      </c>
      <c r="E927" s="210">
        <v>38943</v>
      </c>
      <c r="F927" t="s">
        <v>1324</v>
      </c>
      <c r="G927" t="s">
        <v>2834</v>
      </c>
      <c r="H927" t="s">
        <v>2839</v>
      </c>
      <c r="I927" t="s">
        <v>2838</v>
      </c>
    </row>
    <row r="928" spans="1:9" hidden="1" x14ac:dyDescent="0.25">
      <c r="A928" t="s">
        <v>2817</v>
      </c>
      <c r="B928" t="s">
        <v>2215</v>
      </c>
      <c r="C928" s="210">
        <v>38873</v>
      </c>
      <c r="D928" t="s">
        <v>2837</v>
      </c>
      <c r="E928" t="s">
        <v>83</v>
      </c>
      <c r="F928" t="s">
        <v>1324</v>
      </c>
      <c r="G928" t="s">
        <v>2834</v>
      </c>
      <c r="H928" t="s">
        <v>2836</v>
      </c>
      <c r="I928" t="s">
        <v>2814</v>
      </c>
    </row>
    <row r="929" spans="1:9" hidden="1" x14ac:dyDescent="0.25">
      <c r="A929" t="s">
        <v>2817</v>
      </c>
      <c r="B929" t="s">
        <v>1415</v>
      </c>
      <c r="C929" s="210">
        <v>38680</v>
      </c>
      <c r="D929" t="s">
        <v>2224</v>
      </c>
      <c r="E929" s="210">
        <v>38696</v>
      </c>
      <c r="F929" t="s">
        <v>1324</v>
      </c>
      <c r="G929" t="s">
        <v>2830</v>
      </c>
      <c r="H929" t="s">
        <v>2835</v>
      </c>
      <c r="I929" t="s">
        <v>2834</v>
      </c>
    </row>
    <row r="930" spans="1:9" hidden="1" x14ac:dyDescent="0.25">
      <c r="A930" t="s">
        <v>2817</v>
      </c>
      <c r="B930" t="s">
        <v>2215</v>
      </c>
      <c r="C930" s="210">
        <v>38586</v>
      </c>
      <c r="D930" t="s">
        <v>2833</v>
      </c>
      <c r="E930" t="s">
        <v>83</v>
      </c>
      <c r="F930" t="s">
        <v>1324</v>
      </c>
      <c r="G930" t="s">
        <v>2830</v>
      </c>
      <c r="H930" t="s">
        <v>2832</v>
      </c>
      <c r="I930" t="s">
        <v>2814</v>
      </c>
    </row>
    <row r="931" spans="1:9" hidden="1" x14ac:dyDescent="0.25">
      <c r="A931" t="s">
        <v>2817</v>
      </c>
      <c r="B931" t="s">
        <v>1326</v>
      </c>
      <c r="C931" s="210">
        <v>38372</v>
      </c>
      <c r="D931" t="s">
        <v>2207</v>
      </c>
      <c r="E931" s="210">
        <v>38378</v>
      </c>
      <c r="F931" t="s">
        <v>1324</v>
      </c>
      <c r="G931" t="s">
        <v>2824</v>
      </c>
      <c r="H931" t="s">
        <v>2831</v>
      </c>
      <c r="I931" t="s">
        <v>2830</v>
      </c>
    </row>
    <row r="932" spans="1:9" hidden="1" x14ac:dyDescent="0.25">
      <c r="A932" t="s">
        <v>2817</v>
      </c>
      <c r="B932" t="s">
        <v>1434</v>
      </c>
      <c r="C932" s="210">
        <v>38335</v>
      </c>
      <c r="D932" t="s">
        <v>2204</v>
      </c>
      <c r="E932" t="s">
        <v>83</v>
      </c>
      <c r="F932" t="s">
        <v>1324</v>
      </c>
      <c r="G932" t="s">
        <v>2824</v>
      </c>
      <c r="H932" t="s">
        <v>2829</v>
      </c>
      <c r="I932" t="s">
        <v>2814</v>
      </c>
    </row>
    <row r="933" spans="1:9" hidden="1" x14ac:dyDescent="0.25">
      <c r="A933" t="s">
        <v>2817</v>
      </c>
      <c r="B933" t="s">
        <v>1326</v>
      </c>
      <c r="C933" s="210">
        <v>38250</v>
      </c>
      <c r="D933" t="s">
        <v>2828</v>
      </c>
      <c r="E933" t="s">
        <v>83</v>
      </c>
      <c r="F933" t="s">
        <v>1324</v>
      </c>
      <c r="G933" t="s">
        <v>2824</v>
      </c>
      <c r="H933" t="s">
        <v>2827</v>
      </c>
      <c r="I933" t="s">
        <v>2814</v>
      </c>
    </row>
    <row r="934" spans="1:9" hidden="1" x14ac:dyDescent="0.25">
      <c r="A934" t="s">
        <v>2817</v>
      </c>
      <c r="B934" t="s">
        <v>2165</v>
      </c>
      <c r="C934" s="210">
        <v>38119</v>
      </c>
      <c r="D934" t="s">
        <v>2826</v>
      </c>
      <c r="E934" s="210">
        <v>38122</v>
      </c>
      <c r="F934" t="s">
        <v>1324</v>
      </c>
      <c r="G934" t="s">
        <v>2821</v>
      </c>
      <c r="H934" t="s">
        <v>2825</v>
      </c>
      <c r="I934" t="s">
        <v>2824</v>
      </c>
    </row>
    <row r="935" spans="1:9" hidden="1" x14ac:dyDescent="0.25">
      <c r="A935" t="s">
        <v>2817</v>
      </c>
      <c r="B935" t="s">
        <v>2165</v>
      </c>
      <c r="C935" s="210">
        <v>37882</v>
      </c>
      <c r="D935" t="s">
        <v>2823</v>
      </c>
      <c r="E935" s="210">
        <v>37940</v>
      </c>
      <c r="F935" t="s">
        <v>1324</v>
      </c>
      <c r="G935" t="s">
        <v>2818</v>
      </c>
      <c r="H935" t="s">
        <v>2822</v>
      </c>
      <c r="I935" t="s">
        <v>2821</v>
      </c>
    </row>
    <row r="936" spans="1:9" hidden="1" x14ac:dyDescent="0.25">
      <c r="A936" t="s">
        <v>2817</v>
      </c>
      <c r="B936" t="s">
        <v>1326</v>
      </c>
      <c r="C936" s="210">
        <v>37650</v>
      </c>
      <c r="D936" t="s">
        <v>2820</v>
      </c>
      <c r="E936" s="210">
        <v>37684</v>
      </c>
      <c r="F936" t="s">
        <v>1324</v>
      </c>
      <c r="G936" t="s">
        <v>2814</v>
      </c>
      <c r="H936" t="s">
        <v>2819</v>
      </c>
      <c r="I936" t="s">
        <v>2818</v>
      </c>
    </row>
    <row r="937" spans="1:9" hidden="1" x14ac:dyDescent="0.25">
      <c r="A937" t="s">
        <v>2817</v>
      </c>
      <c r="B937" t="s">
        <v>1326</v>
      </c>
      <c r="C937" s="210">
        <v>37649</v>
      </c>
      <c r="D937" t="s">
        <v>2816</v>
      </c>
      <c r="E937" t="s">
        <v>83</v>
      </c>
      <c r="F937" t="s">
        <v>1324</v>
      </c>
      <c r="G937" t="s">
        <v>2814</v>
      </c>
      <c r="H937" t="s">
        <v>2815</v>
      </c>
      <c r="I937" t="s">
        <v>2814</v>
      </c>
    </row>
    <row r="938" spans="1:9" hidden="1" x14ac:dyDescent="0.25">
      <c r="A938" t="s">
        <v>2813</v>
      </c>
    </row>
    <row r="939" spans="1:9" x14ac:dyDescent="0.25">
      <c r="A939" t="s">
        <v>2813</v>
      </c>
      <c r="B939" t="s">
        <v>1438</v>
      </c>
      <c r="C939" s="210">
        <v>44034</v>
      </c>
      <c r="D939" t="s">
        <v>2812</v>
      </c>
      <c r="E939" s="210">
        <v>44227</v>
      </c>
      <c r="F939" t="s">
        <v>1317</v>
      </c>
      <c r="G939" t="s">
        <v>1410</v>
      </c>
      <c r="I939" t="s">
        <v>2809</v>
      </c>
    </row>
    <row r="940" spans="1:9" hidden="1" x14ac:dyDescent="0.25">
      <c r="A940" t="s">
        <v>2811</v>
      </c>
    </row>
    <row r="941" spans="1:9" x14ac:dyDescent="0.25">
      <c r="A941" t="s">
        <v>2811</v>
      </c>
      <c r="B941" t="s">
        <v>1438</v>
      </c>
      <c r="C941" s="210">
        <v>44034</v>
      </c>
      <c r="D941" t="s">
        <v>1331</v>
      </c>
      <c r="E941" s="210">
        <v>44227</v>
      </c>
      <c r="F941" t="s">
        <v>1317</v>
      </c>
      <c r="G941" t="s">
        <v>1410</v>
      </c>
      <c r="H941" t="s">
        <v>2810</v>
      </c>
      <c r="I941" t="s">
        <v>2809</v>
      </c>
    </row>
    <row r="942" spans="1:9" hidden="1" x14ac:dyDescent="0.25">
      <c r="A942" t="s">
        <v>2808</v>
      </c>
    </row>
    <row r="943" spans="1:9" x14ac:dyDescent="0.25">
      <c r="A943" t="s">
        <v>2808</v>
      </c>
      <c r="B943" t="s">
        <v>2807</v>
      </c>
      <c r="C943" s="210">
        <v>41976</v>
      </c>
      <c r="E943" s="210">
        <v>42035</v>
      </c>
      <c r="F943" t="s">
        <v>1317</v>
      </c>
      <c r="G943" t="s">
        <v>83</v>
      </c>
      <c r="H943" t="s">
        <v>2806</v>
      </c>
      <c r="I943" t="s">
        <v>2805</v>
      </c>
    </row>
    <row r="944" spans="1:9" hidden="1" x14ac:dyDescent="0.25">
      <c r="A944" t="s">
        <v>2795</v>
      </c>
    </row>
    <row r="945" spans="1:9" x14ac:dyDescent="0.25">
      <c r="A945" t="s">
        <v>2795</v>
      </c>
      <c r="B945" t="s">
        <v>1326</v>
      </c>
      <c r="C945" s="210">
        <v>39688</v>
      </c>
      <c r="D945" t="s">
        <v>2804</v>
      </c>
      <c r="E945" s="210">
        <v>39692</v>
      </c>
      <c r="F945" t="s">
        <v>1317</v>
      </c>
      <c r="G945" t="s">
        <v>2799</v>
      </c>
      <c r="H945" t="s">
        <v>2803</v>
      </c>
      <c r="I945" t="s">
        <v>2802</v>
      </c>
    </row>
    <row r="946" spans="1:9" hidden="1" x14ac:dyDescent="0.25">
      <c r="A946" t="s">
        <v>2795</v>
      </c>
      <c r="B946" t="s">
        <v>2165</v>
      </c>
      <c r="C946" s="210">
        <v>37903</v>
      </c>
      <c r="D946" t="s">
        <v>2801</v>
      </c>
      <c r="E946" s="210">
        <v>37904</v>
      </c>
      <c r="F946" t="s">
        <v>1324</v>
      </c>
      <c r="G946" t="s">
        <v>2796</v>
      </c>
      <c r="H946" t="s">
        <v>2800</v>
      </c>
      <c r="I946" t="s">
        <v>2799</v>
      </c>
    </row>
    <row r="947" spans="1:9" hidden="1" x14ac:dyDescent="0.25">
      <c r="A947" t="s">
        <v>2795</v>
      </c>
      <c r="B947" t="s">
        <v>2165</v>
      </c>
      <c r="C947" s="210">
        <v>37667</v>
      </c>
      <c r="D947" t="s">
        <v>2798</v>
      </c>
      <c r="E947" s="210">
        <v>37670</v>
      </c>
      <c r="F947" t="s">
        <v>1324</v>
      </c>
      <c r="G947" t="s">
        <v>2791</v>
      </c>
      <c r="H947" t="s">
        <v>2797</v>
      </c>
      <c r="I947" t="s">
        <v>2796</v>
      </c>
    </row>
    <row r="948" spans="1:9" hidden="1" x14ac:dyDescent="0.25">
      <c r="A948" t="s">
        <v>2795</v>
      </c>
      <c r="B948" t="s">
        <v>2165</v>
      </c>
      <c r="C948" s="210">
        <v>37589</v>
      </c>
      <c r="D948" t="s">
        <v>2794</v>
      </c>
      <c r="E948" s="210">
        <v>37620</v>
      </c>
      <c r="F948" t="s">
        <v>1324</v>
      </c>
      <c r="G948" t="s">
        <v>2793</v>
      </c>
      <c r="H948" t="s">
        <v>2792</v>
      </c>
      <c r="I948" t="s">
        <v>2791</v>
      </c>
    </row>
    <row r="949" spans="1:9" hidden="1" x14ac:dyDescent="0.25">
      <c r="A949" t="s">
        <v>2766</v>
      </c>
    </row>
    <row r="950" spans="1:9" hidden="1" x14ac:dyDescent="0.25">
      <c r="A950" t="s">
        <v>2766</v>
      </c>
      <c r="B950" t="s">
        <v>1871</v>
      </c>
      <c r="C950" s="210">
        <v>39275</v>
      </c>
      <c r="D950" t="s">
        <v>2790</v>
      </c>
      <c r="E950" s="210">
        <v>39276</v>
      </c>
      <c r="F950" t="s">
        <v>1324</v>
      </c>
      <c r="G950" t="s">
        <v>2785</v>
      </c>
      <c r="H950" t="s">
        <v>2789</v>
      </c>
      <c r="I950" t="s">
        <v>2788</v>
      </c>
    </row>
    <row r="951" spans="1:9" hidden="1" x14ac:dyDescent="0.25">
      <c r="A951" t="s">
        <v>2766</v>
      </c>
      <c r="B951" t="s">
        <v>1871</v>
      </c>
      <c r="C951" s="210">
        <v>38919</v>
      </c>
      <c r="D951" t="s">
        <v>2787</v>
      </c>
      <c r="E951" s="210">
        <v>38923</v>
      </c>
      <c r="F951" t="s">
        <v>1324</v>
      </c>
      <c r="G951" t="s">
        <v>2782</v>
      </c>
      <c r="H951" t="s">
        <v>2786</v>
      </c>
      <c r="I951" t="s">
        <v>2785</v>
      </c>
    </row>
    <row r="952" spans="1:9" hidden="1" x14ac:dyDescent="0.25">
      <c r="A952" t="s">
        <v>2766</v>
      </c>
      <c r="B952" t="s">
        <v>1871</v>
      </c>
      <c r="C952" s="210">
        <v>38846</v>
      </c>
      <c r="D952" t="s">
        <v>2784</v>
      </c>
      <c r="E952" s="210">
        <v>38849</v>
      </c>
      <c r="F952" t="s">
        <v>1324</v>
      </c>
      <c r="G952" t="s">
        <v>2779</v>
      </c>
      <c r="H952" t="s">
        <v>2783</v>
      </c>
      <c r="I952" t="s">
        <v>2782</v>
      </c>
    </row>
    <row r="953" spans="1:9" hidden="1" x14ac:dyDescent="0.25">
      <c r="A953" t="s">
        <v>2766</v>
      </c>
      <c r="B953" t="s">
        <v>1871</v>
      </c>
      <c r="C953" s="210">
        <v>38322</v>
      </c>
      <c r="D953" t="s">
        <v>2781</v>
      </c>
      <c r="E953" s="210">
        <v>38329</v>
      </c>
      <c r="F953" t="s">
        <v>1324</v>
      </c>
      <c r="G953" t="s">
        <v>2776</v>
      </c>
      <c r="H953" t="s">
        <v>2780</v>
      </c>
      <c r="I953" t="s">
        <v>2779</v>
      </c>
    </row>
    <row r="954" spans="1:9" hidden="1" x14ac:dyDescent="0.25">
      <c r="A954" t="s">
        <v>2766</v>
      </c>
      <c r="B954" t="s">
        <v>1871</v>
      </c>
      <c r="C954" s="210">
        <v>37663</v>
      </c>
      <c r="D954" t="s">
        <v>2778</v>
      </c>
      <c r="E954" s="210">
        <v>37664</v>
      </c>
      <c r="F954" t="s">
        <v>1324</v>
      </c>
      <c r="G954" t="s">
        <v>2773</v>
      </c>
      <c r="H954" t="s">
        <v>2777</v>
      </c>
      <c r="I954" t="s">
        <v>2776</v>
      </c>
    </row>
    <row r="955" spans="1:9" hidden="1" x14ac:dyDescent="0.25">
      <c r="A955" t="s">
        <v>2766</v>
      </c>
      <c r="B955" t="s">
        <v>1871</v>
      </c>
      <c r="C955" s="210">
        <v>37599</v>
      </c>
      <c r="D955" t="s">
        <v>2775</v>
      </c>
      <c r="E955" s="210">
        <v>37600</v>
      </c>
      <c r="F955" t="s">
        <v>1324</v>
      </c>
      <c r="G955" t="s">
        <v>2770</v>
      </c>
      <c r="H955" t="s">
        <v>2774</v>
      </c>
      <c r="I955" t="s">
        <v>2773</v>
      </c>
    </row>
    <row r="956" spans="1:9" hidden="1" x14ac:dyDescent="0.25">
      <c r="A956" t="s">
        <v>2766</v>
      </c>
      <c r="B956" t="s">
        <v>1871</v>
      </c>
      <c r="C956" s="210">
        <v>37585</v>
      </c>
      <c r="D956" t="s">
        <v>2772</v>
      </c>
      <c r="E956" s="210">
        <v>37587</v>
      </c>
      <c r="F956" t="s">
        <v>1324</v>
      </c>
      <c r="G956" t="s">
        <v>2767</v>
      </c>
      <c r="H956" t="s">
        <v>2771</v>
      </c>
      <c r="I956" t="s">
        <v>2770</v>
      </c>
    </row>
    <row r="957" spans="1:9" hidden="1" x14ac:dyDescent="0.25">
      <c r="A957" t="s">
        <v>2766</v>
      </c>
      <c r="B957" t="s">
        <v>1871</v>
      </c>
      <c r="C957" s="210">
        <v>37578</v>
      </c>
      <c r="D957" t="s">
        <v>2769</v>
      </c>
      <c r="E957" s="210">
        <v>37580</v>
      </c>
      <c r="F957" t="s">
        <v>1324</v>
      </c>
      <c r="G957" t="s">
        <v>2762</v>
      </c>
      <c r="H957" t="s">
        <v>2768</v>
      </c>
      <c r="I957" t="s">
        <v>2767</v>
      </c>
    </row>
    <row r="958" spans="1:9" hidden="1" x14ac:dyDescent="0.25">
      <c r="A958" t="s">
        <v>2766</v>
      </c>
      <c r="B958" t="s">
        <v>1871</v>
      </c>
      <c r="C958" s="210">
        <v>37515</v>
      </c>
      <c r="D958" t="s">
        <v>2765</v>
      </c>
      <c r="E958" s="210">
        <v>37540</v>
      </c>
      <c r="F958" t="s">
        <v>1324</v>
      </c>
      <c r="G958" t="s">
        <v>2764</v>
      </c>
      <c r="H958" t="s">
        <v>2763</v>
      </c>
      <c r="I958" t="s">
        <v>2762</v>
      </c>
    </row>
    <row r="959" spans="1:9" hidden="1" x14ac:dyDescent="0.25">
      <c r="A959" t="s">
        <v>2761</v>
      </c>
    </row>
    <row r="960" spans="1:9" hidden="1" x14ac:dyDescent="0.25">
      <c r="A960" t="s">
        <v>2761</v>
      </c>
      <c r="B960" t="s">
        <v>2560</v>
      </c>
      <c r="C960" s="210">
        <v>39184</v>
      </c>
      <c r="D960" t="s">
        <v>2760</v>
      </c>
      <c r="E960" s="210">
        <v>39184</v>
      </c>
      <c r="F960" t="s">
        <v>1324</v>
      </c>
      <c r="G960" t="s">
        <v>2759</v>
      </c>
      <c r="H960" t="s">
        <v>2758</v>
      </c>
      <c r="I960" t="s">
        <v>2757</v>
      </c>
    </row>
    <row r="961" spans="1:9" hidden="1" x14ac:dyDescent="0.25">
      <c r="A961" t="s">
        <v>2756</v>
      </c>
    </row>
    <row r="962" spans="1:9" x14ac:dyDescent="0.25">
      <c r="A962" t="s">
        <v>2756</v>
      </c>
      <c r="B962" t="s">
        <v>2755</v>
      </c>
      <c r="C962" s="210">
        <v>44902</v>
      </c>
      <c r="D962" t="s">
        <v>2754</v>
      </c>
      <c r="E962" s="210">
        <v>44905</v>
      </c>
      <c r="F962" t="s">
        <v>1317</v>
      </c>
      <c r="G962" t="s">
        <v>2752</v>
      </c>
      <c r="H962" t="s">
        <v>2753</v>
      </c>
      <c r="I962" t="s">
        <v>2752</v>
      </c>
    </row>
    <row r="963" spans="1:9" hidden="1" x14ac:dyDescent="0.25">
      <c r="A963" t="s">
        <v>2751</v>
      </c>
    </row>
    <row r="964" spans="1:9" hidden="1" x14ac:dyDescent="0.25">
      <c r="A964" t="s">
        <v>2751</v>
      </c>
      <c r="B964" t="s">
        <v>1326</v>
      </c>
      <c r="C964" s="210">
        <v>42836</v>
      </c>
      <c r="D964" t="s">
        <v>2750</v>
      </c>
      <c r="E964" t="s">
        <v>83</v>
      </c>
      <c r="F964" t="s">
        <v>2001</v>
      </c>
      <c r="G964" t="s">
        <v>2748</v>
      </c>
      <c r="H964" t="s">
        <v>2749</v>
      </c>
      <c r="I964" t="s">
        <v>2748</v>
      </c>
    </row>
    <row r="965" spans="1:9" hidden="1" x14ac:dyDescent="0.25">
      <c r="A965" t="s">
        <v>2729</v>
      </c>
    </row>
    <row r="966" spans="1:9" hidden="1" x14ac:dyDescent="0.25">
      <c r="A966" t="s">
        <v>2729</v>
      </c>
      <c r="B966" t="s">
        <v>1871</v>
      </c>
      <c r="C966" s="210">
        <v>38587</v>
      </c>
      <c r="D966" t="s">
        <v>2747</v>
      </c>
      <c r="E966" s="210">
        <v>38593</v>
      </c>
      <c r="F966" t="s">
        <v>1324</v>
      </c>
      <c r="G966" t="s">
        <v>2742</v>
      </c>
      <c r="H966" t="s">
        <v>2746</v>
      </c>
      <c r="I966" t="s">
        <v>2745</v>
      </c>
    </row>
    <row r="967" spans="1:9" hidden="1" x14ac:dyDescent="0.25">
      <c r="A967" t="s">
        <v>2729</v>
      </c>
      <c r="B967" t="s">
        <v>1871</v>
      </c>
      <c r="C967" s="210">
        <v>38316</v>
      </c>
      <c r="D967" t="s">
        <v>2744</v>
      </c>
      <c r="E967" s="210">
        <v>38336</v>
      </c>
      <c r="F967" t="s">
        <v>1324</v>
      </c>
      <c r="G967" t="s">
        <v>2739</v>
      </c>
      <c r="H967" t="s">
        <v>2743</v>
      </c>
      <c r="I967" t="s">
        <v>2742</v>
      </c>
    </row>
    <row r="968" spans="1:9" hidden="1" x14ac:dyDescent="0.25">
      <c r="A968" t="s">
        <v>2729</v>
      </c>
      <c r="B968" t="s">
        <v>1871</v>
      </c>
      <c r="C968" s="210">
        <v>38286</v>
      </c>
      <c r="D968" t="s">
        <v>2741</v>
      </c>
      <c r="E968" s="210">
        <v>38303</v>
      </c>
      <c r="F968" t="s">
        <v>1324</v>
      </c>
      <c r="G968" t="s">
        <v>2736</v>
      </c>
      <c r="H968" t="s">
        <v>2740</v>
      </c>
      <c r="I968" t="s">
        <v>2739</v>
      </c>
    </row>
    <row r="969" spans="1:9" hidden="1" x14ac:dyDescent="0.25">
      <c r="A969" t="s">
        <v>2729</v>
      </c>
      <c r="B969" t="s">
        <v>1871</v>
      </c>
      <c r="C969" s="210">
        <v>38208</v>
      </c>
      <c r="D969" t="s">
        <v>2738</v>
      </c>
      <c r="E969" s="210">
        <v>38210</v>
      </c>
      <c r="F969" t="s">
        <v>1324</v>
      </c>
      <c r="G969" t="s">
        <v>2733</v>
      </c>
      <c r="H969" t="s">
        <v>2737</v>
      </c>
      <c r="I969" t="s">
        <v>2736</v>
      </c>
    </row>
    <row r="970" spans="1:9" hidden="1" x14ac:dyDescent="0.25">
      <c r="A970" t="s">
        <v>2729</v>
      </c>
      <c r="B970" t="s">
        <v>1871</v>
      </c>
      <c r="C970" s="210">
        <v>37740</v>
      </c>
      <c r="D970" t="s">
        <v>2735</v>
      </c>
      <c r="E970" s="210">
        <v>37741</v>
      </c>
      <c r="F970" t="s">
        <v>1324</v>
      </c>
      <c r="G970" t="s">
        <v>2730</v>
      </c>
      <c r="H970" t="s">
        <v>2734</v>
      </c>
      <c r="I970" t="s">
        <v>2733</v>
      </c>
    </row>
    <row r="971" spans="1:9" hidden="1" x14ac:dyDescent="0.25">
      <c r="A971" t="s">
        <v>2729</v>
      </c>
      <c r="B971" t="s">
        <v>1871</v>
      </c>
      <c r="C971" s="210">
        <v>37629</v>
      </c>
      <c r="D971" t="s">
        <v>2732</v>
      </c>
      <c r="E971" s="210">
        <v>37630</v>
      </c>
      <c r="F971" t="s">
        <v>1324</v>
      </c>
      <c r="G971" t="s">
        <v>2725</v>
      </c>
      <c r="H971" t="s">
        <v>2731</v>
      </c>
      <c r="I971" t="s">
        <v>2730</v>
      </c>
    </row>
    <row r="972" spans="1:9" hidden="1" x14ac:dyDescent="0.25">
      <c r="A972" t="s">
        <v>2729</v>
      </c>
      <c r="B972" t="s">
        <v>1871</v>
      </c>
      <c r="C972" s="210">
        <v>37522</v>
      </c>
      <c r="D972" t="s">
        <v>2728</v>
      </c>
      <c r="E972" s="210">
        <v>37533</v>
      </c>
      <c r="F972" t="s">
        <v>1324</v>
      </c>
      <c r="G972" t="s">
        <v>2727</v>
      </c>
      <c r="H972" t="s">
        <v>2726</v>
      </c>
      <c r="I972" t="s">
        <v>2725</v>
      </c>
    </row>
    <row r="973" spans="1:9" hidden="1" x14ac:dyDescent="0.25">
      <c r="A973" t="s">
        <v>2638</v>
      </c>
    </row>
    <row r="974" spans="1:9" hidden="1" x14ac:dyDescent="0.25">
      <c r="A974" t="s">
        <v>2638</v>
      </c>
      <c r="B974" t="s">
        <v>1375</v>
      </c>
      <c r="C974" s="210">
        <v>42929</v>
      </c>
      <c r="D974" t="s">
        <v>2724</v>
      </c>
      <c r="E974" s="210">
        <v>42978</v>
      </c>
      <c r="F974" t="s">
        <v>1324</v>
      </c>
      <c r="G974" t="s">
        <v>2719</v>
      </c>
      <c r="H974" t="s">
        <v>2723</v>
      </c>
      <c r="I974" t="s">
        <v>2722</v>
      </c>
    </row>
    <row r="975" spans="1:9" hidden="1" x14ac:dyDescent="0.25">
      <c r="A975" t="s">
        <v>2638</v>
      </c>
      <c r="B975" t="s">
        <v>2260</v>
      </c>
      <c r="C975" s="210">
        <v>41502</v>
      </c>
      <c r="D975" t="s">
        <v>2721</v>
      </c>
      <c r="E975" s="210">
        <v>41578</v>
      </c>
      <c r="F975" t="s">
        <v>1324</v>
      </c>
      <c r="G975" t="s">
        <v>2713</v>
      </c>
      <c r="H975" t="s">
        <v>2720</v>
      </c>
      <c r="I975" t="s">
        <v>2719</v>
      </c>
    </row>
    <row r="976" spans="1:9" hidden="1" x14ac:dyDescent="0.25">
      <c r="A976" t="s">
        <v>2638</v>
      </c>
      <c r="B976" t="s">
        <v>1326</v>
      </c>
      <c r="C976" s="210">
        <v>41250</v>
      </c>
      <c r="D976" t="s">
        <v>2718</v>
      </c>
      <c r="E976" t="s">
        <v>83</v>
      </c>
      <c r="F976" t="s">
        <v>1324</v>
      </c>
      <c r="G976" t="s">
        <v>2711</v>
      </c>
      <c r="H976" t="s">
        <v>2717</v>
      </c>
      <c r="I976" t="s">
        <v>2716</v>
      </c>
    </row>
    <row r="977" spans="1:9" hidden="1" x14ac:dyDescent="0.25">
      <c r="A977" t="s">
        <v>2638</v>
      </c>
      <c r="B977" t="s">
        <v>1415</v>
      </c>
      <c r="C977" s="210">
        <v>40716</v>
      </c>
      <c r="D977" t="s">
        <v>2715</v>
      </c>
      <c r="E977" s="210">
        <v>40717</v>
      </c>
      <c r="F977" t="s">
        <v>1324</v>
      </c>
      <c r="G977" t="s">
        <v>2711</v>
      </c>
      <c r="H977" t="s">
        <v>2714</v>
      </c>
      <c r="I977" t="s">
        <v>2713</v>
      </c>
    </row>
    <row r="978" spans="1:9" hidden="1" x14ac:dyDescent="0.25">
      <c r="A978" t="s">
        <v>2638</v>
      </c>
      <c r="B978" t="s">
        <v>1375</v>
      </c>
      <c r="C978" s="210">
        <v>40567</v>
      </c>
      <c r="D978" t="s">
        <v>2697</v>
      </c>
      <c r="E978" s="210">
        <v>40573</v>
      </c>
      <c r="F978" t="s">
        <v>1324</v>
      </c>
      <c r="G978" t="s">
        <v>2708</v>
      </c>
      <c r="H978" t="s">
        <v>2712</v>
      </c>
      <c r="I978" t="s">
        <v>2711</v>
      </c>
    </row>
    <row r="979" spans="1:9" hidden="1" x14ac:dyDescent="0.25">
      <c r="A979" t="s">
        <v>2638</v>
      </c>
      <c r="B979" t="s">
        <v>1415</v>
      </c>
      <c r="C979" s="210">
        <v>40487</v>
      </c>
      <c r="D979" t="s">
        <v>2710</v>
      </c>
      <c r="E979" s="210">
        <v>40498</v>
      </c>
      <c r="F979" t="s">
        <v>1324</v>
      </c>
      <c r="G979" t="s">
        <v>2703</v>
      </c>
      <c r="H979" t="s">
        <v>2709</v>
      </c>
      <c r="I979" t="s">
        <v>2708</v>
      </c>
    </row>
    <row r="980" spans="1:9" hidden="1" x14ac:dyDescent="0.25">
      <c r="A980" t="s">
        <v>2638</v>
      </c>
      <c r="B980" t="s">
        <v>1375</v>
      </c>
      <c r="C980" s="210">
        <v>40394</v>
      </c>
      <c r="D980" t="s">
        <v>2707</v>
      </c>
      <c r="E980" t="s">
        <v>83</v>
      </c>
      <c r="F980" t="s">
        <v>1324</v>
      </c>
      <c r="G980" t="s">
        <v>2703</v>
      </c>
      <c r="H980" t="s">
        <v>2706</v>
      </c>
      <c r="I980" t="s">
        <v>2654</v>
      </c>
    </row>
    <row r="981" spans="1:9" hidden="1" x14ac:dyDescent="0.25">
      <c r="A981" t="s">
        <v>2638</v>
      </c>
      <c r="B981" t="s">
        <v>1375</v>
      </c>
      <c r="C981" s="210">
        <v>40275</v>
      </c>
      <c r="D981" t="s">
        <v>2705</v>
      </c>
      <c r="E981" s="210">
        <v>40275</v>
      </c>
      <c r="F981" t="s">
        <v>1324</v>
      </c>
      <c r="G981" t="s">
        <v>2700</v>
      </c>
      <c r="H981" t="s">
        <v>2704</v>
      </c>
      <c r="I981" t="s">
        <v>2703</v>
      </c>
    </row>
    <row r="982" spans="1:9" hidden="1" x14ac:dyDescent="0.25">
      <c r="A982" t="s">
        <v>2638</v>
      </c>
      <c r="B982" t="s">
        <v>1375</v>
      </c>
      <c r="C982" s="210">
        <v>40150</v>
      </c>
      <c r="D982" t="s">
        <v>2702</v>
      </c>
      <c r="E982" s="210">
        <v>40150</v>
      </c>
      <c r="F982" t="s">
        <v>1324</v>
      </c>
      <c r="G982" t="s">
        <v>2698</v>
      </c>
      <c r="H982" t="s">
        <v>2701</v>
      </c>
      <c r="I982" t="s">
        <v>2700</v>
      </c>
    </row>
    <row r="983" spans="1:9" hidden="1" x14ac:dyDescent="0.25">
      <c r="A983" t="s">
        <v>2638</v>
      </c>
      <c r="B983" t="s">
        <v>1375</v>
      </c>
      <c r="C983" s="210">
        <v>40067</v>
      </c>
      <c r="D983" t="s">
        <v>2697</v>
      </c>
      <c r="E983" s="210">
        <v>40144</v>
      </c>
      <c r="F983" t="s">
        <v>1324</v>
      </c>
      <c r="G983" t="s">
        <v>2695</v>
      </c>
      <c r="H983" t="s">
        <v>2699</v>
      </c>
      <c r="I983" t="s">
        <v>2698</v>
      </c>
    </row>
    <row r="984" spans="1:9" hidden="1" x14ac:dyDescent="0.25">
      <c r="A984" t="s">
        <v>2638</v>
      </c>
      <c r="B984" t="s">
        <v>1375</v>
      </c>
      <c r="C984" s="210">
        <v>40051</v>
      </c>
      <c r="D984" t="s">
        <v>2697</v>
      </c>
      <c r="E984" s="210">
        <v>40071</v>
      </c>
      <c r="F984" t="s">
        <v>1324</v>
      </c>
      <c r="G984" t="s">
        <v>2692</v>
      </c>
      <c r="H984" t="s">
        <v>2696</v>
      </c>
      <c r="I984" t="s">
        <v>2695</v>
      </c>
    </row>
    <row r="985" spans="1:9" hidden="1" x14ac:dyDescent="0.25">
      <c r="A985" t="s">
        <v>2638</v>
      </c>
      <c r="B985" t="s">
        <v>1375</v>
      </c>
      <c r="C985" s="210">
        <v>39974</v>
      </c>
      <c r="D985" t="s">
        <v>2694</v>
      </c>
      <c r="E985" s="210">
        <v>39996</v>
      </c>
      <c r="F985" t="s">
        <v>1324</v>
      </c>
      <c r="G985" t="s">
        <v>2687</v>
      </c>
      <c r="H985" t="s">
        <v>2693</v>
      </c>
      <c r="I985" t="s">
        <v>2692</v>
      </c>
    </row>
    <row r="986" spans="1:9" hidden="1" x14ac:dyDescent="0.25">
      <c r="A986" t="s">
        <v>2638</v>
      </c>
      <c r="B986" t="s">
        <v>1375</v>
      </c>
      <c r="C986" s="210">
        <v>39912</v>
      </c>
      <c r="D986" t="s">
        <v>2691</v>
      </c>
      <c r="E986" t="s">
        <v>83</v>
      </c>
      <c r="F986" t="s">
        <v>1324</v>
      </c>
      <c r="G986" t="s">
        <v>2687</v>
      </c>
      <c r="H986" t="s">
        <v>2690</v>
      </c>
      <c r="I986" t="s">
        <v>2654</v>
      </c>
    </row>
    <row r="987" spans="1:9" hidden="1" x14ac:dyDescent="0.25">
      <c r="A987" t="s">
        <v>2638</v>
      </c>
      <c r="B987" t="s">
        <v>1375</v>
      </c>
      <c r="C987" s="210">
        <v>39695</v>
      </c>
      <c r="D987" t="s">
        <v>2689</v>
      </c>
      <c r="E987" s="210">
        <v>39895</v>
      </c>
      <c r="F987" t="s">
        <v>1324</v>
      </c>
      <c r="G987" t="s">
        <v>2682</v>
      </c>
      <c r="H987" t="s">
        <v>2688</v>
      </c>
      <c r="I987" t="s">
        <v>2687</v>
      </c>
    </row>
    <row r="988" spans="1:9" hidden="1" x14ac:dyDescent="0.25">
      <c r="A988" t="s">
        <v>2638</v>
      </c>
      <c r="B988" t="s">
        <v>1375</v>
      </c>
      <c r="C988" s="210">
        <v>39623</v>
      </c>
      <c r="D988" t="s">
        <v>2686</v>
      </c>
      <c r="E988" t="s">
        <v>83</v>
      </c>
      <c r="F988" t="s">
        <v>1324</v>
      </c>
      <c r="G988" t="s">
        <v>2682</v>
      </c>
      <c r="H988" t="s">
        <v>2685</v>
      </c>
      <c r="I988" t="s">
        <v>2654</v>
      </c>
    </row>
    <row r="989" spans="1:9" hidden="1" x14ac:dyDescent="0.25">
      <c r="A989" t="s">
        <v>2638</v>
      </c>
      <c r="B989" t="s">
        <v>1375</v>
      </c>
      <c r="C989" s="210">
        <v>39402</v>
      </c>
      <c r="D989" t="s">
        <v>2684</v>
      </c>
      <c r="E989" s="210">
        <v>39447</v>
      </c>
      <c r="F989" t="s">
        <v>1324</v>
      </c>
      <c r="G989" t="s">
        <v>2679</v>
      </c>
      <c r="H989" t="s">
        <v>2683</v>
      </c>
      <c r="I989" t="s">
        <v>2682</v>
      </c>
    </row>
    <row r="990" spans="1:9" hidden="1" x14ac:dyDescent="0.25">
      <c r="A990" t="s">
        <v>2638</v>
      </c>
      <c r="B990" t="s">
        <v>1375</v>
      </c>
      <c r="C990" s="210">
        <v>39155</v>
      </c>
      <c r="D990" t="s">
        <v>2681</v>
      </c>
      <c r="E990" s="210">
        <v>39189</v>
      </c>
      <c r="F990" t="s">
        <v>1324</v>
      </c>
      <c r="G990" t="s">
        <v>2674</v>
      </c>
      <c r="H990" t="s">
        <v>2680</v>
      </c>
      <c r="I990" t="s">
        <v>2679</v>
      </c>
    </row>
    <row r="991" spans="1:9" hidden="1" x14ac:dyDescent="0.25">
      <c r="A991" t="s">
        <v>2638</v>
      </c>
      <c r="B991" t="s">
        <v>1375</v>
      </c>
      <c r="C991" s="210">
        <v>39143</v>
      </c>
      <c r="D991" t="s">
        <v>2678</v>
      </c>
      <c r="E991" t="s">
        <v>83</v>
      </c>
      <c r="F991" t="s">
        <v>1324</v>
      </c>
      <c r="G991" t="s">
        <v>2674</v>
      </c>
      <c r="H991" t="s">
        <v>2677</v>
      </c>
      <c r="I991" t="s">
        <v>2654</v>
      </c>
    </row>
    <row r="992" spans="1:9" hidden="1" x14ac:dyDescent="0.25">
      <c r="A992" t="s">
        <v>2638</v>
      </c>
      <c r="B992" t="s">
        <v>2215</v>
      </c>
      <c r="C992" s="210">
        <v>38860</v>
      </c>
      <c r="D992" t="s">
        <v>2676</v>
      </c>
      <c r="E992" s="210">
        <v>39010</v>
      </c>
      <c r="F992" t="s">
        <v>1324</v>
      </c>
      <c r="G992" t="s">
        <v>2665</v>
      </c>
      <c r="H992" t="s">
        <v>2675</v>
      </c>
      <c r="I992" t="s">
        <v>2674</v>
      </c>
    </row>
    <row r="993" spans="1:9" hidden="1" x14ac:dyDescent="0.25">
      <c r="A993" t="s">
        <v>2638</v>
      </c>
      <c r="B993" t="s">
        <v>2215</v>
      </c>
      <c r="C993" s="210">
        <v>38789</v>
      </c>
      <c r="D993" t="s">
        <v>2673</v>
      </c>
      <c r="E993" t="s">
        <v>83</v>
      </c>
      <c r="F993" t="s">
        <v>1324</v>
      </c>
      <c r="G993" t="s">
        <v>2665</v>
      </c>
      <c r="H993" t="s">
        <v>2672</v>
      </c>
      <c r="I993" t="s">
        <v>2654</v>
      </c>
    </row>
    <row r="994" spans="1:9" hidden="1" x14ac:dyDescent="0.25">
      <c r="A994" t="s">
        <v>2638</v>
      </c>
      <c r="B994" t="s">
        <v>2215</v>
      </c>
      <c r="C994" s="210">
        <v>38780</v>
      </c>
      <c r="D994" t="s">
        <v>2671</v>
      </c>
      <c r="E994" t="s">
        <v>83</v>
      </c>
      <c r="F994" t="s">
        <v>1324</v>
      </c>
      <c r="G994" t="s">
        <v>2665</v>
      </c>
      <c r="H994" t="s">
        <v>2670</v>
      </c>
      <c r="I994" t="s">
        <v>2654</v>
      </c>
    </row>
    <row r="995" spans="1:9" hidden="1" x14ac:dyDescent="0.25">
      <c r="A995" t="s">
        <v>2638</v>
      </c>
      <c r="B995" t="s">
        <v>2215</v>
      </c>
      <c r="C995" s="210">
        <v>38679</v>
      </c>
      <c r="D995" t="s">
        <v>2669</v>
      </c>
      <c r="E995" t="s">
        <v>83</v>
      </c>
      <c r="F995" t="s">
        <v>1324</v>
      </c>
      <c r="G995" t="s">
        <v>2665</v>
      </c>
      <c r="H995" t="s">
        <v>2668</v>
      </c>
      <c r="I995" t="s">
        <v>2654</v>
      </c>
    </row>
    <row r="996" spans="1:9" hidden="1" x14ac:dyDescent="0.25">
      <c r="A996" t="s">
        <v>2638</v>
      </c>
      <c r="B996" t="s">
        <v>2215</v>
      </c>
      <c r="C996" s="210">
        <v>38636</v>
      </c>
      <c r="D996" t="s">
        <v>2667</v>
      </c>
      <c r="E996" s="210">
        <v>38656</v>
      </c>
      <c r="F996" t="s">
        <v>1324</v>
      </c>
      <c r="G996" t="s">
        <v>2662</v>
      </c>
      <c r="H996" t="s">
        <v>2666</v>
      </c>
      <c r="I996" t="s">
        <v>2665</v>
      </c>
    </row>
    <row r="997" spans="1:9" hidden="1" x14ac:dyDescent="0.25">
      <c r="A997" t="s">
        <v>2638</v>
      </c>
      <c r="B997" t="s">
        <v>2215</v>
      </c>
      <c r="C997" s="210">
        <v>38576</v>
      </c>
      <c r="D997" t="s">
        <v>2664</v>
      </c>
      <c r="E997" s="210">
        <v>38604</v>
      </c>
      <c r="F997" t="s">
        <v>1324</v>
      </c>
      <c r="G997" t="s">
        <v>2657</v>
      </c>
      <c r="H997" t="s">
        <v>2663</v>
      </c>
      <c r="I997" t="s">
        <v>2662</v>
      </c>
    </row>
    <row r="998" spans="1:9" hidden="1" x14ac:dyDescent="0.25">
      <c r="A998" t="s">
        <v>2638</v>
      </c>
      <c r="B998" t="s">
        <v>2215</v>
      </c>
      <c r="C998" s="210">
        <v>38540</v>
      </c>
      <c r="D998" t="s">
        <v>2661</v>
      </c>
      <c r="E998" t="s">
        <v>83</v>
      </c>
      <c r="F998" t="s">
        <v>1324</v>
      </c>
      <c r="G998" t="s">
        <v>2657</v>
      </c>
      <c r="H998" t="s">
        <v>2660</v>
      </c>
      <c r="I998" t="s">
        <v>2654</v>
      </c>
    </row>
    <row r="999" spans="1:9" hidden="1" x14ac:dyDescent="0.25">
      <c r="A999" t="s">
        <v>2638</v>
      </c>
      <c r="B999" t="s">
        <v>2215</v>
      </c>
      <c r="C999" s="210">
        <v>38476</v>
      </c>
      <c r="D999" t="s">
        <v>2659</v>
      </c>
      <c r="E999" s="210">
        <v>38523</v>
      </c>
      <c r="F999" t="s">
        <v>1324</v>
      </c>
      <c r="G999" t="s">
        <v>2651</v>
      </c>
      <c r="H999" t="s">
        <v>2658</v>
      </c>
      <c r="I999" t="s">
        <v>2657</v>
      </c>
    </row>
    <row r="1000" spans="1:9" hidden="1" x14ac:dyDescent="0.25">
      <c r="A1000" t="s">
        <v>2638</v>
      </c>
      <c r="B1000" t="s">
        <v>2215</v>
      </c>
      <c r="C1000" s="210">
        <v>38463</v>
      </c>
      <c r="D1000" t="s">
        <v>2656</v>
      </c>
      <c r="E1000" t="s">
        <v>83</v>
      </c>
      <c r="F1000" t="s">
        <v>1324</v>
      </c>
      <c r="G1000" t="s">
        <v>2651</v>
      </c>
      <c r="H1000" t="s">
        <v>2655</v>
      </c>
      <c r="I1000" t="s">
        <v>2654</v>
      </c>
    </row>
    <row r="1001" spans="1:9" hidden="1" x14ac:dyDescent="0.25">
      <c r="A1001" t="s">
        <v>2638</v>
      </c>
      <c r="B1001" t="s">
        <v>2215</v>
      </c>
      <c r="C1001" s="210">
        <v>38321</v>
      </c>
      <c r="D1001" t="s">
        <v>2653</v>
      </c>
      <c r="E1001" s="210">
        <v>38429</v>
      </c>
      <c r="F1001" t="s">
        <v>1324</v>
      </c>
      <c r="G1001" t="s">
        <v>2648</v>
      </c>
      <c r="H1001" t="s">
        <v>2652</v>
      </c>
      <c r="I1001" t="s">
        <v>2651</v>
      </c>
    </row>
    <row r="1002" spans="1:9" hidden="1" x14ac:dyDescent="0.25">
      <c r="A1002" t="s">
        <v>2638</v>
      </c>
      <c r="B1002" t="s">
        <v>1434</v>
      </c>
      <c r="C1002" s="210">
        <v>38303</v>
      </c>
      <c r="D1002" t="s">
        <v>2650</v>
      </c>
      <c r="E1002" s="210">
        <v>38306</v>
      </c>
      <c r="F1002" t="s">
        <v>1324</v>
      </c>
      <c r="G1002" t="s">
        <v>2645</v>
      </c>
      <c r="H1002" t="s">
        <v>2649</v>
      </c>
      <c r="I1002" t="s">
        <v>2648</v>
      </c>
    </row>
    <row r="1003" spans="1:9" hidden="1" x14ac:dyDescent="0.25">
      <c r="A1003" t="s">
        <v>2638</v>
      </c>
      <c r="B1003" t="s">
        <v>1434</v>
      </c>
      <c r="C1003" s="210">
        <v>38208</v>
      </c>
      <c r="D1003" t="s">
        <v>2647</v>
      </c>
      <c r="E1003" s="210">
        <v>38229</v>
      </c>
      <c r="F1003" t="s">
        <v>1324</v>
      </c>
      <c r="G1003" t="s">
        <v>2642</v>
      </c>
      <c r="H1003" t="s">
        <v>2646</v>
      </c>
      <c r="I1003" t="s">
        <v>2645</v>
      </c>
    </row>
    <row r="1004" spans="1:9" hidden="1" x14ac:dyDescent="0.25">
      <c r="A1004" t="s">
        <v>2638</v>
      </c>
      <c r="B1004" t="s">
        <v>1540</v>
      </c>
      <c r="C1004" s="210">
        <v>37908</v>
      </c>
      <c r="D1004" t="s">
        <v>2644</v>
      </c>
      <c r="E1004" s="210">
        <v>37914</v>
      </c>
      <c r="F1004" t="s">
        <v>1324</v>
      </c>
      <c r="G1004" t="s">
        <v>2639</v>
      </c>
      <c r="H1004" t="s">
        <v>2643</v>
      </c>
      <c r="I1004" t="s">
        <v>2642</v>
      </c>
    </row>
    <row r="1005" spans="1:9" hidden="1" x14ac:dyDescent="0.25">
      <c r="A1005" t="s">
        <v>2638</v>
      </c>
      <c r="B1005" t="s">
        <v>1540</v>
      </c>
      <c r="C1005" s="210">
        <v>37858</v>
      </c>
      <c r="D1005" t="s">
        <v>2641</v>
      </c>
      <c r="E1005" s="210">
        <v>37862</v>
      </c>
      <c r="F1005" t="s">
        <v>1324</v>
      </c>
      <c r="G1005" t="s">
        <v>2634</v>
      </c>
      <c r="H1005" t="s">
        <v>2640</v>
      </c>
      <c r="I1005" t="s">
        <v>2639</v>
      </c>
    </row>
    <row r="1006" spans="1:9" hidden="1" x14ac:dyDescent="0.25">
      <c r="A1006" t="s">
        <v>2638</v>
      </c>
      <c r="B1006" t="s">
        <v>1540</v>
      </c>
      <c r="C1006" s="210">
        <v>37512</v>
      </c>
      <c r="D1006" t="s">
        <v>2637</v>
      </c>
      <c r="E1006" s="210">
        <v>37516</v>
      </c>
      <c r="F1006" t="s">
        <v>1324</v>
      </c>
      <c r="G1006" t="s">
        <v>2636</v>
      </c>
      <c r="H1006" t="s">
        <v>2635</v>
      </c>
      <c r="I1006" t="s">
        <v>2634</v>
      </c>
    </row>
    <row r="1007" spans="1:9" hidden="1" x14ac:dyDescent="0.25">
      <c r="A1007" t="s">
        <v>2633</v>
      </c>
    </row>
    <row r="1008" spans="1:9" x14ac:dyDescent="0.25">
      <c r="A1008" t="s">
        <v>2633</v>
      </c>
      <c r="B1008" t="s">
        <v>1375</v>
      </c>
      <c r="C1008" s="210">
        <v>43668</v>
      </c>
      <c r="D1008" t="s">
        <v>1411</v>
      </c>
      <c r="E1008" s="210">
        <v>43769</v>
      </c>
      <c r="F1008" t="s">
        <v>1317</v>
      </c>
      <c r="G1008" t="s">
        <v>1410</v>
      </c>
      <c r="I1008" t="s">
        <v>2630</v>
      </c>
    </row>
    <row r="1009" spans="1:9" hidden="1" x14ac:dyDescent="0.25">
      <c r="A1009" t="s">
        <v>2632</v>
      </c>
    </row>
    <row r="1010" spans="1:9" x14ac:dyDescent="0.25">
      <c r="A1010" t="s">
        <v>2632</v>
      </c>
      <c r="B1010" t="s">
        <v>1438</v>
      </c>
      <c r="C1010" s="210">
        <v>43669</v>
      </c>
      <c r="D1010" t="s">
        <v>1331</v>
      </c>
      <c r="E1010" s="210">
        <v>43769</v>
      </c>
      <c r="F1010" t="s">
        <v>1317</v>
      </c>
      <c r="G1010" t="s">
        <v>1410</v>
      </c>
      <c r="H1010" t="s">
        <v>2631</v>
      </c>
      <c r="I1010" t="s">
        <v>2630</v>
      </c>
    </row>
    <row r="1011" spans="1:9" hidden="1" x14ac:dyDescent="0.25">
      <c r="A1011" t="s">
        <v>2491</v>
      </c>
    </row>
    <row r="1012" spans="1:9" x14ac:dyDescent="0.25">
      <c r="A1012" t="s">
        <v>2491</v>
      </c>
      <c r="B1012" t="s">
        <v>1326</v>
      </c>
      <c r="C1012" s="210">
        <v>44456</v>
      </c>
      <c r="D1012" t="s">
        <v>2629</v>
      </c>
      <c r="E1012" s="210">
        <v>44500</v>
      </c>
      <c r="F1012" t="s">
        <v>1317</v>
      </c>
      <c r="G1012" t="s">
        <v>2623</v>
      </c>
      <c r="H1012" t="s">
        <v>2628</v>
      </c>
      <c r="I1012" t="s">
        <v>2609</v>
      </c>
    </row>
    <row r="1013" spans="1:9" hidden="1" x14ac:dyDescent="0.25">
      <c r="A1013" t="s">
        <v>2491</v>
      </c>
      <c r="B1013" t="s">
        <v>2003</v>
      </c>
      <c r="C1013" s="210">
        <v>43670</v>
      </c>
      <c r="D1013" t="s">
        <v>2627</v>
      </c>
      <c r="E1013" t="s">
        <v>83</v>
      </c>
      <c r="F1013" t="s">
        <v>1324</v>
      </c>
      <c r="G1013" t="s">
        <v>2623</v>
      </c>
      <c r="H1013" t="s">
        <v>2626</v>
      </c>
      <c r="I1013" t="s">
        <v>2609</v>
      </c>
    </row>
    <row r="1014" spans="1:9" hidden="1" x14ac:dyDescent="0.25">
      <c r="A1014" t="s">
        <v>2491</v>
      </c>
      <c r="B1014" t="s">
        <v>2131</v>
      </c>
      <c r="C1014" s="210">
        <v>42255</v>
      </c>
      <c r="D1014" t="s">
        <v>2625</v>
      </c>
      <c r="E1014" s="210">
        <v>42279</v>
      </c>
      <c r="F1014" t="s">
        <v>1324</v>
      </c>
      <c r="G1014" t="s">
        <v>2620</v>
      </c>
      <c r="H1014" t="s">
        <v>2624</v>
      </c>
      <c r="I1014" t="s">
        <v>2623</v>
      </c>
    </row>
    <row r="1015" spans="1:9" hidden="1" x14ac:dyDescent="0.25">
      <c r="A1015" t="s">
        <v>2491</v>
      </c>
      <c r="B1015" t="s">
        <v>2003</v>
      </c>
      <c r="C1015" s="210">
        <v>41243</v>
      </c>
      <c r="D1015" t="s">
        <v>2622</v>
      </c>
      <c r="E1015" s="210">
        <v>41273</v>
      </c>
      <c r="F1015" t="s">
        <v>1324</v>
      </c>
      <c r="G1015" t="s">
        <v>2617</v>
      </c>
      <c r="H1015" t="s">
        <v>2621</v>
      </c>
      <c r="I1015" t="s">
        <v>2620</v>
      </c>
    </row>
    <row r="1016" spans="1:9" hidden="1" x14ac:dyDescent="0.25">
      <c r="A1016" t="s">
        <v>2491</v>
      </c>
      <c r="B1016" t="s">
        <v>1319</v>
      </c>
      <c r="C1016" s="210">
        <v>40946</v>
      </c>
      <c r="D1016" t="s">
        <v>2619</v>
      </c>
      <c r="E1016" s="210">
        <v>40963</v>
      </c>
      <c r="F1016" t="s">
        <v>1324</v>
      </c>
      <c r="G1016" t="s">
        <v>2612</v>
      </c>
      <c r="H1016" t="s">
        <v>2618</v>
      </c>
      <c r="I1016" t="s">
        <v>2617</v>
      </c>
    </row>
    <row r="1017" spans="1:9" hidden="1" x14ac:dyDescent="0.25">
      <c r="A1017" t="s">
        <v>2491</v>
      </c>
      <c r="B1017" t="s">
        <v>1319</v>
      </c>
      <c r="C1017" s="210">
        <v>40940</v>
      </c>
      <c r="D1017" t="s">
        <v>2616</v>
      </c>
      <c r="E1017" t="s">
        <v>83</v>
      </c>
      <c r="F1017" t="s">
        <v>1324</v>
      </c>
      <c r="G1017" t="s">
        <v>2612</v>
      </c>
      <c r="H1017" t="s">
        <v>2615</v>
      </c>
      <c r="I1017" t="s">
        <v>2609</v>
      </c>
    </row>
    <row r="1018" spans="1:9" hidden="1" x14ac:dyDescent="0.25">
      <c r="A1018" t="s">
        <v>2491</v>
      </c>
      <c r="B1018" t="s">
        <v>2560</v>
      </c>
      <c r="C1018" s="210">
        <v>40887</v>
      </c>
      <c r="D1018" t="s">
        <v>2614</v>
      </c>
      <c r="E1018" s="210">
        <v>40894</v>
      </c>
      <c r="F1018" t="s">
        <v>1324</v>
      </c>
      <c r="G1018" t="s">
        <v>2606</v>
      </c>
      <c r="H1018" t="s">
        <v>2613</v>
      </c>
      <c r="I1018" t="s">
        <v>2612</v>
      </c>
    </row>
    <row r="1019" spans="1:9" hidden="1" x14ac:dyDescent="0.25">
      <c r="A1019" t="s">
        <v>2491</v>
      </c>
      <c r="B1019" t="s">
        <v>2560</v>
      </c>
      <c r="C1019" s="210">
        <v>40564</v>
      </c>
      <c r="D1019" t="s">
        <v>2611</v>
      </c>
      <c r="E1019" s="210">
        <v>40564</v>
      </c>
      <c r="F1019" t="s">
        <v>1324</v>
      </c>
      <c r="G1019" t="s">
        <v>2603</v>
      </c>
      <c r="H1019" t="s">
        <v>2610</v>
      </c>
      <c r="I1019" t="s">
        <v>2609</v>
      </c>
    </row>
    <row r="1020" spans="1:9" hidden="1" x14ac:dyDescent="0.25">
      <c r="A1020" t="s">
        <v>2491</v>
      </c>
      <c r="B1020" t="s">
        <v>1319</v>
      </c>
      <c r="C1020" s="210">
        <v>40399</v>
      </c>
      <c r="D1020" t="s">
        <v>2608</v>
      </c>
      <c r="E1020" s="210">
        <v>40452</v>
      </c>
      <c r="F1020" t="s">
        <v>1324</v>
      </c>
      <c r="G1020" t="s">
        <v>2603</v>
      </c>
      <c r="H1020" t="s">
        <v>2607</v>
      </c>
      <c r="I1020" t="s">
        <v>2606</v>
      </c>
    </row>
    <row r="1021" spans="1:9" hidden="1" x14ac:dyDescent="0.25">
      <c r="A1021" t="s">
        <v>2491</v>
      </c>
      <c r="B1021" t="s">
        <v>1319</v>
      </c>
      <c r="C1021" s="210">
        <v>40310</v>
      </c>
      <c r="D1021" t="s">
        <v>2605</v>
      </c>
      <c r="E1021" s="210">
        <v>40322</v>
      </c>
      <c r="F1021" t="s">
        <v>1324</v>
      </c>
      <c r="G1021" t="s">
        <v>2600</v>
      </c>
      <c r="H1021" t="s">
        <v>2604</v>
      </c>
      <c r="I1021" t="s">
        <v>2603</v>
      </c>
    </row>
    <row r="1022" spans="1:9" hidden="1" x14ac:dyDescent="0.25">
      <c r="A1022" t="s">
        <v>2491</v>
      </c>
      <c r="B1022" t="s">
        <v>1319</v>
      </c>
      <c r="C1022" s="210">
        <v>40217</v>
      </c>
      <c r="D1022" t="s">
        <v>2602</v>
      </c>
      <c r="E1022" s="210">
        <v>40221</v>
      </c>
      <c r="F1022" t="s">
        <v>1324</v>
      </c>
      <c r="G1022" t="s">
        <v>2597</v>
      </c>
      <c r="H1022" t="s">
        <v>2601</v>
      </c>
      <c r="I1022" t="s">
        <v>2600</v>
      </c>
    </row>
    <row r="1023" spans="1:9" hidden="1" x14ac:dyDescent="0.25">
      <c r="A1023" t="s">
        <v>2491</v>
      </c>
      <c r="B1023" t="s">
        <v>2560</v>
      </c>
      <c r="C1023" s="210">
        <v>40042</v>
      </c>
      <c r="D1023" t="s">
        <v>2599</v>
      </c>
      <c r="E1023" s="210">
        <v>40086</v>
      </c>
      <c r="F1023" t="s">
        <v>1324</v>
      </c>
      <c r="G1023" t="s">
        <v>2594</v>
      </c>
      <c r="H1023" t="s">
        <v>2598</v>
      </c>
      <c r="I1023" t="s">
        <v>2597</v>
      </c>
    </row>
    <row r="1024" spans="1:9" hidden="1" x14ac:dyDescent="0.25">
      <c r="A1024" t="s">
        <v>2491</v>
      </c>
      <c r="B1024" t="s">
        <v>2560</v>
      </c>
      <c r="C1024" s="210">
        <v>40001</v>
      </c>
      <c r="D1024" t="s">
        <v>2596</v>
      </c>
      <c r="E1024" s="210">
        <v>40025</v>
      </c>
      <c r="F1024" t="s">
        <v>1324</v>
      </c>
      <c r="G1024" t="s">
        <v>2591</v>
      </c>
      <c r="H1024" t="s">
        <v>2595</v>
      </c>
      <c r="I1024" t="s">
        <v>2594</v>
      </c>
    </row>
    <row r="1025" spans="1:9" hidden="1" x14ac:dyDescent="0.25">
      <c r="A1025" t="s">
        <v>2491</v>
      </c>
      <c r="B1025" t="s">
        <v>2560</v>
      </c>
      <c r="C1025" s="210">
        <v>39993</v>
      </c>
      <c r="D1025" t="s">
        <v>2593</v>
      </c>
      <c r="E1025" s="210">
        <v>40000</v>
      </c>
      <c r="F1025" t="s">
        <v>1324</v>
      </c>
      <c r="G1025" t="s">
        <v>2588</v>
      </c>
      <c r="H1025" t="s">
        <v>2592</v>
      </c>
      <c r="I1025" t="s">
        <v>2591</v>
      </c>
    </row>
    <row r="1026" spans="1:9" hidden="1" x14ac:dyDescent="0.25">
      <c r="A1026" t="s">
        <v>2491</v>
      </c>
      <c r="B1026" t="s">
        <v>1319</v>
      </c>
      <c r="C1026" s="210">
        <v>39926</v>
      </c>
      <c r="D1026" t="s">
        <v>2590</v>
      </c>
      <c r="E1026" s="210">
        <v>39964</v>
      </c>
      <c r="F1026" t="s">
        <v>1324</v>
      </c>
      <c r="G1026" t="s">
        <v>2585</v>
      </c>
      <c r="H1026" t="s">
        <v>2589</v>
      </c>
      <c r="I1026" t="s">
        <v>2588</v>
      </c>
    </row>
    <row r="1027" spans="1:9" hidden="1" x14ac:dyDescent="0.25">
      <c r="A1027" t="s">
        <v>2491</v>
      </c>
      <c r="B1027" t="s">
        <v>2560</v>
      </c>
      <c r="C1027" s="210">
        <v>39870</v>
      </c>
      <c r="D1027" t="s">
        <v>2587</v>
      </c>
      <c r="E1027" s="210">
        <v>39933</v>
      </c>
      <c r="F1027" t="s">
        <v>1324</v>
      </c>
      <c r="G1027" t="s">
        <v>2582</v>
      </c>
      <c r="H1027" t="s">
        <v>2586</v>
      </c>
      <c r="I1027" t="s">
        <v>2585</v>
      </c>
    </row>
    <row r="1028" spans="1:9" hidden="1" x14ac:dyDescent="0.25">
      <c r="A1028" t="s">
        <v>2491</v>
      </c>
      <c r="B1028" t="s">
        <v>2560</v>
      </c>
      <c r="C1028" s="210">
        <v>39853</v>
      </c>
      <c r="D1028" t="s">
        <v>2584</v>
      </c>
      <c r="E1028" s="210">
        <v>39903</v>
      </c>
      <c r="F1028" t="s">
        <v>1324</v>
      </c>
      <c r="G1028" t="s">
        <v>2578</v>
      </c>
      <c r="H1028" t="s">
        <v>2583</v>
      </c>
      <c r="I1028" t="s">
        <v>2582</v>
      </c>
    </row>
    <row r="1029" spans="1:9" hidden="1" x14ac:dyDescent="0.25">
      <c r="A1029" t="s">
        <v>2491</v>
      </c>
      <c r="B1029" t="s">
        <v>2560</v>
      </c>
      <c r="C1029" s="210">
        <v>39738</v>
      </c>
      <c r="D1029" t="s">
        <v>2581</v>
      </c>
      <c r="E1029" t="s">
        <v>83</v>
      </c>
      <c r="F1029" t="s">
        <v>1324</v>
      </c>
      <c r="G1029" t="s">
        <v>2573</v>
      </c>
      <c r="H1029" t="s">
        <v>2580</v>
      </c>
      <c r="I1029" t="s">
        <v>2498</v>
      </c>
    </row>
    <row r="1030" spans="1:9" hidden="1" x14ac:dyDescent="0.25">
      <c r="A1030" t="s">
        <v>2491</v>
      </c>
      <c r="B1030" t="s">
        <v>1545</v>
      </c>
      <c r="C1030" s="210">
        <v>39721</v>
      </c>
      <c r="D1030" t="s">
        <v>2577</v>
      </c>
      <c r="E1030" s="210">
        <v>39872</v>
      </c>
      <c r="F1030" t="s">
        <v>1324</v>
      </c>
      <c r="G1030" t="s">
        <v>2575</v>
      </c>
      <c r="H1030" t="s">
        <v>2579</v>
      </c>
      <c r="I1030" t="s">
        <v>2578</v>
      </c>
    </row>
    <row r="1031" spans="1:9" hidden="1" x14ac:dyDescent="0.25">
      <c r="A1031" t="s">
        <v>2491</v>
      </c>
      <c r="B1031" t="s">
        <v>1545</v>
      </c>
      <c r="C1031" s="210">
        <v>39699</v>
      </c>
      <c r="D1031" t="s">
        <v>2577</v>
      </c>
      <c r="E1031" s="210">
        <v>39782</v>
      </c>
      <c r="F1031" t="s">
        <v>1324</v>
      </c>
      <c r="G1031" t="s">
        <v>2573</v>
      </c>
      <c r="H1031" t="s">
        <v>2576</v>
      </c>
      <c r="I1031" t="s">
        <v>2575</v>
      </c>
    </row>
    <row r="1032" spans="1:9" hidden="1" x14ac:dyDescent="0.25">
      <c r="A1032" t="s">
        <v>2491</v>
      </c>
      <c r="B1032" t="s">
        <v>2560</v>
      </c>
      <c r="C1032" s="210">
        <v>39664</v>
      </c>
      <c r="D1032" t="s">
        <v>2569</v>
      </c>
      <c r="E1032" s="210">
        <v>39721</v>
      </c>
      <c r="F1032" t="s">
        <v>1324</v>
      </c>
      <c r="G1032" t="s">
        <v>2570</v>
      </c>
      <c r="H1032" t="s">
        <v>2574</v>
      </c>
      <c r="I1032" t="s">
        <v>2573</v>
      </c>
    </row>
    <row r="1033" spans="1:9" hidden="1" x14ac:dyDescent="0.25">
      <c r="A1033" t="s">
        <v>2491</v>
      </c>
      <c r="B1033" t="s">
        <v>2560</v>
      </c>
      <c r="C1033" s="210">
        <v>39627</v>
      </c>
      <c r="D1033" t="s">
        <v>2572</v>
      </c>
      <c r="E1033" s="210">
        <v>39695</v>
      </c>
      <c r="F1033" t="s">
        <v>1324</v>
      </c>
      <c r="G1033" t="s">
        <v>2567</v>
      </c>
      <c r="H1033" t="s">
        <v>2571</v>
      </c>
      <c r="I1033" t="s">
        <v>2570</v>
      </c>
    </row>
    <row r="1034" spans="1:9" hidden="1" x14ac:dyDescent="0.25">
      <c r="A1034" t="s">
        <v>2491</v>
      </c>
      <c r="B1034" t="s">
        <v>2560</v>
      </c>
      <c r="C1034" s="210">
        <v>39624</v>
      </c>
      <c r="D1034" t="s">
        <v>2569</v>
      </c>
      <c r="E1034" s="210">
        <v>39691</v>
      </c>
      <c r="F1034" t="s">
        <v>1324</v>
      </c>
      <c r="G1034" t="s">
        <v>2564</v>
      </c>
      <c r="H1034" t="s">
        <v>2568</v>
      </c>
      <c r="I1034" t="s">
        <v>2567</v>
      </c>
    </row>
    <row r="1035" spans="1:9" hidden="1" x14ac:dyDescent="0.25">
      <c r="A1035" t="s">
        <v>2491</v>
      </c>
      <c r="B1035" t="s">
        <v>2560</v>
      </c>
      <c r="C1035" s="210">
        <v>39617</v>
      </c>
      <c r="D1035" t="s">
        <v>2566</v>
      </c>
      <c r="E1035" s="210">
        <v>39660</v>
      </c>
      <c r="F1035" t="s">
        <v>1324</v>
      </c>
      <c r="G1035" t="s">
        <v>2561</v>
      </c>
      <c r="H1035" t="s">
        <v>2565</v>
      </c>
      <c r="I1035" t="s">
        <v>2564</v>
      </c>
    </row>
    <row r="1036" spans="1:9" hidden="1" x14ac:dyDescent="0.25">
      <c r="A1036" t="s">
        <v>2491</v>
      </c>
      <c r="B1036" t="s">
        <v>2017</v>
      </c>
      <c r="C1036" s="210">
        <v>39487</v>
      </c>
      <c r="D1036" t="s">
        <v>2563</v>
      </c>
      <c r="E1036" s="210">
        <v>39458</v>
      </c>
      <c r="F1036" t="s">
        <v>1324</v>
      </c>
      <c r="G1036" t="s">
        <v>2557</v>
      </c>
      <c r="H1036" t="s">
        <v>2562</v>
      </c>
      <c r="I1036" t="s">
        <v>2561</v>
      </c>
    </row>
    <row r="1037" spans="1:9" hidden="1" x14ac:dyDescent="0.25">
      <c r="A1037" t="s">
        <v>2491</v>
      </c>
      <c r="B1037" t="s">
        <v>2560</v>
      </c>
      <c r="C1037" s="210">
        <v>39114</v>
      </c>
      <c r="D1037" t="s">
        <v>2559</v>
      </c>
      <c r="E1037" s="210">
        <v>39447</v>
      </c>
      <c r="F1037" t="s">
        <v>1324</v>
      </c>
      <c r="G1037" t="s">
        <v>2552</v>
      </c>
      <c r="H1037" t="s">
        <v>2558</v>
      </c>
      <c r="I1037" t="s">
        <v>2557</v>
      </c>
    </row>
    <row r="1038" spans="1:9" hidden="1" x14ac:dyDescent="0.25">
      <c r="A1038" t="s">
        <v>2491</v>
      </c>
      <c r="B1038" t="s">
        <v>1326</v>
      </c>
      <c r="C1038" s="210">
        <v>39108</v>
      </c>
      <c r="D1038" t="s">
        <v>2556</v>
      </c>
      <c r="E1038" t="s">
        <v>83</v>
      </c>
      <c r="F1038" t="s">
        <v>1324</v>
      </c>
      <c r="G1038" t="s">
        <v>2552</v>
      </c>
      <c r="H1038" t="s">
        <v>2555</v>
      </c>
      <c r="I1038" t="s">
        <v>2498</v>
      </c>
    </row>
    <row r="1039" spans="1:9" hidden="1" x14ac:dyDescent="0.25">
      <c r="A1039" t="s">
        <v>2491</v>
      </c>
      <c r="B1039" t="s">
        <v>1326</v>
      </c>
      <c r="C1039" s="210">
        <v>39058</v>
      </c>
      <c r="D1039" t="s">
        <v>2554</v>
      </c>
      <c r="E1039" s="210">
        <v>39085</v>
      </c>
      <c r="F1039" t="s">
        <v>1324</v>
      </c>
      <c r="G1039" t="s">
        <v>2549</v>
      </c>
      <c r="H1039" t="s">
        <v>2553</v>
      </c>
      <c r="I1039" t="s">
        <v>2552</v>
      </c>
    </row>
    <row r="1040" spans="1:9" hidden="1" x14ac:dyDescent="0.25">
      <c r="A1040" t="s">
        <v>2491</v>
      </c>
      <c r="B1040" t="s">
        <v>1326</v>
      </c>
      <c r="C1040" s="210">
        <v>38922</v>
      </c>
      <c r="D1040" t="s">
        <v>2551</v>
      </c>
      <c r="E1040" s="210">
        <v>38937</v>
      </c>
      <c r="F1040" t="s">
        <v>1324</v>
      </c>
      <c r="G1040" t="s">
        <v>2546</v>
      </c>
      <c r="H1040" t="s">
        <v>2550</v>
      </c>
      <c r="I1040" t="s">
        <v>2549</v>
      </c>
    </row>
    <row r="1041" spans="1:9" hidden="1" x14ac:dyDescent="0.25">
      <c r="A1041" t="s">
        <v>2491</v>
      </c>
      <c r="B1041" t="s">
        <v>1326</v>
      </c>
      <c r="C1041" s="210">
        <v>38873</v>
      </c>
      <c r="D1041" t="s">
        <v>2548</v>
      </c>
      <c r="E1041" s="210">
        <v>38929</v>
      </c>
      <c r="F1041" t="s">
        <v>1324</v>
      </c>
      <c r="G1041" t="s">
        <v>2543</v>
      </c>
      <c r="H1041" t="s">
        <v>2547</v>
      </c>
      <c r="I1041" t="s">
        <v>2546</v>
      </c>
    </row>
    <row r="1042" spans="1:9" hidden="1" x14ac:dyDescent="0.25">
      <c r="A1042" t="s">
        <v>2491</v>
      </c>
      <c r="B1042" t="s">
        <v>1326</v>
      </c>
      <c r="C1042" s="210">
        <v>38854</v>
      </c>
      <c r="D1042" t="s">
        <v>2545</v>
      </c>
      <c r="E1042" s="210">
        <v>38898</v>
      </c>
      <c r="F1042" t="s">
        <v>1324</v>
      </c>
      <c r="G1042" t="s">
        <v>2540</v>
      </c>
      <c r="H1042" t="s">
        <v>2544</v>
      </c>
      <c r="I1042" t="s">
        <v>2543</v>
      </c>
    </row>
    <row r="1043" spans="1:9" hidden="1" x14ac:dyDescent="0.25">
      <c r="A1043" t="s">
        <v>2491</v>
      </c>
      <c r="B1043" t="s">
        <v>2017</v>
      </c>
      <c r="C1043" s="210">
        <v>38848</v>
      </c>
      <c r="D1043" t="s">
        <v>2542</v>
      </c>
      <c r="E1043" s="210">
        <v>38848</v>
      </c>
      <c r="F1043" t="s">
        <v>1324</v>
      </c>
      <c r="G1043" t="s">
        <v>2537</v>
      </c>
      <c r="H1043" t="s">
        <v>2541</v>
      </c>
      <c r="I1043" t="s">
        <v>2540</v>
      </c>
    </row>
    <row r="1044" spans="1:9" hidden="1" x14ac:dyDescent="0.25">
      <c r="A1044" t="s">
        <v>2491</v>
      </c>
      <c r="B1044" t="s">
        <v>1326</v>
      </c>
      <c r="C1044" s="210">
        <v>38533</v>
      </c>
      <c r="D1044" t="s">
        <v>2539</v>
      </c>
      <c r="E1044" s="210">
        <v>38832</v>
      </c>
      <c r="F1044" t="s">
        <v>1324</v>
      </c>
      <c r="G1044" t="s">
        <v>2534</v>
      </c>
      <c r="H1044" t="s">
        <v>2538</v>
      </c>
      <c r="I1044" t="s">
        <v>2537</v>
      </c>
    </row>
    <row r="1045" spans="1:9" hidden="1" x14ac:dyDescent="0.25">
      <c r="A1045" t="s">
        <v>2491</v>
      </c>
      <c r="B1045" t="s">
        <v>2533</v>
      </c>
      <c r="C1045" s="210">
        <v>38252</v>
      </c>
      <c r="D1045" t="s">
        <v>2536</v>
      </c>
      <c r="E1045" s="210">
        <v>38309</v>
      </c>
      <c r="F1045" t="s">
        <v>1324</v>
      </c>
      <c r="G1045" t="s">
        <v>2530</v>
      </c>
      <c r="H1045" t="s">
        <v>2535</v>
      </c>
      <c r="I1045" t="s">
        <v>2534</v>
      </c>
    </row>
    <row r="1046" spans="1:9" hidden="1" x14ac:dyDescent="0.25">
      <c r="A1046" t="s">
        <v>2491</v>
      </c>
      <c r="B1046" t="s">
        <v>2533</v>
      </c>
      <c r="C1046" s="210">
        <v>38246</v>
      </c>
      <c r="D1046" t="s">
        <v>2532</v>
      </c>
      <c r="E1046" s="210">
        <v>38250</v>
      </c>
      <c r="F1046" t="s">
        <v>1324</v>
      </c>
      <c r="G1046" t="s">
        <v>2527</v>
      </c>
      <c r="H1046" t="s">
        <v>2531</v>
      </c>
      <c r="I1046" t="s">
        <v>2530</v>
      </c>
    </row>
    <row r="1047" spans="1:9" hidden="1" x14ac:dyDescent="0.25">
      <c r="A1047" t="s">
        <v>2491</v>
      </c>
      <c r="B1047" t="s">
        <v>2215</v>
      </c>
      <c r="C1047" s="210">
        <v>38191</v>
      </c>
      <c r="D1047" t="s">
        <v>2529</v>
      </c>
      <c r="E1047" s="210">
        <v>38233</v>
      </c>
      <c r="F1047" t="s">
        <v>1324</v>
      </c>
      <c r="G1047" t="s">
        <v>2524</v>
      </c>
      <c r="H1047" t="s">
        <v>2528</v>
      </c>
      <c r="I1047" t="s">
        <v>2527</v>
      </c>
    </row>
    <row r="1048" spans="1:9" hidden="1" x14ac:dyDescent="0.25">
      <c r="A1048" t="s">
        <v>2491</v>
      </c>
      <c r="B1048" t="s">
        <v>1326</v>
      </c>
      <c r="C1048" s="210">
        <v>38098</v>
      </c>
      <c r="D1048" t="s">
        <v>2526</v>
      </c>
      <c r="E1048" s="210">
        <v>38140</v>
      </c>
      <c r="F1048" t="s">
        <v>1324</v>
      </c>
      <c r="G1048" t="s">
        <v>2521</v>
      </c>
      <c r="H1048" t="s">
        <v>2525</v>
      </c>
      <c r="I1048" t="s">
        <v>2524</v>
      </c>
    </row>
    <row r="1049" spans="1:9" hidden="1" x14ac:dyDescent="0.25">
      <c r="A1049" t="s">
        <v>2491</v>
      </c>
      <c r="B1049" t="s">
        <v>1552</v>
      </c>
      <c r="C1049" s="210">
        <v>38085</v>
      </c>
      <c r="D1049" t="s">
        <v>2523</v>
      </c>
      <c r="E1049" s="210">
        <v>38084</v>
      </c>
      <c r="F1049" t="s">
        <v>1324</v>
      </c>
      <c r="G1049" t="s">
        <v>2516</v>
      </c>
      <c r="H1049" t="s">
        <v>2522</v>
      </c>
      <c r="I1049" t="s">
        <v>2521</v>
      </c>
    </row>
    <row r="1050" spans="1:9" hidden="1" x14ac:dyDescent="0.25">
      <c r="A1050" t="s">
        <v>2491</v>
      </c>
      <c r="B1050" t="s">
        <v>1545</v>
      </c>
      <c r="C1050" s="210">
        <v>38020</v>
      </c>
      <c r="D1050" t="s">
        <v>2520</v>
      </c>
      <c r="E1050" t="s">
        <v>83</v>
      </c>
      <c r="F1050" t="s">
        <v>1324</v>
      </c>
      <c r="G1050" t="s">
        <v>2513</v>
      </c>
      <c r="H1050" t="s">
        <v>2519</v>
      </c>
      <c r="I1050" t="s">
        <v>2498</v>
      </c>
    </row>
    <row r="1051" spans="1:9" hidden="1" x14ac:dyDescent="0.25">
      <c r="A1051" t="s">
        <v>2491</v>
      </c>
      <c r="B1051" t="s">
        <v>1545</v>
      </c>
      <c r="C1051" s="210">
        <v>37868</v>
      </c>
      <c r="D1051" t="s">
        <v>2518</v>
      </c>
      <c r="E1051" s="210">
        <v>38037</v>
      </c>
      <c r="F1051" t="s">
        <v>1324</v>
      </c>
      <c r="G1051" t="s">
        <v>2513</v>
      </c>
      <c r="H1051" t="s">
        <v>2517</v>
      </c>
      <c r="I1051" t="s">
        <v>2516</v>
      </c>
    </row>
    <row r="1052" spans="1:9" hidden="1" x14ac:dyDescent="0.25">
      <c r="A1052" t="s">
        <v>2491</v>
      </c>
      <c r="B1052" t="s">
        <v>1545</v>
      </c>
      <c r="C1052" s="210">
        <v>37855</v>
      </c>
      <c r="D1052" t="s">
        <v>2515</v>
      </c>
      <c r="E1052" s="210">
        <v>37858</v>
      </c>
      <c r="F1052" t="s">
        <v>1324</v>
      </c>
      <c r="G1052" t="s">
        <v>2510</v>
      </c>
      <c r="H1052" t="s">
        <v>2514</v>
      </c>
      <c r="I1052" t="s">
        <v>2513</v>
      </c>
    </row>
    <row r="1053" spans="1:9" hidden="1" x14ac:dyDescent="0.25">
      <c r="A1053" t="s">
        <v>2491</v>
      </c>
      <c r="B1053" t="s">
        <v>1545</v>
      </c>
      <c r="C1053" s="210">
        <v>37824</v>
      </c>
      <c r="D1053" t="s">
        <v>2512</v>
      </c>
      <c r="E1053" s="210">
        <v>37833</v>
      </c>
      <c r="F1053" t="s">
        <v>1324</v>
      </c>
      <c r="G1053" t="s">
        <v>2507</v>
      </c>
      <c r="H1053" t="s">
        <v>2511</v>
      </c>
      <c r="I1053" t="s">
        <v>2510</v>
      </c>
    </row>
    <row r="1054" spans="1:9" hidden="1" x14ac:dyDescent="0.25">
      <c r="A1054" t="s">
        <v>2491</v>
      </c>
      <c r="B1054" t="s">
        <v>1545</v>
      </c>
      <c r="C1054" s="210">
        <v>37735</v>
      </c>
      <c r="D1054" t="s">
        <v>2509</v>
      </c>
      <c r="E1054" s="210">
        <v>37748</v>
      </c>
      <c r="F1054" t="s">
        <v>1324</v>
      </c>
      <c r="G1054" t="s">
        <v>2504</v>
      </c>
      <c r="H1054" t="s">
        <v>2508</v>
      </c>
      <c r="I1054" t="s">
        <v>2507</v>
      </c>
    </row>
    <row r="1055" spans="1:9" hidden="1" x14ac:dyDescent="0.25">
      <c r="A1055" t="s">
        <v>2491</v>
      </c>
      <c r="B1055" t="s">
        <v>1326</v>
      </c>
      <c r="C1055" s="210">
        <v>37720</v>
      </c>
      <c r="D1055" t="s">
        <v>2506</v>
      </c>
      <c r="E1055" s="210">
        <v>37733</v>
      </c>
      <c r="F1055" t="s">
        <v>1324</v>
      </c>
      <c r="G1055" t="s">
        <v>2501</v>
      </c>
      <c r="H1055" t="s">
        <v>2505</v>
      </c>
      <c r="I1055" t="s">
        <v>2504</v>
      </c>
    </row>
    <row r="1056" spans="1:9" hidden="1" x14ac:dyDescent="0.25">
      <c r="A1056" t="s">
        <v>2491</v>
      </c>
      <c r="B1056" t="s">
        <v>1545</v>
      </c>
      <c r="C1056" s="210">
        <v>37691</v>
      </c>
      <c r="D1056" t="s">
        <v>2503</v>
      </c>
      <c r="E1056" s="210">
        <v>37696</v>
      </c>
      <c r="F1056" t="s">
        <v>1324</v>
      </c>
      <c r="G1056" t="s">
        <v>2495</v>
      </c>
      <c r="H1056" t="s">
        <v>2502</v>
      </c>
      <c r="I1056" t="s">
        <v>2501</v>
      </c>
    </row>
    <row r="1057" spans="1:9" hidden="1" x14ac:dyDescent="0.25">
      <c r="A1057" t="s">
        <v>2491</v>
      </c>
      <c r="B1057" t="s">
        <v>1326</v>
      </c>
      <c r="C1057" s="210">
        <v>37596</v>
      </c>
      <c r="D1057" t="s">
        <v>2500</v>
      </c>
      <c r="E1057" t="s">
        <v>83</v>
      </c>
      <c r="F1057" t="s">
        <v>1324</v>
      </c>
      <c r="G1057" t="s">
        <v>2492</v>
      </c>
      <c r="H1057" t="s">
        <v>2499</v>
      </c>
      <c r="I1057" t="s">
        <v>2498</v>
      </c>
    </row>
    <row r="1058" spans="1:9" hidden="1" x14ac:dyDescent="0.25">
      <c r="A1058" t="s">
        <v>2491</v>
      </c>
      <c r="B1058" t="s">
        <v>1552</v>
      </c>
      <c r="C1058" s="210">
        <v>37574</v>
      </c>
      <c r="D1058" t="s">
        <v>2497</v>
      </c>
      <c r="E1058" s="210">
        <v>37680</v>
      </c>
      <c r="F1058" t="s">
        <v>1324</v>
      </c>
      <c r="G1058" t="s">
        <v>2492</v>
      </c>
      <c r="H1058" t="s">
        <v>2496</v>
      </c>
      <c r="I1058" t="s">
        <v>2495</v>
      </c>
    </row>
    <row r="1059" spans="1:9" hidden="1" x14ac:dyDescent="0.25">
      <c r="A1059" t="s">
        <v>2491</v>
      </c>
      <c r="B1059" t="s">
        <v>1326</v>
      </c>
      <c r="C1059" s="210">
        <v>37544</v>
      </c>
      <c r="D1059" t="s">
        <v>2494</v>
      </c>
      <c r="E1059" s="210">
        <v>37545</v>
      </c>
      <c r="F1059" t="s">
        <v>1324</v>
      </c>
      <c r="G1059" t="s">
        <v>2487</v>
      </c>
      <c r="H1059" t="s">
        <v>2493</v>
      </c>
      <c r="I1059" t="s">
        <v>2492</v>
      </c>
    </row>
    <row r="1060" spans="1:9" hidden="1" x14ac:dyDescent="0.25">
      <c r="A1060" t="s">
        <v>2491</v>
      </c>
      <c r="B1060" t="s">
        <v>1326</v>
      </c>
      <c r="C1060" s="210">
        <v>37481</v>
      </c>
      <c r="D1060" t="s">
        <v>2490</v>
      </c>
      <c r="E1060" s="210">
        <v>37417</v>
      </c>
      <c r="F1060" t="s">
        <v>1324</v>
      </c>
      <c r="G1060" t="s">
        <v>2489</v>
      </c>
      <c r="H1060" t="s">
        <v>2488</v>
      </c>
      <c r="I1060" t="s">
        <v>2487</v>
      </c>
    </row>
    <row r="1061" spans="1:9" hidden="1" x14ac:dyDescent="0.25">
      <c r="A1061" t="s">
        <v>2486</v>
      </c>
    </row>
    <row r="1062" spans="1:9" x14ac:dyDescent="0.25">
      <c r="A1062" t="s">
        <v>2486</v>
      </c>
      <c r="B1062" t="s">
        <v>1326</v>
      </c>
      <c r="C1062" s="210">
        <v>44116</v>
      </c>
      <c r="D1062" t="s">
        <v>2485</v>
      </c>
      <c r="E1062" s="210">
        <v>43769</v>
      </c>
      <c r="F1062" t="s">
        <v>1317</v>
      </c>
      <c r="G1062" t="s">
        <v>2477</v>
      </c>
      <c r="H1062" t="s">
        <v>2484</v>
      </c>
      <c r="I1062" t="s">
        <v>2477</v>
      </c>
    </row>
    <row r="1063" spans="1:9" hidden="1" x14ac:dyDescent="0.25">
      <c r="A1063" t="s">
        <v>2478</v>
      </c>
    </row>
    <row r="1064" spans="1:9" x14ac:dyDescent="0.25">
      <c r="A1064" t="s">
        <v>2478</v>
      </c>
      <c r="B1064" t="s">
        <v>1326</v>
      </c>
      <c r="C1064" s="210">
        <v>45076</v>
      </c>
      <c r="D1064" t="s">
        <v>2483</v>
      </c>
      <c r="E1064" s="210">
        <v>45107</v>
      </c>
      <c r="F1064" t="s">
        <v>1317</v>
      </c>
      <c r="G1064" t="s">
        <v>2479</v>
      </c>
      <c r="H1064" t="s">
        <v>2482</v>
      </c>
      <c r="I1064" t="s">
        <v>2477</v>
      </c>
    </row>
    <row r="1065" spans="1:9" hidden="1" x14ac:dyDescent="0.25">
      <c r="A1065" t="s">
        <v>2478</v>
      </c>
      <c r="B1065" t="s">
        <v>1434</v>
      </c>
      <c r="C1065" s="210">
        <v>44236</v>
      </c>
      <c r="D1065" t="s">
        <v>2481</v>
      </c>
      <c r="E1065" s="210">
        <v>44347</v>
      </c>
      <c r="F1065" t="s">
        <v>1324</v>
      </c>
      <c r="G1065" t="s">
        <v>2475</v>
      </c>
      <c r="H1065" t="s">
        <v>2480</v>
      </c>
      <c r="I1065" t="s">
        <v>2479</v>
      </c>
    </row>
    <row r="1066" spans="1:9" hidden="1" x14ac:dyDescent="0.25">
      <c r="A1066" t="s">
        <v>2478</v>
      </c>
      <c r="B1066" t="s">
        <v>1326</v>
      </c>
      <c r="C1066" s="210">
        <v>43670</v>
      </c>
      <c r="D1066" t="s">
        <v>1331</v>
      </c>
      <c r="E1066" s="210">
        <v>43769</v>
      </c>
      <c r="F1066" t="s">
        <v>1324</v>
      </c>
      <c r="G1066" t="s">
        <v>2477</v>
      </c>
      <c r="H1066" t="s">
        <v>2476</v>
      </c>
      <c r="I1066" t="s">
        <v>2475</v>
      </c>
    </row>
    <row r="1067" spans="1:9" hidden="1" x14ac:dyDescent="0.25">
      <c r="A1067" t="s">
        <v>2314</v>
      </c>
    </row>
    <row r="1068" spans="1:9" hidden="1" x14ac:dyDescent="0.25">
      <c r="A1068" t="s">
        <v>2314</v>
      </c>
      <c r="B1068" t="s">
        <v>1375</v>
      </c>
      <c r="C1068" s="210">
        <v>42488</v>
      </c>
      <c r="D1068" t="s">
        <v>2474</v>
      </c>
      <c r="E1068" s="210">
        <v>42521</v>
      </c>
      <c r="F1068" t="s">
        <v>1324</v>
      </c>
      <c r="G1068" t="s">
        <v>2469</v>
      </c>
      <c r="H1068" t="s">
        <v>2473</v>
      </c>
      <c r="I1068" t="s">
        <v>2472</v>
      </c>
    </row>
    <row r="1069" spans="1:9" hidden="1" x14ac:dyDescent="0.25">
      <c r="A1069" t="s">
        <v>2314</v>
      </c>
      <c r="B1069" t="s">
        <v>1375</v>
      </c>
      <c r="C1069" s="210">
        <v>42419</v>
      </c>
      <c r="D1069" t="s">
        <v>2471</v>
      </c>
      <c r="E1069" s="210">
        <v>42429</v>
      </c>
      <c r="F1069" t="s">
        <v>1324</v>
      </c>
      <c r="G1069" t="s">
        <v>2462</v>
      </c>
      <c r="H1069" t="s">
        <v>2470</v>
      </c>
      <c r="I1069" t="s">
        <v>2469</v>
      </c>
    </row>
    <row r="1070" spans="1:9" hidden="1" x14ac:dyDescent="0.25">
      <c r="A1070" t="s">
        <v>2314</v>
      </c>
      <c r="B1070" t="s">
        <v>1375</v>
      </c>
      <c r="C1070" s="210">
        <v>42118</v>
      </c>
      <c r="D1070" t="s">
        <v>2468</v>
      </c>
      <c r="E1070" t="s">
        <v>83</v>
      </c>
      <c r="F1070" t="s">
        <v>1324</v>
      </c>
      <c r="G1070" t="s">
        <v>2462</v>
      </c>
      <c r="H1070" t="s">
        <v>2467</v>
      </c>
      <c r="I1070" t="s">
        <v>2452</v>
      </c>
    </row>
    <row r="1071" spans="1:9" hidden="1" x14ac:dyDescent="0.25">
      <c r="A1071" t="s">
        <v>2314</v>
      </c>
      <c r="B1071" t="s">
        <v>1375</v>
      </c>
      <c r="C1071" s="210">
        <v>41968</v>
      </c>
      <c r="D1071" t="s">
        <v>2466</v>
      </c>
      <c r="E1071" t="s">
        <v>83</v>
      </c>
      <c r="F1071" t="s">
        <v>1324</v>
      </c>
      <c r="G1071" t="s">
        <v>2462</v>
      </c>
      <c r="H1071" t="s">
        <v>2465</v>
      </c>
      <c r="I1071" t="s">
        <v>2452</v>
      </c>
    </row>
    <row r="1072" spans="1:9" hidden="1" x14ac:dyDescent="0.25">
      <c r="A1072" t="s">
        <v>2314</v>
      </c>
      <c r="B1072" t="s">
        <v>1375</v>
      </c>
      <c r="C1072" s="210">
        <v>41584</v>
      </c>
      <c r="D1072" t="s">
        <v>2464</v>
      </c>
      <c r="E1072" s="210">
        <v>41728</v>
      </c>
      <c r="F1072" t="s">
        <v>1324</v>
      </c>
      <c r="G1072" t="s">
        <v>2457</v>
      </c>
      <c r="H1072" t="s">
        <v>2463</v>
      </c>
      <c r="I1072" t="s">
        <v>2462</v>
      </c>
    </row>
    <row r="1073" spans="1:9" hidden="1" x14ac:dyDescent="0.25">
      <c r="A1073" t="s">
        <v>2314</v>
      </c>
      <c r="B1073" t="s">
        <v>1375</v>
      </c>
      <c r="C1073" s="210">
        <v>41444</v>
      </c>
      <c r="D1073" t="s">
        <v>2461</v>
      </c>
      <c r="E1073" t="s">
        <v>83</v>
      </c>
      <c r="F1073" t="s">
        <v>1324</v>
      </c>
      <c r="G1073" t="s">
        <v>2457</v>
      </c>
      <c r="H1073" t="s">
        <v>2460</v>
      </c>
      <c r="I1073" t="s">
        <v>2452</v>
      </c>
    </row>
    <row r="1074" spans="1:9" hidden="1" x14ac:dyDescent="0.25">
      <c r="A1074" t="s">
        <v>2314</v>
      </c>
      <c r="B1074" t="s">
        <v>1415</v>
      </c>
      <c r="C1074" s="210">
        <v>40949</v>
      </c>
      <c r="D1074" t="s">
        <v>2459</v>
      </c>
      <c r="E1074" s="210">
        <v>40953</v>
      </c>
      <c r="F1074" t="s">
        <v>1324</v>
      </c>
      <c r="G1074" t="s">
        <v>2454</v>
      </c>
      <c r="H1074" t="s">
        <v>2458</v>
      </c>
      <c r="I1074" t="s">
        <v>2457</v>
      </c>
    </row>
    <row r="1075" spans="1:9" hidden="1" x14ac:dyDescent="0.25">
      <c r="A1075" t="s">
        <v>2314</v>
      </c>
      <c r="B1075" t="s">
        <v>1415</v>
      </c>
      <c r="C1075" s="210">
        <v>40826</v>
      </c>
      <c r="D1075" t="s">
        <v>2456</v>
      </c>
      <c r="E1075" s="210">
        <v>40908</v>
      </c>
      <c r="F1075" t="s">
        <v>1324</v>
      </c>
      <c r="G1075" t="s">
        <v>2450</v>
      </c>
      <c r="H1075" t="s">
        <v>2455</v>
      </c>
      <c r="I1075" t="s">
        <v>2454</v>
      </c>
    </row>
    <row r="1076" spans="1:9" hidden="1" x14ac:dyDescent="0.25">
      <c r="A1076" t="s">
        <v>2314</v>
      </c>
      <c r="B1076" t="s">
        <v>1415</v>
      </c>
      <c r="C1076" s="210">
        <v>40784</v>
      </c>
      <c r="D1076" t="s">
        <v>1337</v>
      </c>
      <c r="E1076" t="s">
        <v>83</v>
      </c>
      <c r="F1076" t="s">
        <v>1324</v>
      </c>
      <c r="G1076" t="s">
        <v>2450</v>
      </c>
      <c r="H1076" t="s">
        <v>2453</v>
      </c>
      <c r="I1076" t="s">
        <v>2452</v>
      </c>
    </row>
    <row r="1077" spans="1:9" hidden="1" x14ac:dyDescent="0.25">
      <c r="A1077" t="s">
        <v>2314</v>
      </c>
      <c r="B1077" t="s">
        <v>1415</v>
      </c>
      <c r="C1077" s="210">
        <v>40773</v>
      </c>
      <c r="D1077" t="s">
        <v>1402</v>
      </c>
      <c r="E1077" s="210">
        <v>40777</v>
      </c>
      <c r="F1077" t="s">
        <v>1324</v>
      </c>
      <c r="G1077" t="s">
        <v>2447</v>
      </c>
      <c r="H1077" t="s">
        <v>2451</v>
      </c>
      <c r="I1077" t="s">
        <v>2450</v>
      </c>
    </row>
    <row r="1078" spans="1:9" hidden="1" x14ac:dyDescent="0.25">
      <c r="A1078" t="s">
        <v>2314</v>
      </c>
      <c r="B1078" t="s">
        <v>1375</v>
      </c>
      <c r="C1078" s="210">
        <v>40674</v>
      </c>
      <c r="D1078" t="s">
        <v>2449</v>
      </c>
      <c r="E1078" s="210">
        <v>40694</v>
      </c>
      <c r="F1078" t="s">
        <v>1324</v>
      </c>
      <c r="G1078" t="s">
        <v>2444</v>
      </c>
      <c r="H1078" t="s">
        <v>2448</v>
      </c>
      <c r="I1078" t="s">
        <v>2447</v>
      </c>
    </row>
    <row r="1079" spans="1:9" hidden="1" x14ac:dyDescent="0.25">
      <c r="A1079" t="s">
        <v>2314</v>
      </c>
      <c r="B1079" t="s">
        <v>1375</v>
      </c>
      <c r="C1079" s="210">
        <v>40575</v>
      </c>
      <c r="D1079" t="s">
        <v>2446</v>
      </c>
      <c r="E1079" s="210">
        <v>40602</v>
      </c>
      <c r="F1079" t="s">
        <v>1324</v>
      </c>
      <c r="G1079" t="s">
        <v>2441</v>
      </c>
      <c r="H1079" t="s">
        <v>2445</v>
      </c>
      <c r="I1079" t="s">
        <v>2444</v>
      </c>
    </row>
    <row r="1080" spans="1:9" hidden="1" x14ac:dyDescent="0.25">
      <c r="A1080" t="s">
        <v>2314</v>
      </c>
      <c r="B1080" t="s">
        <v>1375</v>
      </c>
      <c r="C1080" s="210">
        <v>40456</v>
      </c>
      <c r="D1080" t="s">
        <v>2443</v>
      </c>
      <c r="E1080" s="210">
        <v>40475</v>
      </c>
      <c r="F1080" t="s">
        <v>1324</v>
      </c>
      <c r="G1080" t="s">
        <v>2438</v>
      </c>
      <c r="H1080" t="s">
        <v>2442</v>
      </c>
      <c r="I1080" t="s">
        <v>2441</v>
      </c>
    </row>
    <row r="1081" spans="1:9" hidden="1" x14ac:dyDescent="0.25">
      <c r="A1081" t="s">
        <v>2314</v>
      </c>
      <c r="B1081" t="s">
        <v>1375</v>
      </c>
      <c r="C1081" s="210">
        <v>40417</v>
      </c>
      <c r="D1081" t="s">
        <v>2440</v>
      </c>
      <c r="E1081" s="210">
        <v>40451</v>
      </c>
      <c r="F1081" t="s">
        <v>1324</v>
      </c>
      <c r="G1081" t="s">
        <v>2435</v>
      </c>
      <c r="H1081" t="s">
        <v>2439</v>
      </c>
      <c r="I1081" t="s">
        <v>2438</v>
      </c>
    </row>
    <row r="1082" spans="1:9" hidden="1" x14ac:dyDescent="0.25">
      <c r="A1082" t="s">
        <v>2314</v>
      </c>
      <c r="B1082" t="s">
        <v>1375</v>
      </c>
      <c r="C1082" s="210">
        <v>40392</v>
      </c>
      <c r="D1082" t="s">
        <v>2437</v>
      </c>
      <c r="E1082" s="210">
        <v>40421</v>
      </c>
      <c r="F1082" t="s">
        <v>1324</v>
      </c>
      <c r="G1082" t="s">
        <v>2432</v>
      </c>
      <c r="H1082" t="s">
        <v>2436</v>
      </c>
      <c r="I1082" t="s">
        <v>2435</v>
      </c>
    </row>
    <row r="1083" spans="1:9" hidden="1" x14ac:dyDescent="0.25">
      <c r="A1083" t="s">
        <v>2314</v>
      </c>
      <c r="B1083" t="s">
        <v>1375</v>
      </c>
      <c r="C1083" s="210">
        <v>40330</v>
      </c>
      <c r="D1083" t="s">
        <v>2434</v>
      </c>
      <c r="E1083" s="210">
        <v>40421</v>
      </c>
      <c r="F1083" t="s">
        <v>1324</v>
      </c>
      <c r="G1083" t="s">
        <v>2427</v>
      </c>
      <c r="H1083" t="s">
        <v>2433</v>
      </c>
      <c r="I1083" t="s">
        <v>2432</v>
      </c>
    </row>
    <row r="1084" spans="1:9" hidden="1" x14ac:dyDescent="0.25">
      <c r="A1084" t="s">
        <v>2314</v>
      </c>
      <c r="B1084" t="s">
        <v>1375</v>
      </c>
      <c r="C1084" s="210">
        <v>40311</v>
      </c>
      <c r="D1084" t="s">
        <v>2431</v>
      </c>
      <c r="E1084" t="s">
        <v>83</v>
      </c>
      <c r="F1084" t="s">
        <v>1324</v>
      </c>
      <c r="G1084" t="s">
        <v>2427</v>
      </c>
      <c r="H1084" t="s">
        <v>2430</v>
      </c>
      <c r="I1084" t="s">
        <v>2327</v>
      </c>
    </row>
    <row r="1085" spans="1:9" hidden="1" x14ac:dyDescent="0.25">
      <c r="A1085" t="s">
        <v>2314</v>
      </c>
      <c r="B1085" t="s">
        <v>1375</v>
      </c>
      <c r="C1085" s="210">
        <v>40309</v>
      </c>
      <c r="D1085" t="s">
        <v>2429</v>
      </c>
      <c r="E1085" s="210">
        <v>40312</v>
      </c>
      <c r="F1085" t="s">
        <v>1324</v>
      </c>
      <c r="G1085" t="s">
        <v>2424</v>
      </c>
      <c r="H1085" t="s">
        <v>2428</v>
      </c>
      <c r="I1085" t="s">
        <v>2427</v>
      </c>
    </row>
    <row r="1086" spans="1:9" hidden="1" x14ac:dyDescent="0.25">
      <c r="A1086" t="s">
        <v>2314</v>
      </c>
      <c r="B1086" t="s">
        <v>1375</v>
      </c>
      <c r="C1086" s="210">
        <v>40303</v>
      </c>
      <c r="D1086" t="s">
        <v>2426</v>
      </c>
      <c r="E1086" s="210">
        <v>40328</v>
      </c>
      <c r="F1086" t="s">
        <v>1324</v>
      </c>
      <c r="G1086" t="s">
        <v>2421</v>
      </c>
      <c r="H1086" t="s">
        <v>2425</v>
      </c>
      <c r="I1086" t="s">
        <v>2424</v>
      </c>
    </row>
    <row r="1087" spans="1:9" hidden="1" x14ac:dyDescent="0.25">
      <c r="A1087" t="s">
        <v>2314</v>
      </c>
      <c r="B1087" t="s">
        <v>1375</v>
      </c>
      <c r="C1087" s="210">
        <v>40070</v>
      </c>
      <c r="D1087" t="s">
        <v>2423</v>
      </c>
      <c r="E1087" s="210">
        <v>40177</v>
      </c>
      <c r="F1087" t="s">
        <v>1324</v>
      </c>
      <c r="G1087" t="s">
        <v>2418</v>
      </c>
      <c r="H1087" t="s">
        <v>2422</v>
      </c>
      <c r="I1087" t="s">
        <v>2421</v>
      </c>
    </row>
    <row r="1088" spans="1:9" hidden="1" x14ac:dyDescent="0.25">
      <c r="A1088" t="s">
        <v>2314</v>
      </c>
      <c r="B1088" t="s">
        <v>1375</v>
      </c>
      <c r="C1088" s="210">
        <v>39973</v>
      </c>
      <c r="D1088" t="s">
        <v>2420</v>
      </c>
      <c r="E1088" s="210">
        <v>39973</v>
      </c>
      <c r="F1088" t="s">
        <v>1324</v>
      </c>
      <c r="G1088" t="s">
        <v>2415</v>
      </c>
      <c r="H1088" t="s">
        <v>2419</v>
      </c>
      <c r="I1088" t="s">
        <v>2418</v>
      </c>
    </row>
    <row r="1089" spans="1:9" hidden="1" x14ac:dyDescent="0.25">
      <c r="A1089" t="s">
        <v>2314</v>
      </c>
      <c r="B1089" t="s">
        <v>1375</v>
      </c>
      <c r="C1089" s="210">
        <v>39924</v>
      </c>
      <c r="D1089" t="s">
        <v>2417</v>
      </c>
      <c r="E1089" s="210">
        <v>39964</v>
      </c>
      <c r="F1089" t="s">
        <v>1324</v>
      </c>
      <c r="G1089" t="s">
        <v>2412</v>
      </c>
      <c r="H1089" t="s">
        <v>2416</v>
      </c>
      <c r="I1089" t="s">
        <v>2415</v>
      </c>
    </row>
    <row r="1090" spans="1:9" hidden="1" x14ac:dyDescent="0.25">
      <c r="A1090" t="s">
        <v>2314</v>
      </c>
      <c r="B1090" t="s">
        <v>1375</v>
      </c>
      <c r="C1090" s="210">
        <v>39427</v>
      </c>
      <c r="D1090" t="s">
        <v>2414</v>
      </c>
      <c r="E1090" s="210">
        <v>39691</v>
      </c>
      <c r="F1090" t="s">
        <v>1324</v>
      </c>
      <c r="G1090" t="s">
        <v>2409</v>
      </c>
      <c r="H1090" t="s">
        <v>2413</v>
      </c>
      <c r="I1090" t="s">
        <v>2412</v>
      </c>
    </row>
    <row r="1091" spans="1:9" hidden="1" x14ac:dyDescent="0.25">
      <c r="A1091" t="s">
        <v>2314</v>
      </c>
      <c r="B1091" t="s">
        <v>1375</v>
      </c>
      <c r="C1091" s="210">
        <v>39359</v>
      </c>
      <c r="D1091" t="s">
        <v>2411</v>
      </c>
      <c r="E1091" s="210">
        <v>39416</v>
      </c>
      <c r="F1091" t="s">
        <v>1324</v>
      </c>
      <c r="G1091" t="s">
        <v>2406</v>
      </c>
      <c r="H1091" t="s">
        <v>2410</v>
      </c>
      <c r="I1091" t="s">
        <v>2409</v>
      </c>
    </row>
    <row r="1092" spans="1:9" hidden="1" x14ac:dyDescent="0.25">
      <c r="A1092" t="s">
        <v>2314</v>
      </c>
      <c r="B1092" t="s">
        <v>1375</v>
      </c>
      <c r="C1092" s="210">
        <v>39323</v>
      </c>
      <c r="D1092" t="s">
        <v>2408</v>
      </c>
      <c r="E1092" s="210">
        <v>39356</v>
      </c>
      <c r="F1092" t="s">
        <v>1324</v>
      </c>
      <c r="G1092" t="s">
        <v>2403</v>
      </c>
      <c r="H1092" t="s">
        <v>2407</v>
      </c>
      <c r="I1092" t="s">
        <v>2406</v>
      </c>
    </row>
    <row r="1093" spans="1:9" hidden="1" x14ac:dyDescent="0.25">
      <c r="A1093" t="s">
        <v>2314</v>
      </c>
      <c r="B1093" t="s">
        <v>1375</v>
      </c>
      <c r="C1093" s="210">
        <v>39317</v>
      </c>
      <c r="D1093" t="s">
        <v>2405</v>
      </c>
      <c r="E1093" s="210">
        <v>39325</v>
      </c>
      <c r="F1093" t="s">
        <v>1324</v>
      </c>
      <c r="G1093" t="s">
        <v>2400</v>
      </c>
      <c r="H1093" t="s">
        <v>2404</v>
      </c>
      <c r="I1093" t="s">
        <v>2403</v>
      </c>
    </row>
    <row r="1094" spans="1:9" hidden="1" x14ac:dyDescent="0.25">
      <c r="A1094" t="s">
        <v>2314</v>
      </c>
      <c r="B1094" t="s">
        <v>1375</v>
      </c>
      <c r="C1094" s="210">
        <v>39300</v>
      </c>
      <c r="D1094" t="s">
        <v>2402</v>
      </c>
      <c r="E1094" s="210">
        <v>39325</v>
      </c>
      <c r="F1094" t="s">
        <v>1324</v>
      </c>
      <c r="G1094" t="s">
        <v>2397</v>
      </c>
      <c r="H1094" t="s">
        <v>2401</v>
      </c>
      <c r="I1094" t="s">
        <v>2400</v>
      </c>
    </row>
    <row r="1095" spans="1:9" hidden="1" x14ac:dyDescent="0.25">
      <c r="A1095" t="s">
        <v>2314</v>
      </c>
      <c r="B1095" t="s">
        <v>1375</v>
      </c>
      <c r="C1095" s="210">
        <v>39283</v>
      </c>
      <c r="D1095" t="s">
        <v>2399</v>
      </c>
      <c r="E1095" s="210">
        <v>39296</v>
      </c>
      <c r="F1095" t="s">
        <v>1324</v>
      </c>
      <c r="G1095" t="s">
        <v>2394</v>
      </c>
      <c r="H1095" t="s">
        <v>2398</v>
      </c>
      <c r="I1095" t="s">
        <v>2397</v>
      </c>
    </row>
    <row r="1096" spans="1:9" hidden="1" x14ac:dyDescent="0.25">
      <c r="A1096" t="s">
        <v>2314</v>
      </c>
      <c r="B1096" t="s">
        <v>1375</v>
      </c>
      <c r="C1096" s="210">
        <v>39248</v>
      </c>
      <c r="D1096" t="s">
        <v>2396</v>
      </c>
      <c r="E1096" s="210">
        <v>39263</v>
      </c>
      <c r="F1096" t="s">
        <v>1324</v>
      </c>
      <c r="G1096" t="s">
        <v>2391</v>
      </c>
      <c r="H1096" t="s">
        <v>2395</v>
      </c>
      <c r="I1096" t="s">
        <v>2394</v>
      </c>
    </row>
    <row r="1097" spans="1:9" hidden="1" x14ac:dyDescent="0.25">
      <c r="A1097" t="s">
        <v>2314</v>
      </c>
      <c r="B1097" t="s">
        <v>1375</v>
      </c>
      <c r="C1097" s="210">
        <v>39232</v>
      </c>
      <c r="D1097" t="s">
        <v>2393</v>
      </c>
      <c r="E1097" s="210">
        <v>39263</v>
      </c>
      <c r="F1097" t="s">
        <v>1324</v>
      </c>
      <c r="G1097" t="s">
        <v>2388</v>
      </c>
      <c r="H1097" t="s">
        <v>2392</v>
      </c>
      <c r="I1097" t="s">
        <v>2391</v>
      </c>
    </row>
    <row r="1098" spans="1:9" hidden="1" x14ac:dyDescent="0.25">
      <c r="A1098" t="s">
        <v>2314</v>
      </c>
      <c r="B1098" t="s">
        <v>1415</v>
      </c>
      <c r="C1098" s="210">
        <v>39168</v>
      </c>
      <c r="D1098" t="s">
        <v>2390</v>
      </c>
      <c r="E1098" s="210">
        <v>39168</v>
      </c>
      <c r="F1098" t="s">
        <v>1324</v>
      </c>
      <c r="G1098" t="s">
        <v>2382</v>
      </c>
      <c r="H1098" t="s">
        <v>2389</v>
      </c>
      <c r="I1098" t="s">
        <v>2388</v>
      </c>
    </row>
    <row r="1099" spans="1:9" hidden="1" x14ac:dyDescent="0.25">
      <c r="A1099" t="s">
        <v>2314</v>
      </c>
      <c r="B1099" t="s">
        <v>1415</v>
      </c>
      <c r="C1099" s="210">
        <v>39167</v>
      </c>
      <c r="D1099" t="s">
        <v>2387</v>
      </c>
      <c r="E1099" t="s">
        <v>83</v>
      </c>
      <c r="F1099" t="s">
        <v>1324</v>
      </c>
      <c r="G1099" t="s">
        <v>2382</v>
      </c>
      <c r="H1099" t="s">
        <v>2386</v>
      </c>
      <c r="I1099" t="s">
        <v>2327</v>
      </c>
    </row>
    <row r="1100" spans="1:9" hidden="1" x14ac:dyDescent="0.25">
      <c r="A1100" t="s">
        <v>2314</v>
      </c>
      <c r="B1100" t="s">
        <v>1375</v>
      </c>
      <c r="C1100" s="210">
        <v>39162</v>
      </c>
      <c r="D1100" t="s">
        <v>2385</v>
      </c>
      <c r="E1100" t="s">
        <v>83</v>
      </c>
      <c r="F1100" t="s">
        <v>1324</v>
      </c>
      <c r="G1100" t="s">
        <v>2382</v>
      </c>
      <c r="H1100" t="s">
        <v>2384</v>
      </c>
      <c r="I1100" t="s">
        <v>2327</v>
      </c>
    </row>
    <row r="1101" spans="1:9" hidden="1" x14ac:dyDescent="0.25">
      <c r="A1101" t="s">
        <v>2314</v>
      </c>
      <c r="B1101" t="s">
        <v>1375</v>
      </c>
      <c r="C1101" s="210">
        <v>39143</v>
      </c>
      <c r="D1101" t="s">
        <v>2354</v>
      </c>
      <c r="E1101" s="210">
        <v>39172</v>
      </c>
      <c r="F1101" t="s">
        <v>1324</v>
      </c>
      <c r="G1101" t="s">
        <v>2379</v>
      </c>
      <c r="H1101" t="s">
        <v>2383</v>
      </c>
      <c r="I1101" t="s">
        <v>2382</v>
      </c>
    </row>
    <row r="1102" spans="1:9" hidden="1" x14ac:dyDescent="0.25">
      <c r="A1102" t="s">
        <v>2314</v>
      </c>
      <c r="B1102" t="s">
        <v>1375</v>
      </c>
      <c r="C1102" s="210">
        <v>39141</v>
      </c>
      <c r="D1102" t="s">
        <v>2381</v>
      </c>
      <c r="E1102" s="210">
        <v>39143</v>
      </c>
      <c r="F1102" t="s">
        <v>1324</v>
      </c>
      <c r="G1102" t="s">
        <v>2376</v>
      </c>
      <c r="H1102" t="s">
        <v>2380</v>
      </c>
      <c r="I1102" t="s">
        <v>2379</v>
      </c>
    </row>
    <row r="1103" spans="1:9" hidden="1" x14ac:dyDescent="0.25">
      <c r="A1103" t="s">
        <v>2314</v>
      </c>
      <c r="B1103" t="s">
        <v>1415</v>
      </c>
      <c r="C1103" s="210">
        <v>39125</v>
      </c>
      <c r="D1103" t="s">
        <v>2378</v>
      </c>
      <c r="E1103" s="210">
        <v>39135</v>
      </c>
      <c r="F1103" t="s">
        <v>1324</v>
      </c>
      <c r="G1103" t="s">
        <v>2368</v>
      </c>
      <c r="H1103" t="s">
        <v>2377</v>
      </c>
      <c r="I1103" t="s">
        <v>2376</v>
      </c>
    </row>
    <row r="1104" spans="1:9" hidden="1" x14ac:dyDescent="0.25">
      <c r="A1104" t="s">
        <v>2314</v>
      </c>
      <c r="B1104" t="s">
        <v>1375</v>
      </c>
      <c r="C1104" s="210">
        <v>39120</v>
      </c>
      <c r="D1104" t="s">
        <v>2375</v>
      </c>
      <c r="E1104" t="s">
        <v>83</v>
      </c>
      <c r="F1104" t="s">
        <v>1324</v>
      </c>
      <c r="G1104" t="s">
        <v>2361</v>
      </c>
      <c r="H1104" t="s">
        <v>2374</v>
      </c>
      <c r="I1104" t="s">
        <v>2327</v>
      </c>
    </row>
    <row r="1105" spans="1:9" hidden="1" x14ac:dyDescent="0.25">
      <c r="A1105" t="s">
        <v>2314</v>
      </c>
      <c r="B1105" t="s">
        <v>1415</v>
      </c>
      <c r="C1105" s="210">
        <v>39113</v>
      </c>
      <c r="D1105" t="s">
        <v>2373</v>
      </c>
      <c r="E1105" t="s">
        <v>83</v>
      </c>
      <c r="F1105" t="s">
        <v>1324</v>
      </c>
      <c r="G1105" t="s">
        <v>2364</v>
      </c>
      <c r="H1105" t="s">
        <v>2371</v>
      </c>
      <c r="I1105" t="s">
        <v>2327</v>
      </c>
    </row>
    <row r="1106" spans="1:9" hidden="1" x14ac:dyDescent="0.25">
      <c r="A1106" t="s">
        <v>2314</v>
      </c>
      <c r="B1106" t="s">
        <v>1375</v>
      </c>
      <c r="C1106" s="210">
        <v>39113</v>
      </c>
      <c r="D1106" t="s">
        <v>2372</v>
      </c>
      <c r="E1106" t="s">
        <v>83</v>
      </c>
      <c r="F1106" t="s">
        <v>1324</v>
      </c>
      <c r="G1106" t="s">
        <v>2366</v>
      </c>
      <c r="H1106" t="s">
        <v>2371</v>
      </c>
      <c r="I1106" t="s">
        <v>2327</v>
      </c>
    </row>
    <row r="1107" spans="1:9" hidden="1" x14ac:dyDescent="0.25">
      <c r="A1107" t="s">
        <v>2314</v>
      </c>
      <c r="B1107" t="s">
        <v>1375</v>
      </c>
      <c r="C1107" s="210">
        <v>39078</v>
      </c>
      <c r="D1107" t="s">
        <v>2370</v>
      </c>
      <c r="E1107" s="210">
        <v>39141</v>
      </c>
      <c r="F1107" t="s">
        <v>1324</v>
      </c>
      <c r="G1107" t="s">
        <v>2366</v>
      </c>
      <c r="H1107" t="s">
        <v>2369</v>
      </c>
      <c r="I1107" t="s">
        <v>2368</v>
      </c>
    </row>
    <row r="1108" spans="1:9" hidden="1" x14ac:dyDescent="0.25">
      <c r="A1108" t="s">
        <v>2314</v>
      </c>
      <c r="B1108" t="s">
        <v>2215</v>
      </c>
      <c r="C1108" s="210">
        <v>39041</v>
      </c>
      <c r="D1108" t="s">
        <v>2354</v>
      </c>
      <c r="E1108" s="210">
        <v>39086</v>
      </c>
      <c r="F1108" t="s">
        <v>1324</v>
      </c>
      <c r="G1108" t="s">
        <v>2364</v>
      </c>
      <c r="H1108" t="s">
        <v>2367</v>
      </c>
      <c r="I1108" t="s">
        <v>2366</v>
      </c>
    </row>
    <row r="1109" spans="1:9" hidden="1" x14ac:dyDescent="0.25">
      <c r="A1109" t="s">
        <v>2314</v>
      </c>
      <c r="B1109" t="s">
        <v>2215</v>
      </c>
      <c r="C1109" s="210">
        <v>38994</v>
      </c>
      <c r="D1109" t="s">
        <v>2354</v>
      </c>
      <c r="E1109" s="210">
        <v>39045</v>
      </c>
      <c r="F1109" t="s">
        <v>1324</v>
      </c>
      <c r="G1109" t="s">
        <v>2361</v>
      </c>
      <c r="H1109" t="s">
        <v>2365</v>
      </c>
      <c r="I1109" t="s">
        <v>2364</v>
      </c>
    </row>
    <row r="1110" spans="1:9" hidden="1" x14ac:dyDescent="0.25">
      <c r="A1110" t="s">
        <v>2314</v>
      </c>
      <c r="B1110" t="s">
        <v>2215</v>
      </c>
      <c r="C1110" s="210">
        <v>38889</v>
      </c>
      <c r="D1110" t="s">
        <v>2363</v>
      </c>
      <c r="E1110" s="210">
        <v>39010</v>
      </c>
      <c r="F1110" t="s">
        <v>1324</v>
      </c>
      <c r="G1110" t="s">
        <v>2359</v>
      </c>
      <c r="H1110" t="s">
        <v>2362</v>
      </c>
      <c r="I1110" t="s">
        <v>2361</v>
      </c>
    </row>
    <row r="1111" spans="1:9" hidden="1" x14ac:dyDescent="0.25">
      <c r="A1111" t="s">
        <v>2314</v>
      </c>
      <c r="B1111" t="s">
        <v>2215</v>
      </c>
      <c r="C1111" s="210">
        <v>38866</v>
      </c>
      <c r="D1111" t="s">
        <v>2354</v>
      </c>
      <c r="E1111" s="210">
        <v>38884</v>
      </c>
      <c r="F1111" t="s">
        <v>1324</v>
      </c>
      <c r="G1111" t="s">
        <v>2357</v>
      </c>
      <c r="H1111" t="s">
        <v>2360</v>
      </c>
      <c r="I1111" t="s">
        <v>2359</v>
      </c>
    </row>
    <row r="1112" spans="1:9" hidden="1" x14ac:dyDescent="0.25">
      <c r="A1112" t="s">
        <v>2314</v>
      </c>
      <c r="B1112" t="s">
        <v>2215</v>
      </c>
      <c r="C1112" s="210">
        <v>38861</v>
      </c>
      <c r="D1112" t="s">
        <v>2354</v>
      </c>
      <c r="E1112" s="210">
        <v>38884</v>
      </c>
      <c r="F1112" t="s">
        <v>1324</v>
      </c>
      <c r="G1112" t="s">
        <v>2355</v>
      </c>
      <c r="H1112" t="s">
        <v>2358</v>
      </c>
      <c r="I1112" t="s">
        <v>2357</v>
      </c>
    </row>
    <row r="1113" spans="1:9" hidden="1" x14ac:dyDescent="0.25">
      <c r="A1113" t="s">
        <v>2314</v>
      </c>
      <c r="B1113" t="s">
        <v>2215</v>
      </c>
      <c r="C1113" s="210">
        <v>38854</v>
      </c>
      <c r="D1113" t="s">
        <v>2354</v>
      </c>
      <c r="E1113" s="210">
        <v>38877</v>
      </c>
      <c r="F1113" t="s">
        <v>1324</v>
      </c>
      <c r="G1113" t="s">
        <v>2352</v>
      </c>
      <c r="H1113" t="s">
        <v>2356</v>
      </c>
      <c r="I1113" t="s">
        <v>2355</v>
      </c>
    </row>
    <row r="1114" spans="1:9" hidden="1" x14ac:dyDescent="0.25">
      <c r="A1114" t="s">
        <v>2314</v>
      </c>
      <c r="B1114" t="s">
        <v>2215</v>
      </c>
      <c r="C1114" s="210">
        <v>38846</v>
      </c>
      <c r="D1114" t="s">
        <v>2354</v>
      </c>
      <c r="E1114" s="210">
        <v>38929</v>
      </c>
      <c r="F1114" t="s">
        <v>1324</v>
      </c>
      <c r="G1114" t="s">
        <v>2349</v>
      </c>
      <c r="H1114" t="s">
        <v>2353</v>
      </c>
      <c r="I1114" t="s">
        <v>2352</v>
      </c>
    </row>
    <row r="1115" spans="1:9" hidden="1" x14ac:dyDescent="0.25">
      <c r="A1115" t="s">
        <v>2314</v>
      </c>
      <c r="B1115" t="s">
        <v>2215</v>
      </c>
      <c r="C1115" s="210">
        <v>38638</v>
      </c>
      <c r="D1115" t="s">
        <v>2351</v>
      </c>
      <c r="E1115" s="210">
        <v>38868</v>
      </c>
      <c r="F1115" t="s">
        <v>1324</v>
      </c>
      <c r="G1115" t="s">
        <v>2346</v>
      </c>
      <c r="H1115" t="s">
        <v>2350</v>
      </c>
      <c r="I1115" t="s">
        <v>2349</v>
      </c>
    </row>
    <row r="1116" spans="1:9" hidden="1" x14ac:dyDescent="0.25">
      <c r="A1116" t="s">
        <v>2314</v>
      </c>
      <c r="B1116" t="s">
        <v>1415</v>
      </c>
      <c r="C1116" s="210">
        <v>38619</v>
      </c>
      <c r="D1116" t="s">
        <v>2348</v>
      </c>
      <c r="E1116" s="210">
        <v>38622</v>
      </c>
      <c r="F1116" t="s">
        <v>1324</v>
      </c>
      <c r="G1116" t="s">
        <v>2341</v>
      </c>
      <c r="H1116" t="s">
        <v>2347</v>
      </c>
      <c r="I1116" t="s">
        <v>2346</v>
      </c>
    </row>
    <row r="1117" spans="1:9" hidden="1" x14ac:dyDescent="0.25">
      <c r="A1117" t="s">
        <v>2314</v>
      </c>
      <c r="B1117" t="s">
        <v>2215</v>
      </c>
      <c r="C1117" s="210">
        <v>38539</v>
      </c>
      <c r="D1117" t="s">
        <v>2345</v>
      </c>
      <c r="E1117" t="s">
        <v>83</v>
      </c>
      <c r="F1117" t="s">
        <v>1324</v>
      </c>
      <c r="G1117" t="s">
        <v>2341</v>
      </c>
      <c r="H1117" t="s">
        <v>2344</v>
      </c>
      <c r="I1117" t="s">
        <v>2327</v>
      </c>
    </row>
    <row r="1118" spans="1:9" hidden="1" x14ac:dyDescent="0.25">
      <c r="A1118" t="s">
        <v>2314</v>
      </c>
      <c r="B1118" t="s">
        <v>2215</v>
      </c>
      <c r="C1118" s="210">
        <v>38467</v>
      </c>
      <c r="D1118" t="s">
        <v>2343</v>
      </c>
      <c r="E1118" s="210">
        <v>38513</v>
      </c>
      <c r="F1118" t="s">
        <v>1324</v>
      </c>
      <c r="G1118" t="s">
        <v>2338</v>
      </c>
      <c r="H1118" t="s">
        <v>2342</v>
      </c>
      <c r="I1118" t="s">
        <v>2341</v>
      </c>
    </row>
    <row r="1119" spans="1:9" hidden="1" x14ac:dyDescent="0.25">
      <c r="A1119" t="s">
        <v>2314</v>
      </c>
      <c r="B1119" t="s">
        <v>2215</v>
      </c>
      <c r="C1119" s="210">
        <v>38429</v>
      </c>
      <c r="D1119" t="s">
        <v>2340</v>
      </c>
      <c r="E1119" s="210">
        <v>38442</v>
      </c>
      <c r="F1119" t="s">
        <v>1324</v>
      </c>
      <c r="G1119" t="s">
        <v>2333</v>
      </c>
      <c r="H1119" t="s">
        <v>2339</v>
      </c>
      <c r="I1119" t="s">
        <v>2338</v>
      </c>
    </row>
    <row r="1120" spans="1:9" hidden="1" x14ac:dyDescent="0.25">
      <c r="A1120" t="s">
        <v>2314</v>
      </c>
      <c r="B1120" t="s">
        <v>2215</v>
      </c>
      <c r="C1120" s="210">
        <v>38407</v>
      </c>
      <c r="D1120" t="s">
        <v>2337</v>
      </c>
      <c r="E1120" t="s">
        <v>83</v>
      </c>
      <c r="F1120" t="s">
        <v>1324</v>
      </c>
      <c r="G1120" t="s">
        <v>2333</v>
      </c>
      <c r="H1120" t="s">
        <v>2336</v>
      </c>
      <c r="I1120" t="s">
        <v>2327</v>
      </c>
    </row>
    <row r="1121" spans="1:9" hidden="1" x14ac:dyDescent="0.25">
      <c r="A1121" t="s">
        <v>2314</v>
      </c>
      <c r="B1121" t="s">
        <v>2215</v>
      </c>
      <c r="C1121" s="210">
        <v>38377</v>
      </c>
      <c r="D1121" t="s">
        <v>2335</v>
      </c>
      <c r="E1121" s="210">
        <v>38401</v>
      </c>
      <c r="F1121" t="s">
        <v>1324</v>
      </c>
      <c r="G1121" t="s">
        <v>2330</v>
      </c>
      <c r="H1121" t="s">
        <v>2334</v>
      </c>
      <c r="I1121" t="s">
        <v>2333</v>
      </c>
    </row>
    <row r="1122" spans="1:9" hidden="1" x14ac:dyDescent="0.25">
      <c r="A1122" t="s">
        <v>2314</v>
      </c>
      <c r="B1122" t="s">
        <v>1545</v>
      </c>
      <c r="C1122" s="210">
        <v>38366</v>
      </c>
      <c r="D1122" t="s">
        <v>2332</v>
      </c>
      <c r="E1122" s="210">
        <v>38372</v>
      </c>
      <c r="F1122" t="s">
        <v>1324</v>
      </c>
      <c r="G1122" t="s">
        <v>2324</v>
      </c>
      <c r="H1122" t="s">
        <v>2331</v>
      </c>
      <c r="I1122" t="s">
        <v>2330</v>
      </c>
    </row>
    <row r="1123" spans="1:9" hidden="1" x14ac:dyDescent="0.25">
      <c r="A1123" t="s">
        <v>2314</v>
      </c>
      <c r="B1123" t="s">
        <v>1434</v>
      </c>
      <c r="C1123" s="210">
        <v>38338</v>
      </c>
      <c r="D1123" t="s">
        <v>2329</v>
      </c>
      <c r="E1123" t="s">
        <v>83</v>
      </c>
      <c r="F1123" t="s">
        <v>1324</v>
      </c>
      <c r="G1123" t="s">
        <v>2324</v>
      </c>
      <c r="H1123" t="s">
        <v>2328</v>
      </c>
      <c r="I1123" t="s">
        <v>2327</v>
      </c>
    </row>
    <row r="1124" spans="1:9" hidden="1" x14ac:dyDescent="0.25">
      <c r="A1124" t="s">
        <v>2314</v>
      </c>
      <c r="B1124" t="s">
        <v>1415</v>
      </c>
      <c r="C1124" s="210">
        <v>38251</v>
      </c>
      <c r="D1124" t="s">
        <v>2326</v>
      </c>
      <c r="E1124" s="210">
        <v>38271</v>
      </c>
      <c r="F1124" t="s">
        <v>1324</v>
      </c>
      <c r="G1124" t="s">
        <v>2321</v>
      </c>
      <c r="H1124" t="s">
        <v>2325</v>
      </c>
      <c r="I1124" t="s">
        <v>2324</v>
      </c>
    </row>
    <row r="1125" spans="1:9" hidden="1" x14ac:dyDescent="0.25">
      <c r="A1125" t="s">
        <v>2314</v>
      </c>
      <c r="B1125" t="s">
        <v>1545</v>
      </c>
      <c r="C1125" s="210">
        <v>37832</v>
      </c>
      <c r="D1125" t="s">
        <v>2323</v>
      </c>
      <c r="E1125" s="210">
        <v>37837</v>
      </c>
      <c r="F1125" t="s">
        <v>1324</v>
      </c>
      <c r="G1125" t="s">
        <v>2318</v>
      </c>
      <c r="H1125" t="s">
        <v>2322</v>
      </c>
      <c r="I1125" t="s">
        <v>2321</v>
      </c>
    </row>
    <row r="1126" spans="1:9" hidden="1" x14ac:dyDescent="0.25">
      <c r="A1126" t="s">
        <v>2314</v>
      </c>
      <c r="B1126" t="s">
        <v>1540</v>
      </c>
      <c r="C1126" s="210">
        <v>37568</v>
      </c>
      <c r="D1126" t="s">
        <v>2320</v>
      </c>
      <c r="E1126" s="210">
        <v>37567</v>
      </c>
      <c r="F1126" t="s">
        <v>1324</v>
      </c>
      <c r="G1126" t="s">
        <v>2315</v>
      </c>
      <c r="H1126" t="s">
        <v>2319</v>
      </c>
      <c r="I1126" t="s">
        <v>2318</v>
      </c>
    </row>
    <row r="1127" spans="1:9" hidden="1" x14ac:dyDescent="0.25">
      <c r="A1127" t="s">
        <v>2314</v>
      </c>
      <c r="B1127" t="s">
        <v>1540</v>
      </c>
      <c r="C1127" s="210">
        <v>37540</v>
      </c>
      <c r="D1127" t="s">
        <v>2317</v>
      </c>
      <c r="E1127" s="210">
        <v>37542</v>
      </c>
      <c r="F1127" t="s">
        <v>1324</v>
      </c>
      <c r="G1127" t="s">
        <v>2310</v>
      </c>
      <c r="H1127" t="s">
        <v>2316</v>
      </c>
      <c r="I1127" t="s">
        <v>2315</v>
      </c>
    </row>
    <row r="1128" spans="1:9" hidden="1" x14ac:dyDescent="0.25">
      <c r="A1128" t="s">
        <v>2314</v>
      </c>
      <c r="B1128" t="s">
        <v>1540</v>
      </c>
      <c r="C1128" s="210">
        <v>37491</v>
      </c>
      <c r="D1128" t="s">
        <v>2313</v>
      </c>
      <c r="E1128" s="210">
        <v>37500</v>
      </c>
      <c r="F1128" t="s">
        <v>1324</v>
      </c>
      <c r="G1128" t="s">
        <v>2312</v>
      </c>
      <c r="H1128" t="s">
        <v>2311</v>
      </c>
      <c r="I1128" t="s">
        <v>2310</v>
      </c>
    </row>
    <row r="1129" spans="1:9" hidden="1" x14ac:dyDescent="0.25">
      <c r="A1129" t="s">
        <v>2309</v>
      </c>
    </row>
    <row r="1130" spans="1:9" hidden="1" x14ac:dyDescent="0.25">
      <c r="A1130" t="s">
        <v>2309</v>
      </c>
      <c r="B1130" t="s">
        <v>1375</v>
      </c>
      <c r="C1130" s="210">
        <v>44112</v>
      </c>
      <c r="D1130" t="s">
        <v>2308</v>
      </c>
      <c r="E1130" s="210">
        <v>43585</v>
      </c>
      <c r="F1130" t="s">
        <v>1324</v>
      </c>
      <c r="G1130" t="s">
        <v>2304</v>
      </c>
      <c r="H1130" t="s">
        <v>2307</v>
      </c>
      <c r="I1130" t="s">
        <v>2306</v>
      </c>
    </row>
    <row r="1131" spans="1:9" hidden="1" x14ac:dyDescent="0.25">
      <c r="A1131" t="s">
        <v>2305</v>
      </c>
    </row>
    <row r="1132" spans="1:9" hidden="1" x14ac:dyDescent="0.25">
      <c r="A1132" t="s">
        <v>2305</v>
      </c>
      <c r="B1132" t="s">
        <v>1375</v>
      </c>
      <c r="C1132" s="210">
        <v>43539</v>
      </c>
      <c r="D1132" t="s">
        <v>1331</v>
      </c>
      <c r="E1132" s="210">
        <v>43585</v>
      </c>
      <c r="F1132" t="s">
        <v>1324</v>
      </c>
      <c r="G1132" t="s">
        <v>2304</v>
      </c>
      <c r="H1132" t="s">
        <v>2303</v>
      </c>
      <c r="I1132" t="s">
        <v>2302</v>
      </c>
    </row>
    <row r="1133" spans="1:9" hidden="1" x14ac:dyDescent="0.25">
      <c r="A1133" t="s">
        <v>2161</v>
      </c>
    </row>
    <row r="1134" spans="1:9" hidden="1" x14ac:dyDescent="0.25">
      <c r="A1134" t="s">
        <v>2161</v>
      </c>
      <c r="B1134" t="s">
        <v>1434</v>
      </c>
      <c r="C1134" s="210">
        <v>43755</v>
      </c>
      <c r="D1134" t="s">
        <v>2301</v>
      </c>
      <c r="E1134" t="s">
        <v>83</v>
      </c>
      <c r="F1134" t="s">
        <v>1324</v>
      </c>
      <c r="G1134" t="s">
        <v>2297</v>
      </c>
      <c r="H1134" t="s">
        <v>2300</v>
      </c>
      <c r="I1134" t="s">
        <v>2292</v>
      </c>
    </row>
    <row r="1135" spans="1:9" hidden="1" x14ac:dyDescent="0.25">
      <c r="A1135" t="s">
        <v>2161</v>
      </c>
      <c r="B1135" t="s">
        <v>1434</v>
      </c>
      <c r="C1135" s="210">
        <v>42380</v>
      </c>
      <c r="D1135" t="s">
        <v>2299</v>
      </c>
      <c r="E1135" s="210">
        <v>42391</v>
      </c>
      <c r="F1135" t="s">
        <v>1324</v>
      </c>
      <c r="G1135" t="s">
        <v>2289</v>
      </c>
      <c r="H1135" t="s">
        <v>2298</v>
      </c>
      <c r="I1135" t="s">
        <v>2297</v>
      </c>
    </row>
    <row r="1136" spans="1:9" hidden="1" x14ac:dyDescent="0.25">
      <c r="A1136" t="s">
        <v>2161</v>
      </c>
      <c r="B1136" t="s">
        <v>2003</v>
      </c>
      <c r="C1136" s="210">
        <v>42299</v>
      </c>
      <c r="D1136" t="s">
        <v>2296</v>
      </c>
      <c r="E1136" t="s">
        <v>83</v>
      </c>
      <c r="F1136" t="s">
        <v>1324</v>
      </c>
      <c r="G1136" t="s">
        <v>2289</v>
      </c>
      <c r="H1136" t="s">
        <v>2295</v>
      </c>
      <c r="I1136" t="s">
        <v>2292</v>
      </c>
    </row>
    <row r="1137" spans="1:9" hidden="1" x14ac:dyDescent="0.25">
      <c r="A1137" t="s">
        <v>2161</v>
      </c>
      <c r="B1137" t="s">
        <v>1375</v>
      </c>
      <c r="C1137" s="210">
        <v>41075</v>
      </c>
      <c r="D1137" t="s">
        <v>2294</v>
      </c>
      <c r="E1137" t="s">
        <v>83</v>
      </c>
      <c r="F1137" t="s">
        <v>1324</v>
      </c>
      <c r="G1137" t="s">
        <v>2286</v>
      </c>
      <c r="H1137" t="s">
        <v>2293</v>
      </c>
      <c r="I1137" t="s">
        <v>2292</v>
      </c>
    </row>
    <row r="1138" spans="1:9" hidden="1" x14ac:dyDescent="0.25">
      <c r="A1138" t="s">
        <v>2161</v>
      </c>
      <c r="B1138" t="s">
        <v>2260</v>
      </c>
      <c r="C1138" s="210">
        <v>40514</v>
      </c>
      <c r="D1138" t="s">
        <v>2291</v>
      </c>
      <c r="E1138" s="210">
        <v>40602</v>
      </c>
      <c r="F1138" t="s">
        <v>1324</v>
      </c>
      <c r="G1138" t="s">
        <v>2286</v>
      </c>
      <c r="H1138" t="s">
        <v>2290</v>
      </c>
      <c r="I1138" t="s">
        <v>2289</v>
      </c>
    </row>
    <row r="1139" spans="1:9" hidden="1" x14ac:dyDescent="0.25">
      <c r="A1139" t="s">
        <v>2161</v>
      </c>
      <c r="B1139" t="s">
        <v>1375</v>
      </c>
      <c r="C1139" s="210">
        <v>40416</v>
      </c>
      <c r="D1139" t="s">
        <v>2288</v>
      </c>
      <c r="E1139" s="210">
        <v>40417</v>
      </c>
      <c r="F1139" t="s">
        <v>1324</v>
      </c>
      <c r="G1139" t="s">
        <v>2282</v>
      </c>
      <c r="H1139" t="s">
        <v>2287</v>
      </c>
      <c r="I1139" t="s">
        <v>2286</v>
      </c>
    </row>
    <row r="1140" spans="1:9" hidden="1" x14ac:dyDescent="0.25">
      <c r="A1140" t="s">
        <v>2161</v>
      </c>
      <c r="B1140" t="s">
        <v>1415</v>
      </c>
      <c r="C1140" s="210">
        <v>40400</v>
      </c>
      <c r="D1140" t="s">
        <v>1337</v>
      </c>
      <c r="E1140" t="s">
        <v>83</v>
      </c>
      <c r="F1140" t="s">
        <v>1324</v>
      </c>
      <c r="G1140" t="s">
        <v>2282</v>
      </c>
      <c r="H1140" t="s">
        <v>2285</v>
      </c>
      <c r="I1140" t="s">
        <v>2166</v>
      </c>
    </row>
    <row r="1141" spans="1:9" hidden="1" x14ac:dyDescent="0.25">
      <c r="A1141" t="s">
        <v>2161</v>
      </c>
      <c r="B1141" t="s">
        <v>1415</v>
      </c>
      <c r="C1141" s="210">
        <v>40394</v>
      </c>
      <c r="D1141" t="s">
        <v>2284</v>
      </c>
      <c r="E1141" s="210">
        <v>40396</v>
      </c>
      <c r="F1141" t="s">
        <v>1324</v>
      </c>
      <c r="G1141" t="s">
        <v>2279</v>
      </c>
      <c r="H1141" t="s">
        <v>2283</v>
      </c>
      <c r="I1141" t="s">
        <v>2282</v>
      </c>
    </row>
    <row r="1142" spans="1:9" hidden="1" x14ac:dyDescent="0.25">
      <c r="A1142" t="s">
        <v>2161</v>
      </c>
      <c r="B1142" t="s">
        <v>1434</v>
      </c>
      <c r="C1142" s="210">
        <v>39714</v>
      </c>
      <c r="D1142" t="s">
        <v>2281</v>
      </c>
      <c r="E1142" s="210">
        <v>39724</v>
      </c>
      <c r="F1142" t="s">
        <v>1324</v>
      </c>
      <c r="G1142" t="s">
        <v>2276</v>
      </c>
      <c r="H1142" t="s">
        <v>2280</v>
      </c>
      <c r="I1142" t="s">
        <v>2279</v>
      </c>
    </row>
    <row r="1143" spans="1:9" hidden="1" x14ac:dyDescent="0.25">
      <c r="A1143" t="s">
        <v>2161</v>
      </c>
      <c r="B1143" t="s">
        <v>1434</v>
      </c>
      <c r="C1143" s="210">
        <v>39545</v>
      </c>
      <c r="D1143" t="s">
        <v>2278</v>
      </c>
      <c r="E1143" s="210">
        <v>39556</v>
      </c>
      <c r="F1143" t="s">
        <v>1324</v>
      </c>
      <c r="G1143" t="s">
        <v>2273</v>
      </c>
      <c r="H1143" t="s">
        <v>2277</v>
      </c>
      <c r="I1143" t="s">
        <v>2276</v>
      </c>
    </row>
    <row r="1144" spans="1:9" hidden="1" x14ac:dyDescent="0.25">
      <c r="A1144" t="s">
        <v>2161</v>
      </c>
      <c r="B1144" t="s">
        <v>2260</v>
      </c>
      <c r="C1144" s="210">
        <v>39490</v>
      </c>
      <c r="D1144" t="s">
        <v>2275</v>
      </c>
      <c r="E1144" s="210">
        <v>39493</v>
      </c>
      <c r="F1144" t="s">
        <v>1324</v>
      </c>
      <c r="G1144" t="s">
        <v>2269</v>
      </c>
      <c r="H1144" t="s">
        <v>2274</v>
      </c>
      <c r="I1144" t="s">
        <v>2273</v>
      </c>
    </row>
    <row r="1145" spans="1:9" hidden="1" x14ac:dyDescent="0.25">
      <c r="A1145" t="s">
        <v>2161</v>
      </c>
      <c r="B1145" t="s">
        <v>2260</v>
      </c>
      <c r="C1145" s="210">
        <v>39489</v>
      </c>
      <c r="D1145" t="s">
        <v>1337</v>
      </c>
      <c r="E1145" t="s">
        <v>83</v>
      </c>
      <c r="F1145" t="s">
        <v>1324</v>
      </c>
      <c r="G1145" t="s">
        <v>2269</v>
      </c>
      <c r="H1145" t="s">
        <v>2272</v>
      </c>
      <c r="I1145" t="s">
        <v>2166</v>
      </c>
    </row>
    <row r="1146" spans="1:9" hidden="1" x14ac:dyDescent="0.25">
      <c r="A1146" t="s">
        <v>2161</v>
      </c>
      <c r="B1146" t="s">
        <v>2260</v>
      </c>
      <c r="C1146" s="210">
        <v>39413</v>
      </c>
      <c r="D1146" t="s">
        <v>2271</v>
      </c>
      <c r="E1146" s="210">
        <v>39477</v>
      </c>
      <c r="F1146" t="s">
        <v>1324</v>
      </c>
      <c r="G1146" t="s">
        <v>2266</v>
      </c>
      <c r="H1146" t="s">
        <v>2270</v>
      </c>
      <c r="I1146" t="s">
        <v>2269</v>
      </c>
    </row>
    <row r="1147" spans="1:9" hidden="1" x14ac:dyDescent="0.25">
      <c r="A1147" t="s">
        <v>2161</v>
      </c>
      <c r="B1147" t="s">
        <v>2260</v>
      </c>
      <c r="C1147" s="210">
        <v>39337</v>
      </c>
      <c r="D1147" t="s">
        <v>2268</v>
      </c>
      <c r="E1147" s="210">
        <v>39356</v>
      </c>
      <c r="F1147" t="s">
        <v>1324</v>
      </c>
      <c r="G1147" t="s">
        <v>2263</v>
      </c>
      <c r="H1147" t="s">
        <v>2267</v>
      </c>
      <c r="I1147" t="s">
        <v>2266</v>
      </c>
    </row>
    <row r="1148" spans="1:9" hidden="1" x14ac:dyDescent="0.25">
      <c r="A1148" t="s">
        <v>2161</v>
      </c>
      <c r="B1148" t="s">
        <v>2260</v>
      </c>
      <c r="C1148" s="210">
        <v>39290</v>
      </c>
      <c r="D1148" t="s">
        <v>2265</v>
      </c>
      <c r="E1148" s="210">
        <v>39325</v>
      </c>
      <c r="F1148" t="s">
        <v>1324</v>
      </c>
      <c r="G1148" t="s">
        <v>2257</v>
      </c>
      <c r="H1148" t="s">
        <v>2264</v>
      </c>
      <c r="I1148" t="s">
        <v>2263</v>
      </c>
    </row>
    <row r="1149" spans="1:9" hidden="1" x14ac:dyDescent="0.25">
      <c r="A1149" t="s">
        <v>2161</v>
      </c>
      <c r="B1149" t="s">
        <v>1434</v>
      </c>
      <c r="C1149" s="210">
        <v>39286</v>
      </c>
      <c r="D1149" t="s">
        <v>2262</v>
      </c>
      <c r="E1149" t="s">
        <v>83</v>
      </c>
      <c r="F1149" t="s">
        <v>1324</v>
      </c>
      <c r="G1149" t="s">
        <v>2257</v>
      </c>
      <c r="H1149" t="s">
        <v>2261</v>
      </c>
      <c r="I1149" t="s">
        <v>2166</v>
      </c>
    </row>
    <row r="1150" spans="1:9" hidden="1" x14ac:dyDescent="0.25">
      <c r="A1150" t="s">
        <v>2161</v>
      </c>
      <c r="B1150" t="s">
        <v>2260</v>
      </c>
      <c r="C1150" s="210">
        <v>39282</v>
      </c>
      <c r="D1150" t="s">
        <v>2259</v>
      </c>
      <c r="E1150" s="210">
        <v>39282</v>
      </c>
      <c r="F1150" t="s">
        <v>1324</v>
      </c>
      <c r="G1150" t="s">
        <v>2254</v>
      </c>
      <c r="H1150" t="s">
        <v>2258</v>
      </c>
      <c r="I1150" t="s">
        <v>2257</v>
      </c>
    </row>
    <row r="1151" spans="1:9" hidden="1" x14ac:dyDescent="0.25">
      <c r="A1151" t="s">
        <v>2161</v>
      </c>
      <c r="B1151" t="s">
        <v>1583</v>
      </c>
      <c r="C1151" s="210">
        <v>39265</v>
      </c>
      <c r="D1151" t="s">
        <v>2256</v>
      </c>
      <c r="E1151" s="210">
        <v>39270</v>
      </c>
      <c r="F1151" t="s">
        <v>1324</v>
      </c>
      <c r="G1151" t="s">
        <v>2249</v>
      </c>
      <c r="H1151" t="s">
        <v>2255</v>
      </c>
      <c r="I1151" t="s">
        <v>2254</v>
      </c>
    </row>
    <row r="1152" spans="1:9" hidden="1" x14ac:dyDescent="0.25">
      <c r="A1152" t="s">
        <v>2161</v>
      </c>
      <c r="B1152" t="s">
        <v>1375</v>
      </c>
      <c r="C1152" s="210">
        <v>39211</v>
      </c>
      <c r="D1152" t="s">
        <v>2253</v>
      </c>
      <c r="E1152" t="s">
        <v>83</v>
      </c>
      <c r="F1152" t="s">
        <v>1324</v>
      </c>
      <c r="G1152" t="s">
        <v>2246</v>
      </c>
      <c r="H1152" t="s">
        <v>2252</v>
      </c>
      <c r="I1152" t="s">
        <v>2166</v>
      </c>
    </row>
    <row r="1153" spans="1:9" hidden="1" x14ac:dyDescent="0.25">
      <c r="A1153" t="s">
        <v>2161</v>
      </c>
      <c r="B1153" t="s">
        <v>1375</v>
      </c>
      <c r="C1153" s="210">
        <v>39146</v>
      </c>
      <c r="D1153" t="s">
        <v>2251</v>
      </c>
      <c r="E1153" s="210">
        <v>39355</v>
      </c>
      <c r="F1153" t="s">
        <v>1324</v>
      </c>
      <c r="G1153" t="s">
        <v>2246</v>
      </c>
      <c r="H1153" t="s">
        <v>2250</v>
      </c>
      <c r="I1153" t="s">
        <v>2249</v>
      </c>
    </row>
    <row r="1154" spans="1:9" hidden="1" x14ac:dyDescent="0.25">
      <c r="A1154" t="s">
        <v>2161</v>
      </c>
      <c r="B1154" t="s">
        <v>1415</v>
      </c>
      <c r="C1154" s="210">
        <v>39016</v>
      </c>
      <c r="D1154" t="s">
        <v>2248</v>
      </c>
      <c r="E1154" s="210">
        <v>39069</v>
      </c>
      <c r="F1154" t="s">
        <v>1324</v>
      </c>
      <c r="G1154" t="s">
        <v>2243</v>
      </c>
      <c r="H1154" t="s">
        <v>2247</v>
      </c>
      <c r="I1154" t="s">
        <v>2246</v>
      </c>
    </row>
    <row r="1155" spans="1:9" hidden="1" x14ac:dyDescent="0.25">
      <c r="A1155" t="s">
        <v>2161</v>
      </c>
      <c r="B1155" t="s">
        <v>2215</v>
      </c>
      <c r="C1155" s="210">
        <v>38896</v>
      </c>
      <c r="D1155" t="s">
        <v>2245</v>
      </c>
      <c r="E1155" s="210">
        <v>39017</v>
      </c>
      <c r="F1155" t="s">
        <v>1324</v>
      </c>
      <c r="G1155" t="s">
        <v>2238</v>
      </c>
      <c r="H1155" t="s">
        <v>2244</v>
      </c>
      <c r="I1155" t="s">
        <v>2243</v>
      </c>
    </row>
    <row r="1156" spans="1:9" hidden="1" x14ac:dyDescent="0.25">
      <c r="A1156" t="s">
        <v>2161</v>
      </c>
      <c r="B1156" t="s">
        <v>2215</v>
      </c>
      <c r="C1156" s="210">
        <v>38861</v>
      </c>
      <c r="D1156" t="s">
        <v>2242</v>
      </c>
      <c r="E1156" t="s">
        <v>83</v>
      </c>
      <c r="F1156" t="s">
        <v>1324</v>
      </c>
      <c r="G1156" t="s">
        <v>2238</v>
      </c>
      <c r="H1156" t="s">
        <v>2241</v>
      </c>
      <c r="I1156" t="s">
        <v>2166</v>
      </c>
    </row>
    <row r="1157" spans="1:9" hidden="1" x14ac:dyDescent="0.25">
      <c r="A1157" t="s">
        <v>2161</v>
      </c>
      <c r="B1157" t="s">
        <v>2215</v>
      </c>
      <c r="C1157" s="210">
        <v>38845</v>
      </c>
      <c r="D1157" t="s">
        <v>2240</v>
      </c>
      <c r="E1157" s="210">
        <v>38868</v>
      </c>
      <c r="F1157" t="s">
        <v>1324</v>
      </c>
      <c r="G1157" t="s">
        <v>2235</v>
      </c>
      <c r="H1157" t="s">
        <v>2239</v>
      </c>
      <c r="I1157" t="s">
        <v>2238</v>
      </c>
    </row>
    <row r="1158" spans="1:9" hidden="1" x14ac:dyDescent="0.25">
      <c r="A1158" t="s">
        <v>2161</v>
      </c>
      <c r="B1158" t="s">
        <v>2165</v>
      </c>
      <c r="C1158" s="210">
        <v>38791</v>
      </c>
      <c r="D1158" t="s">
        <v>2237</v>
      </c>
      <c r="E1158" s="210">
        <v>38793</v>
      </c>
      <c r="F1158" t="s">
        <v>1324</v>
      </c>
      <c r="G1158" t="s">
        <v>2228</v>
      </c>
      <c r="H1158" t="s">
        <v>2236</v>
      </c>
      <c r="I1158" t="s">
        <v>2235</v>
      </c>
    </row>
    <row r="1159" spans="1:9" hidden="1" x14ac:dyDescent="0.25">
      <c r="A1159" t="s">
        <v>2161</v>
      </c>
      <c r="B1159" t="s">
        <v>2215</v>
      </c>
      <c r="C1159" s="210">
        <v>38758</v>
      </c>
      <c r="D1159" t="s">
        <v>2234</v>
      </c>
      <c r="E1159" t="s">
        <v>83</v>
      </c>
      <c r="F1159" t="s">
        <v>1324</v>
      </c>
      <c r="G1159" t="s">
        <v>2228</v>
      </c>
      <c r="H1159" t="s">
        <v>2233</v>
      </c>
      <c r="I1159" t="s">
        <v>2166</v>
      </c>
    </row>
    <row r="1160" spans="1:9" hidden="1" x14ac:dyDescent="0.25">
      <c r="A1160" t="s">
        <v>2161</v>
      </c>
      <c r="B1160" t="s">
        <v>1434</v>
      </c>
      <c r="C1160" s="210">
        <v>38730</v>
      </c>
      <c r="D1160" t="s">
        <v>2232</v>
      </c>
      <c r="E1160" t="s">
        <v>83</v>
      </c>
      <c r="F1160" t="s">
        <v>1324</v>
      </c>
      <c r="G1160" t="s">
        <v>2219</v>
      </c>
      <c r="H1160" t="s">
        <v>2231</v>
      </c>
      <c r="I1160" t="s">
        <v>2166</v>
      </c>
    </row>
    <row r="1161" spans="1:9" hidden="1" x14ac:dyDescent="0.25">
      <c r="A1161" t="s">
        <v>2161</v>
      </c>
      <c r="B1161" t="s">
        <v>2215</v>
      </c>
      <c r="C1161" s="210">
        <v>38727</v>
      </c>
      <c r="D1161" t="s">
        <v>2230</v>
      </c>
      <c r="E1161" s="210">
        <v>38758</v>
      </c>
      <c r="F1161" t="s">
        <v>1324</v>
      </c>
      <c r="G1161" t="s">
        <v>2225</v>
      </c>
      <c r="H1161" t="s">
        <v>2229</v>
      </c>
      <c r="I1161" t="s">
        <v>2228</v>
      </c>
    </row>
    <row r="1162" spans="1:9" hidden="1" x14ac:dyDescent="0.25">
      <c r="A1162" t="s">
        <v>2161</v>
      </c>
      <c r="B1162" t="s">
        <v>1415</v>
      </c>
      <c r="C1162" s="210">
        <v>38708</v>
      </c>
      <c r="D1162" t="s">
        <v>2227</v>
      </c>
      <c r="E1162" s="210">
        <v>38709</v>
      </c>
      <c r="F1162" t="s">
        <v>1324</v>
      </c>
      <c r="G1162" t="s">
        <v>2222</v>
      </c>
      <c r="H1162" t="s">
        <v>2226</v>
      </c>
      <c r="I1162" t="s">
        <v>2225</v>
      </c>
    </row>
    <row r="1163" spans="1:9" hidden="1" x14ac:dyDescent="0.25">
      <c r="A1163" t="s">
        <v>2161</v>
      </c>
      <c r="B1163" t="s">
        <v>1434</v>
      </c>
      <c r="C1163" s="210">
        <v>38678</v>
      </c>
      <c r="D1163" t="s">
        <v>2224</v>
      </c>
      <c r="E1163" s="210">
        <v>38697</v>
      </c>
      <c r="F1163" t="s">
        <v>1324</v>
      </c>
      <c r="G1163" t="s">
        <v>2219</v>
      </c>
      <c r="H1163" t="s">
        <v>2223</v>
      </c>
      <c r="I1163" t="s">
        <v>2222</v>
      </c>
    </row>
    <row r="1164" spans="1:9" hidden="1" x14ac:dyDescent="0.25">
      <c r="A1164" t="s">
        <v>2161</v>
      </c>
      <c r="B1164" t="s">
        <v>2215</v>
      </c>
      <c r="C1164" s="210">
        <v>38608</v>
      </c>
      <c r="D1164" t="s">
        <v>2221</v>
      </c>
      <c r="E1164" s="210">
        <v>38686</v>
      </c>
      <c r="F1164" t="s">
        <v>1324</v>
      </c>
      <c r="G1164" t="s">
        <v>2216</v>
      </c>
      <c r="H1164" t="s">
        <v>2220</v>
      </c>
      <c r="I1164" t="s">
        <v>2219</v>
      </c>
    </row>
    <row r="1165" spans="1:9" hidden="1" x14ac:dyDescent="0.25">
      <c r="A1165" t="s">
        <v>2161</v>
      </c>
      <c r="B1165" t="s">
        <v>1415</v>
      </c>
      <c r="C1165" s="210">
        <v>38572</v>
      </c>
      <c r="D1165" t="s">
        <v>2218</v>
      </c>
      <c r="E1165" s="210">
        <v>38590</v>
      </c>
      <c r="F1165" t="s">
        <v>1324</v>
      </c>
      <c r="G1165" t="s">
        <v>2210</v>
      </c>
      <c r="H1165" t="s">
        <v>2217</v>
      </c>
      <c r="I1165" t="s">
        <v>2216</v>
      </c>
    </row>
    <row r="1166" spans="1:9" hidden="1" x14ac:dyDescent="0.25">
      <c r="A1166" t="s">
        <v>2161</v>
      </c>
      <c r="B1166" t="s">
        <v>2215</v>
      </c>
      <c r="C1166" s="210">
        <v>38560</v>
      </c>
      <c r="D1166" t="s">
        <v>2214</v>
      </c>
      <c r="E1166" t="s">
        <v>83</v>
      </c>
      <c r="F1166" t="s">
        <v>1324</v>
      </c>
      <c r="G1166" t="s">
        <v>2210</v>
      </c>
      <c r="H1166" t="s">
        <v>2213</v>
      </c>
      <c r="I1166" t="s">
        <v>2166</v>
      </c>
    </row>
    <row r="1167" spans="1:9" hidden="1" x14ac:dyDescent="0.25">
      <c r="A1167" t="s">
        <v>2161</v>
      </c>
      <c r="B1167" t="s">
        <v>1326</v>
      </c>
      <c r="C1167" s="210">
        <v>38533</v>
      </c>
      <c r="D1167" t="s">
        <v>2212</v>
      </c>
      <c r="E1167" s="210">
        <v>38537</v>
      </c>
      <c r="F1167" t="s">
        <v>1324</v>
      </c>
      <c r="G1167" t="s">
        <v>2205</v>
      </c>
      <c r="H1167" t="s">
        <v>2211</v>
      </c>
      <c r="I1167" t="s">
        <v>2210</v>
      </c>
    </row>
    <row r="1168" spans="1:9" hidden="1" x14ac:dyDescent="0.25">
      <c r="A1168" t="s">
        <v>2161</v>
      </c>
      <c r="B1168" t="s">
        <v>1434</v>
      </c>
      <c r="C1168" s="210">
        <v>38491</v>
      </c>
      <c r="D1168" t="s">
        <v>2209</v>
      </c>
      <c r="E1168" t="s">
        <v>83</v>
      </c>
      <c r="F1168" t="s">
        <v>1324</v>
      </c>
      <c r="G1168" t="s">
        <v>2205</v>
      </c>
      <c r="H1168" t="s">
        <v>2208</v>
      </c>
      <c r="I1168" t="s">
        <v>2166</v>
      </c>
    </row>
    <row r="1169" spans="1:9" hidden="1" x14ac:dyDescent="0.25">
      <c r="A1169" t="s">
        <v>2161</v>
      </c>
      <c r="B1169" t="s">
        <v>1326</v>
      </c>
      <c r="C1169" s="210">
        <v>38372</v>
      </c>
      <c r="D1169" t="s">
        <v>2207</v>
      </c>
      <c r="E1169" s="210">
        <v>38378</v>
      </c>
      <c r="F1169" t="s">
        <v>1324</v>
      </c>
      <c r="G1169" t="s">
        <v>2202</v>
      </c>
      <c r="H1169" t="s">
        <v>2206</v>
      </c>
      <c r="I1169" t="s">
        <v>2205</v>
      </c>
    </row>
    <row r="1170" spans="1:9" hidden="1" x14ac:dyDescent="0.25">
      <c r="A1170" t="s">
        <v>2161</v>
      </c>
      <c r="B1170" t="s">
        <v>1434</v>
      </c>
      <c r="C1170" s="210">
        <v>38335</v>
      </c>
      <c r="D1170" t="s">
        <v>2204</v>
      </c>
      <c r="E1170" s="210">
        <v>38335</v>
      </c>
      <c r="F1170" t="s">
        <v>1324</v>
      </c>
      <c r="G1170" t="s">
        <v>2199</v>
      </c>
      <c r="H1170" t="s">
        <v>2203</v>
      </c>
      <c r="I1170" t="s">
        <v>2202</v>
      </c>
    </row>
    <row r="1171" spans="1:9" hidden="1" x14ac:dyDescent="0.25">
      <c r="A1171" t="s">
        <v>2161</v>
      </c>
      <c r="B1171" t="s">
        <v>1326</v>
      </c>
      <c r="C1171" s="210">
        <v>38253</v>
      </c>
      <c r="D1171" t="s">
        <v>2201</v>
      </c>
      <c r="E1171" s="210">
        <v>38259</v>
      </c>
      <c r="F1171" t="s">
        <v>1324</v>
      </c>
      <c r="G1171" t="s">
        <v>2194</v>
      </c>
      <c r="H1171" t="s">
        <v>2200</v>
      </c>
      <c r="I1171" t="s">
        <v>2199</v>
      </c>
    </row>
    <row r="1172" spans="1:9" hidden="1" x14ac:dyDescent="0.25">
      <c r="A1172" t="s">
        <v>2161</v>
      </c>
      <c r="B1172" t="s">
        <v>1326</v>
      </c>
      <c r="C1172" s="210">
        <v>38251</v>
      </c>
      <c r="D1172" t="s">
        <v>2198</v>
      </c>
      <c r="E1172" t="s">
        <v>83</v>
      </c>
      <c r="F1172" t="s">
        <v>1324</v>
      </c>
      <c r="G1172" t="s">
        <v>2194</v>
      </c>
      <c r="H1172" t="s">
        <v>2197</v>
      </c>
      <c r="I1172" t="s">
        <v>2166</v>
      </c>
    </row>
    <row r="1173" spans="1:9" hidden="1" x14ac:dyDescent="0.25">
      <c r="A1173" t="s">
        <v>2161</v>
      </c>
      <c r="B1173" t="s">
        <v>1434</v>
      </c>
      <c r="C1173" s="210">
        <v>38240</v>
      </c>
      <c r="D1173" t="s">
        <v>2196</v>
      </c>
      <c r="E1173" s="210">
        <v>38244</v>
      </c>
      <c r="F1173" t="s">
        <v>1324</v>
      </c>
      <c r="G1173" t="s">
        <v>2191</v>
      </c>
      <c r="H1173" t="s">
        <v>2195</v>
      </c>
      <c r="I1173" t="s">
        <v>2194</v>
      </c>
    </row>
    <row r="1174" spans="1:9" hidden="1" x14ac:dyDescent="0.25">
      <c r="A1174" t="s">
        <v>2161</v>
      </c>
      <c r="B1174" t="s">
        <v>1552</v>
      </c>
      <c r="C1174" s="210">
        <v>38084</v>
      </c>
      <c r="D1174" t="s">
        <v>2193</v>
      </c>
      <c r="E1174" s="210">
        <v>38090</v>
      </c>
      <c r="F1174" t="s">
        <v>1324</v>
      </c>
      <c r="G1174" t="s">
        <v>2188</v>
      </c>
      <c r="H1174" t="s">
        <v>2192</v>
      </c>
      <c r="I1174" t="s">
        <v>2191</v>
      </c>
    </row>
    <row r="1175" spans="1:9" hidden="1" x14ac:dyDescent="0.25">
      <c r="A1175" t="s">
        <v>2161</v>
      </c>
      <c r="B1175" t="s">
        <v>1540</v>
      </c>
      <c r="C1175" s="210">
        <v>37886</v>
      </c>
      <c r="D1175" t="s">
        <v>2190</v>
      </c>
      <c r="E1175" s="210">
        <v>37955</v>
      </c>
      <c r="F1175" t="s">
        <v>1324</v>
      </c>
      <c r="G1175" t="s">
        <v>2183</v>
      </c>
      <c r="H1175" t="s">
        <v>2189</v>
      </c>
      <c r="I1175" t="s">
        <v>2188</v>
      </c>
    </row>
    <row r="1176" spans="1:9" hidden="1" x14ac:dyDescent="0.25">
      <c r="A1176" t="s">
        <v>2161</v>
      </c>
      <c r="B1176" t="s">
        <v>2165</v>
      </c>
      <c r="C1176" s="210">
        <v>37866</v>
      </c>
      <c r="D1176" t="s">
        <v>2187</v>
      </c>
      <c r="E1176" t="s">
        <v>83</v>
      </c>
      <c r="F1176" t="s">
        <v>1324</v>
      </c>
      <c r="G1176" t="s">
        <v>2180</v>
      </c>
      <c r="H1176" t="s">
        <v>2186</v>
      </c>
      <c r="I1176" t="s">
        <v>2166</v>
      </c>
    </row>
    <row r="1177" spans="1:9" hidden="1" x14ac:dyDescent="0.25">
      <c r="A1177" t="s">
        <v>2161</v>
      </c>
      <c r="B1177" t="s">
        <v>1545</v>
      </c>
      <c r="C1177" s="210">
        <v>37837</v>
      </c>
      <c r="D1177" t="s">
        <v>2185</v>
      </c>
      <c r="E1177" s="210">
        <v>37847</v>
      </c>
      <c r="F1177" t="s">
        <v>1324</v>
      </c>
      <c r="G1177" t="s">
        <v>2180</v>
      </c>
      <c r="H1177" t="s">
        <v>2184</v>
      </c>
      <c r="I1177" t="s">
        <v>2183</v>
      </c>
    </row>
    <row r="1178" spans="1:9" hidden="1" x14ac:dyDescent="0.25">
      <c r="A1178" t="s">
        <v>2161</v>
      </c>
      <c r="B1178" t="s">
        <v>2165</v>
      </c>
      <c r="C1178" s="210">
        <v>37707</v>
      </c>
      <c r="D1178" t="s">
        <v>2182</v>
      </c>
      <c r="E1178" s="210">
        <v>37757</v>
      </c>
      <c r="F1178" t="s">
        <v>1324</v>
      </c>
      <c r="G1178" t="s">
        <v>2177</v>
      </c>
      <c r="H1178" t="s">
        <v>2181</v>
      </c>
      <c r="I1178" t="s">
        <v>2180</v>
      </c>
    </row>
    <row r="1179" spans="1:9" hidden="1" x14ac:dyDescent="0.25">
      <c r="A1179" t="s">
        <v>2161</v>
      </c>
      <c r="B1179" t="s">
        <v>1552</v>
      </c>
      <c r="C1179" s="210">
        <v>37699</v>
      </c>
      <c r="D1179" t="s">
        <v>2179</v>
      </c>
      <c r="E1179" s="210">
        <v>37702</v>
      </c>
      <c r="F1179" t="s">
        <v>1324</v>
      </c>
      <c r="G1179" t="s">
        <v>2172</v>
      </c>
      <c r="H1179" t="s">
        <v>2178</v>
      </c>
      <c r="I1179" t="s">
        <v>2177</v>
      </c>
    </row>
    <row r="1180" spans="1:9" hidden="1" x14ac:dyDescent="0.25">
      <c r="A1180" t="s">
        <v>2161</v>
      </c>
      <c r="B1180" t="s">
        <v>1326</v>
      </c>
      <c r="C1180" s="210">
        <v>37649</v>
      </c>
      <c r="D1180" t="s">
        <v>2176</v>
      </c>
      <c r="E1180" t="s">
        <v>83</v>
      </c>
      <c r="F1180" t="s">
        <v>1324</v>
      </c>
      <c r="G1180" t="s">
        <v>2169</v>
      </c>
      <c r="H1180" t="s">
        <v>2175</v>
      </c>
      <c r="I1180" t="s">
        <v>2166</v>
      </c>
    </row>
    <row r="1181" spans="1:9" hidden="1" x14ac:dyDescent="0.25">
      <c r="A1181" t="s">
        <v>2161</v>
      </c>
      <c r="B1181" t="s">
        <v>1552</v>
      </c>
      <c r="C1181" s="210">
        <v>37648</v>
      </c>
      <c r="D1181" t="s">
        <v>2174</v>
      </c>
      <c r="E1181" s="210">
        <v>37692</v>
      </c>
      <c r="F1181" t="s">
        <v>1324</v>
      </c>
      <c r="G1181" t="s">
        <v>2169</v>
      </c>
      <c r="H1181" t="s">
        <v>2173</v>
      </c>
      <c r="I1181" t="s">
        <v>2172</v>
      </c>
    </row>
    <row r="1182" spans="1:9" hidden="1" x14ac:dyDescent="0.25">
      <c r="A1182" t="s">
        <v>2161</v>
      </c>
      <c r="B1182" t="s">
        <v>2165</v>
      </c>
      <c r="C1182" s="210">
        <v>37606</v>
      </c>
      <c r="D1182" t="s">
        <v>2171</v>
      </c>
      <c r="E1182" s="210">
        <v>37613</v>
      </c>
      <c r="F1182" t="s">
        <v>1324</v>
      </c>
      <c r="G1182" t="s">
        <v>2162</v>
      </c>
      <c r="H1182" t="s">
        <v>2170</v>
      </c>
      <c r="I1182" t="s">
        <v>2169</v>
      </c>
    </row>
    <row r="1183" spans="1:9" hidden="1" x14ac:dyDescent="0.25">
      <c r="A1183" t="s">
        <v>2161</v>
      </c>
      <c r="B1183" t="s">
        <v>2165</v>
      </c>
      <c r="C1183" s="210">
        <v>37592</v>
      </c>
      <c r="D1183" t="s">
        <v>2168</v>
      </c>
      <c r="E1183" t="s">
        <v>83</v>
      </c>
      <c r="F1183" t="s">
        <v>1324</v>
      </c>
      <c r="G1183" t="s">
        <v>2157</v>
      </c>
      <c r="H1183" t="s">
        <v>2167</v>
      </c>
      <c r="I1183" t="s">
        <v>2166</v>
      </c>
    </row>
    <row r="1184" spans="1:9" hidden="1" x14ac:dyDescent="0.25">
      <c r="A1184" t="s">
        <v>2161</v>
      </c>
      <c r="B1184" t="s">
        <v>2165</v>
      </c>
      <c r="C1184" s="210">
        <v>37561</v>
      </c>
      <c r="D1184" t="s">
        <v>2164</v>
      </c>
      <c r="E1184" s="210">
        <v>37588</v>
      </c>
      <c r="F1184" t="s">
        <v>1324</v>
      </c>
      <c r="G1184" t="s">
        <v>2157</v>
      </c>
      <c r="H1184" t="s">
        <v>2163</v>
      </c>
      <c r="I1184" t="s">
        <v>2162</v>
      </c>
    </row>
    <row r="1185" spans="1:9" hidden="1" x14ac:dyDescent="0.25">
      <c r="A1185" t="s">
        <v>2161</v>
      </c>
      <c r="B1185" t="s">
        <v>1552</v>
      </c>
      <c r="C1185" s="210">
        <v>37481</v>
      </c>
      <c r="D1185" t="s">
        <v>2160</v>
      </c>
      <c r="E1185" s="210">
        <v>37526</v>
      </c>
      <c r="F1185" t="s">
        <v>1324</v>
      </c>
      <c r="G1185" t="s">
        <v>2159</v>
      </c>
      <c r="H1185" t="s">
        <v>2158</v>
      </c>
      <c r="I1185" t="s">
        <v>2157</v>
      </c>
    </row>
    <row r="1186" spans="1:9" hidden="1" x14ac:dyDescent="0.25">
      <c r="A1186" t="s">
        <v>2156</v>
      </c>
    </row>
    <row r="1187" spans="1:9" x14ac:dyDescent="0.25">
      <c r="A1187" t="s">
        <v>2156</v>
      </c>
      <c r="B1187" t="s">
        <v>1434</v>
      </c>
      <c r="C1187" s="210">
        <v>43672</v>
      </c>
      <c r="D1187" t="s">
        <v>1411</v>
      </c>
      <c r="E1187" s="210">
        <v>43708</v>
      </c>
      <c r="F1187" t="s">
        <v>1317</v>
      </c>
      <c r="G1187" t="s">
        <v>83</v>
      </c>
      <c r="H1187" t="s">
        <v>2155</v>
      </c>
      <c r="I1187" t="s">
        <v>2154</v>
      </c>
    </row>
    <row r="1188" spans="1:9" hidden="1" x14ac:dyDescent="0.25">
      <c r="A1188" t="s">
        <v>2153</v>
      </c>
    </row>
    <row r="1189" spans="1:9" x14ac:dyDescent="0.25">
      <c r="A1189" t="s">
        <v>2153</v>
      </c>
      <c r="B1189" t="s">
        <v>2152</v>
      </c>
      <c r="C1189" s="210">
        <v>43746</v>
      </c>
      <c r="D1189" t="s">
        <v>2151</v>
      </c>
      <c r="E1189" s="210">
        <v>44043</v>
      </c>
      <c r="F1189" t="s">
        <v>1317</v>
      </c>
      <c r="G1189" t="s">
        <v>1410</v>
      </c>
      <c r="I1189" t="s">
        <v>2150</v>
      </c>
    </row>
    <row r="1190" spans="1:9" hidden="1" x14ac:dyDescent="0.25">
      <c r="A1190" t="s">
        <v>2149</v>
      </c>
    </row>
    <row r="1191" spans="1:9" hidden="1" x14ac:dyDescent="0.25">
      <c r="A1191" t="s">
        <v>2149</v>
      </c>
      <c r="B1191" t="s">
        <v>1848</v>
      </c>
      <c r="C1191" s="210">
        <v>40431</v>
      </c>
      <c r="D1191" t="s">
        <v>2148</v>
      </c>
      <c r="E1191" s="210">
        <v>40451</v>
      </c>
      <c r="F1191" t="s">
        <v>1324</v>
      </c>
      <c r="G1191" t="s">
        <v>83</v>
      </c>
      <c r="H1191" t="s">
        <v>2147</v>
      </c>
      <c r="I1191" t="s">
        <v>2146</v>
      </c>
    </row>
    <row r="1192" spans="1:9" hidden="1" x14ac:dyDescent="0.25">
      <c r="A1192" t="s">
        <v>2145</v>
      </c>
    </row>
    <row r="1193" spans="1:9" hidden="1" x14ac:dyDescent="0.25">
      <c r="A1193" t="s">
        <v>2145</v>
      </c>
      <c r="B1193" t="s">
        <v>1848</v>
      </c>
      <c r="C1193" s="210">
        <v>40407</v>
      </c>
      <c r="D1193" t="s">
        <v>2144</v>
      </c>
      <c r="E1193" s="210">
        <v>40482</v>
      </c>
      <c r="F1193" t="s">
        <v>1324</v>
      </c>
      <c r="G1193" t="s">
        <v>83</v>
      </c>
      <c r="H1193" t="s">
        <v>2143</v>
      </c>
      <c r="I1193" t="s">
        <v>2142</v>
      </c>
    </row>
    <row r="1194" spans="1:9" hidden="1" x14ac:dyDescent="0.25">
      <c r="A1194" t="s">
        <v>2137</v>
      </c>
    </row>
    <row r="1195" spans="1:9" x14ac:dyDescent="0.25">
      <c r="A1195" t="s">
        <v>2137</v>
      </c>
      <c r="B1195" t="s">
        <v>1319</v>
      </c>
      <c r="C1195" s="210">
        <v>41484</v>
      </c>
      <c r="D1195" t="s">
        <v>2141</v>
      </c>
      <c r="E1195" s="210">
        <v>41496</v>
      </c>
      <c r="F1195" t="s">
        <v>1317</v>
      </c>
      <c r="G1195" t="s">
        <v>2130</v>
      </c>
      <c r="H1195" t="s">
        <v>2140</v>
      </c>
      <c r="I1195" t="s">
        <v>2128</v>
      </c>
    </row>
    <row r="1196" spans="1:9" hidden="1" x14ac:dyDescent="0.25">
      <c r="A1196" t="s">
        <v>2137</v>
      </c>
      <c r="B1196" t="s">
        <v>1319</v>
      </c>
      <c r="C1196" s="210">
        <v>41480</v>
      </c>
      <c r="D1196" t="s">
        <v>2139</v>
      </c>
      <c r="E1196" t="s">
        <v>83</v>
      </c>
      <c r="F1196" t="s">
        <v>1324</v>
      </c>
      <c r="G1196" t="s">
        <v>2130</v>
      </c>
      <c r="H1196" t="s">
        <v>2138</v>
      </c>
      <c r="I1196" t="s">
        <v>2128</v>
      </c>
    </row>
    <row r="1197" spans="1:9" hidden="1" x14ac:dyDescent="0.25">
      <c r="A1197" t="s">
        <v>2137</v>
      </c>
      <c r="B1197" t="s">
        <v>2136</v>
      </c>
      <c r="C1197" s="210">
        <v>40287</v>
      </c>
      <c r="D1197" t="s">
        <v>2135</v>
      </c>
      <c r="E1197" s="210">
        <v>40315</v>
      </c>
      <c r="F1197" t="s">
        <v>1324</v>
      </c>
      <c r="G1197" t="s">
        <v>83</v>
      </c>
      <c r="H1197" t="s">
        <v>2134</v>
      </c>
      <c r="I1197" t="s">
        <v>2133</v>
      </c>
    </row>
    <row r="1198" spans="1:9" hidden="1" x14ac:dyDescent="0.25">
      <c r="A1198" t="s">
        <v>2132</v>
      </c>
    </row>
    <row r="1199" spans="1:9" x14ac:dyDescent="0.25">
      <c r="A1199" t="s">
        <v>2132</v>
      </c>
      <c r="B1199" t="s">
        <v>2131</v>
      </c>
      <c r="C1199" s="210">
        <v>41484</v>
      </c>
      <c r="D1199" t="s">
        <v>1331</v>
      </c>
      <c r="E1199" s="210">
        <v>41496</v>
      </c>
      <c r="F1199" t="s">
        <v>1317</v>
      </c>
      <c r="G1199" t="s">
        <v>2130</v>
      </c>
      <c r="H1199" t="s">
        <v>2129</v>
      </c>
      <c r="I1199" t="s">
        <v>2128</v>
      </c>
    </row>
    <row r="1200" spans="1:9" hidden="1" x14ac:dyDescent="0.25">
      <c r="A1200" t="s">
        <v>2068</v>
      </c>
    </row>
    <row r="1201" spans="1:9" x14ac:dyDescent="0.25">
      <c r="A1201" t="s">
        <v>2068</v>
      </c>
      <c r="B1201" t="s">
        <v>1952</v>
      </c>
      <c r="C1201" s="210">
        <v>42494</v>
      </c>
      <c r="D1201" t="s">
        <v>2127</v>
      </c>
      <c r="E1201" s="210">
        <v>42521</v>
      </c>
      <c r="F1201" t="s">
        <v>1317</v>
      </c>
      <c r="G1201" t="s">
        <v>2123</v>
      </c>
      <c r="H1201" t="s">
        <v>2126</v>
      </c>
      <c r="I1201" t="s">
        <v>2114</v>
      </c>
    </row>
    <row r="1202" spans="1:9" hidden="1" x14ac:dyDescent="0.25">
      <c r="A1202" t="s">
        <v>2068</v>
      </c>
      <c r="B1202" t="s">
        <v>1920</v>
      </c>
      <c r="C1202" s="210">
        <v>42173</v>
      </c>
      <c r="D1202" t="s">
        <v>2125</v>
      </c>
      <c r="E1202" s="210">
        <v>42181</v>
      </c>
      <c r="F1202" t="s">
        <v>1324</v>
      </c>
      <c r="G1202" t="s">
        <v>2120</v>
      </c>
      <c r="H1202" t="s">
        <v>2124</v>
      </c>
      <c r="I1202" t="s">
        <v>2123</v>
      </c>
    </row>
    <row r="1203" spans="1:9" hidden="1" x14ac:dyDescent="0.25">
      <c r="A1203" t="s">
        <v>2068</v>
      </c>
      <c r="B1203" t="s">
        <v>1920</v>
      </c>
      <c r="C1203" s="210">
        <v>42094</v>
      </c>
      <c r="D1203" t="s">
        <v>2122</v>
      </c>
      <c r="E1203" s="210">
        <v>42124</v>
      </c>
      <c r="F1203" t="s">
        <v>1324</v>
      </c>
      <c r="G1203" t="s">
        <v>2117</v>
      </c>
      <c r="H1203" t="s">
        <v>2121</v>
      </c>
      <c r="I1203" t="s">
        <v>2120</v>
      </c>
    </row>
    <row r="1204" spans="1:9" hidden="1" x14ac:dyDescent="0.25">
      <c r="A1204" t="s">
        <v>2068</v>
      </c>
      <c r="B1204" t="s">
        <v>1920</v>
      </c>
      <c r="C1204" s="210">
        <v>42023</v>
      </c>
      <c r="D1204" t="s">
        <v>2119</v>
      </c>
      <c r="E1204" s="210">
        <v>42049</v>
      </c>
      <c r="F1204" t="s">
        <v>1324</v>
      </c>
      <c r="G1204" t="s">
        <v>2111</v>
      </c>
      <c r="H1204" t="s">
        <v>2118</v>
      </c>
      <c r="I1204" t="s">
        <v>2117</v>
      </c>
    </row>
    <row r="1205" spans="1:9" hidden="1" x14ac:dyDescent="0.25">
      <c r="A1205" t="s">
        <v>2068</v>
      </c>
      <c r="B1205" t="s">
        <v>1822</v>
      </c>
      <c r="C1205" s="210">
        <v>42012</v>
      </c>
      <c r="D1205" t="s">
        <v>2116</v>
      </c>
      <c r="E1205" s="210">
        <v>42020</v>
      </c>
      <c r="F1205" t="s">
        <v>1324</v>
      </c>
      <c r="G1205" t="s">
        <v>2111</v>
      </c>
      <c r="H1205" t="s">
        <v>2115</v>
      </c>
      <c r="I1205" t="s">
        <v>2114</v>
      </c>
    </row>
    <row r="1206" spans="1:9" hidden="1" x14ac:dyDescent="0.25">
      <c r="A1206" t="s">
        <v>2068</v>
      </c>
      <c r="B1206" t="s">
        <v>1920</v>
      </c>
      <c r="C1206" s="210">
        <v>41976</v>
      </c>
      <c r="D1206" t="s">
        <v>2113</v>
      </c>
      <c r="E1206" s="210">
        <v>41985</v>
      </c>
      <c r="F1206" t="s">
        <v>1324</v>
      </c>
      <c r="G1206" t="s">
        <v>2108</v>
      </c>
      <c r="H1206" t="s">
        <v>2112</v>
      </c>
      <c r="I1206" t="s">
        <v>2111</v>
      </c>
    </row>
    <row r="1207" spans="1:9" hidden="1" x14ac:dyDescent="0.25">
      <c r="A1207" t="s">
        <v>2068</v>
      </c>
      <c r="B1207" t="s">
        <v>1920</v>
      </c>
      <c r="C1207" s="210">
        <v>41946</v>
      </c>
      <c r="D1207" t="s">
        <v>2110</v>
      </c>
      <c r="E1207" s="210">
        <v>41957</v>
      </c>
      <c r="F1207" t="s">
        <v>1324</v>
      </c>
      <c r="G1207" t="s">
        <v>2105</v>
      </c>
      <c r="H1207" t="s">
        <v>2109</v>
      </c>
      <c r="I1207" t="s">
        <v>2108</v>
      </c>
    </row>
    <row r="1208" spans="1:9" hidden="1" x14ac:dyDescent="0.25">
      <c r="A1208" t="s">
        <v>2068</v>
      </c>
      <c r="B1208" t="s">
        <v>1920</v>
      </c>
      <c r="C1208" s="210">
        <v>41856</v>
      </c>
      <c r="D1208" t="s">
        <v>2107</v>
      </c>
      <c r="E1208" s="210">
        <v>41862</v>
      </c>
      <c r="F1208" t="s">
        <v>1324</v>
      </c>
      <c r="G1208" t="s">
        <v>2102</v>
      </c>
      <c r="H1208" t="s">
        <v>2106</v>
      </c>
      <c r="I1208" t="s">
        <v>2105</v>
      </c>
    </row>
    <row r="1209" spans="1:9" hidden="1" x14ac:dyDescent="0.25">
      <c r="A1209" t="s">
        <v>2068</v>
      </c>
      <c r="B1209" t="s">
        <v>1920</v>
      </c>
      <c r="C1209" s="210">
        <v>41729</v>
      </c>
      <c r="D1209" t="s">
        <v>2104</v>
      </c>
      <c r="E1209" s="210">
        <v>41759</v>
      </c>
      <c r="F1209" t="s">
        <v>1324</v>
      </c>
      <c r="G1209" t="s">
        <v>2099</v>
      </c>
      <c r="H1209" t="s">
        <v>2103</v>
      </c>
      <c r="I1209" t="s">
        <v>2102</v>
      </c>
    </row>
    <row r="1210" spans="1:9" hidden="1" x14ac:dyDescent="0.25">
      <c r="A1210" t="s">
        <v>2068</v>
      </c>
      <c r="B1210" t="s">
        <v>1920</v>
      </c>
      <c r="C1210" s="210">
        <v>41711</v>
      </c>
      <c r="D1210" t="s">
        <v>2101</v>
      </c>
      <c r="E1210" s="210">
        <v>41716</v>
      </c>
      <c r="F1210" t="s">
        <v>1324</v>
      </c>
      <c r="G1210" t="s">
        <v>2096</v>
      </c>
      <c r="H1210" t="s">
        <v>2100</v>
      </c>
      <c r="I1210" t="s">
        <v>2099</v>
      </c>
    </row>
    <row r="1211" spans="1:9" hidden="1" x14ac:dyDescent="0.25">
      <c r="A1211" t="s">
        <v>2068</v>
      </c>
      <c r="B1211" t="s">
        <v>1920</v>
      </c>
      <c r="C1211" s="210">
        <v>41516</v>
      </c>
      <c r="D1211" t="s">
        <v>2098</v>
      </c>
      <c r="E1211" s="210">
        <v>41524</v>
      </c>
      <c r="F1211" t="s">
        <v>1324</v>
      </c>
      <c r="G1211" t="s">
        <v>2093</v>
      </c>
      <c r="H1211" t="s">
        <v>2097</v>
      </c>
      <c r="I1211" t="s">
        <v>2096</v>
      </c>
    </row>
    <row r="1212" spans="1:9" hidden="1" x14ac:dyDescent="0.25">
      <c r="A1212" t="s">
        <v>2068</v>
      </c>
      <c r="B1212" t="s">
        <v>1920</v>
      </c>
      <c r="C1212" s="210">
        <v>41492</v>
      </c>
      <c r="D1212" t="s">
        <v>2095</v>
      </c>
      <c r="E1212" s="210">
        <v>41502</v>
      </c>
      <c r="F1212" t="s">
        <v>1324</v>
      </c>
      <c r="G1212" t="s">
        <v>2090</v>
      </c>
      <c r="H1212" t="s">
        <v>2094</v>
      </c>
      <c r="I1212" t="s">
        <v>2093</v>
      </c>
    </row>
    <row r="1213" spans="1:9" hidden="1" x14ac:dyDescent="0.25">
      <c r="A1213" t="s">
        <v>2068</v>
      </c>
      <c r="B1213" t="s">
        <v>1920</v>
      </c>
      <c r="C1213" s="210">
        <v>41486</v>
      </c>
      <c r="D1213" t="s">
        <v>2092</v>
      </c>
      <c r="E1213" s="210">
        <v>41494</v>
      </c>
      <c r="F1213" t="s">
        <v>1324</v>
      </c>
      <c r="G1213" t="s">
        <v>2087</v>
      </c>
      <c r="H1213" t="s">
        <v>2091</v>
      </c>
      <c r="I1213" t="s">
        <v>2090</v>
      </c>
    </row>
    <row r="1214" spans="1:9" hidden="1" x14ac:dyDescent="0.25">
      <c r="A1214" t="s">
        <v>2068</v>
      </c>
      <c r="B1214" t="s">
        <v>1920</v>
      </c>
      <c r="C1214" s="210">
        <v>41479</v>
      </c>
      <c r="D1214" t="s">
        <v>2089</v>
      </c>
      <c r="E1214" s="210">
        <v>41496</v>
      </c>
      <c r="F1214" t="s">
        <v>1324</v>
      </c>
      <c r="G1214" t="s">
        <v>2084</v>
      </c>
      <c r="H1214" t="s">
        <v>2088</v>
      </c>
      <c r="I1214" t="s">
        <v>2087</v>
      </c>
    </row>
    <row r="1215" spans="1:9" hidden="1" x14ac:dyDescent="0.25">
      <c r="A1215" t="s">
        <v>2068</v>
      </c>
      <c r="B1215" t="s">
        <v>1920</v>
      </c>
      <c r="C1215" s="210">
        <v>41402</v>
      </c>
      <c r="D1215" t="s">
        <v>2086</v>
      </c>
      <c r="E1215" s="210">
        <v>41411</v>
      </c>
      <c r="F1215" t="s">
        <v>1324</v>
      </c>
      <c r="G1215" t="s">
        <v>2081</v>
      </c>
      <c r="H1215" t="s">
        <v>2085</v>
      </c>
      <c r="I1215" t="s">
        <v>2084</v>
      </c>
    </row>
    <row r="1216" spans="1:9" hidden="1" x14ac:dyDescent="0.25">
      <c r="A1216" t="s">
        <v>2068</v>
      </c>
      <c r="B1216" t="s">
        <v>1920</v>
      </c>
      <c r="C1216" s="210">
        <v>41285</v>
      </c>
      <c r="D1216" t="s">
        <v>2083</v>
      </c>
      <c r="E1216" s="210">
        <v>41299</v>
      </c>
      <c r="F1216" t="s">
        <v>1324</v>
      </c>
      <c r="G1216" t="s">
        <v>2078</v>
      </c>
      <c r="H1216" t="s">
        <v>2082</v>
      </c>
      <c r="I1216" t="s">
        <v>2081</v>
      </c>
    </row>
    <row r="1217" spans="1:9" hidden="1" x14ac:dyDescent="0.25">
      <c r="A1217" t="s">
        <v>2068</v>
      </c>
      <c r="B1217" t="s">
        <v>1920</v>
      </c>
      <c r="C1217" s="210">
        <v>41136</v>
      </c>
      <c r="D1217" t="s">
        <v>2080</v>
      </c>
      <c r="E1217" s="210">
        <v>41149</v>
      </c>
      <c r="F1217" t="s">
        <v>1324</v>
      </c>
      <c r="G1217" t="s">
        <v>2075</v>
      </c>
      <c r="H1217" t="s">
        <v>2079</v>
      </c>
      <c r="I1217" t="s">
        <v>2078</v>
      </c>
    </row>
    <row r="1218" spans="1:9" hidden="1" x14ac:dyDescent="0.25">
      <c r="A1218" t="s">
        <v>2068</v>
      </c>
      <c r="B1218" t="s">
        <v>1920</v>
      </c>
      <c r="C1218" s="210">
        <v>40989</v>
      </c>
      <c r="D1218" t="s">
        <v>2077</v>
      </c>
      <c r="E1218" s="210">
        <v>40998</v>
      </c>
      <c r="F1218" t="s">
        <v>1324</v>
      </c>
      <c r="G1218" t="s">
        <v>2072</v>
      </c>
      <c r="H1218" t="s">
        <v>2076</v>
      </c>
      <c r="I1218" t="s">
        <v>2075</v>
      </c>
    </row>
    <row r="1219" spans="1:9" hidden="1" x14ac:dyDescent="0.25">
      <c r="A1219" t="s">
        <v>2068</v>
      </c>
      <c r="B1219" t="s">
        <v>1920</v>
      </c>
      <c r="C1219" s="210">
        <v>40981</v>
      </c>
      <c r="D1219" t="s">
        <v>2074</v>
      </c>
      <c r="E1219" s="210">
        <v>40988</v>
      </c>
      <c r="F1219" t="s">
        <v>1324</v>
      </c>
      <c r="G1219" t="s">
        <v>2069</v>
      </c>
      <c r="H1219" t="s">
        <v>2073</v>
      </c>
      <c r="I1219" t="s">
        <v>2072</v>
      </c>
    </row>
    <row r="1220" spans="1:9" hidden="1" x14ac:dyDescent="0.25">
      <c r="A1220" t="s">
        <v>2068</v>
      </c>
      <c r="B1220" t="s">
        <v>1920</v>
      </c>
      <c r="C1220" s="210">
        <v>40941</v>
      </c>
      <c r="D1220" t="s">
        <v>2071</v>
      </c>
      <c r="E1220" s="210">
        <v>40945</v>
      </c>
      <c r="F1220" t="s">
        <v>1324</v>
      </c>
      <c r="G1220" t="s">
        <v>2065</v>
      </c>
      <c r="H1220" t="s">
        <v>2070</v>
      </c>
      <c r="I1220" t="s">
        <v>2069</v>
      </c>
    </row>
    <row r="1221" spans="1:9" hidden="1" x14ac:dyDescent="0.25">
      <c r="A1221" t="s">
        <v>2068</v>
      </c>
      <c r="B1221" t="s">
        <v>1920</v>
      </c>
      <c r="C1221" s="210">
        <v>40519</v>
      </c>
      <c r="D1221" t="s">
        <v>2067</v>
      </c>
      <c r="E1221" s="210">
        <v>40519</v>
      </c>
      <c r="F1221" t="s">
        <v>1324</v>
      </c>
      <c r="G1221" t="s">
        <v>83</v>
      </c>
      <c r="H1221" t="s">
        <v>2066</v>
      </c>
      <c r="I1221" t="s">
        <v>2065</v>
      </c>
    </row>
    <row r="1222" spans="1:9" hidden="1" x14ac:dyDescent="0.25">
      <c r="A1222" t="s">
        <v>2064</v>
      </c>
    </row>
    <row r="1223" spans="1:9" hidden="1" x14ac:dyDescent="0.25">
      <c r="A1223" t="s">
        <v>2064</v>
      </c>
      <c r="B1223" t="s">
        <v>1920</v>
      </c>
      <c r="C1223" s="210">
        <v>40938</v>
      </c>
      <c r="D1223" t="s">
        <v>2063</v>
      </c>
      <c r="E1223" s="210">
        <v>40942</v>
      </c>
      <c r="F1223" t="s">
        <v>1324</v>
      </c>
      <c r="G1223" t="s">
        <v>83</v>
      </c>
      <c r="H1223" t="s">
        <v>2062</v>
      </c>
      <c r="I1223" t="s">
        <v>2061</v>
      </c>
    </row>
    <row r="1224" spans="1:9" hidden="1" x14ac:dyDescent="0.25">
      <c r="A1224" t="s">
        <v>2060</v>
      </c>
    </row>
    <row r="1225" spans="1:9" hidden="1" x14ac:dyDescent="0.25">
      <c r="A1225" t="s">
        <v>2060</v>
      </c>
      <c r="B1225" t="s">
        <v>1699</v>
      </c>
      <c r="C1225" s="210">
        <v>42080</v>
      </c>
      <c r="D1225" t="s">
        <v>2059</v>
      </c>
      <c r="E1225" s="210">
        <v>42176</v>
      </c>
      <c r="F1225" t="s">
        <v>1324</v>
      </c>
      <c r="G1225" t="s">
        <v>2058</v>
      </c>
      <c r="H1225" t="s">
        <v>2057</v>
      </c>
      <c r="I1225" t="s">
        <v>2056</v>
      </c>
    </row>
    <row r="1226" spans="1:9" hidden="1" x14ac:dyDescent="0.25">
      <c r="A1226" t="s">
        <v>2055</v>
      </c>
    </row>
    <row r="1227" spans="1:9" x14ac:dyDescent="0.25">
      <c r="A1227" t="s">
        <v>2055</v>
      </c>
      <c r="B1227" t="s">
        <v>2003</v>
      </c>
      <c r="C1227" s="210">
        <v>44391</v>
      </c>
      <c r="D1227" t="s">
        <v>2054</v>
      </c>
      <c r="E1227" s="210">
        <v>44391</v>
      </c>
      <c r="F1227" t="s">
        <v>1317</v>
      </c>
      <c r="G1227" t="s">
        <v>83</v>
      </c>
      <c r="H1227" t="s">
        <v>2053</v>
      </c>
      <c r="I1227" t="s">
        <v>2052</v>
      </c>
    </row>
    <row r="1228" spans="1:9" hidden="1" x14ac:dyDescent="0.25">
      <c r="A1228" t="s">
        <v>405</v>
      </c>
    </row>
    <row r="1229" spans="1:9" x14ac:dyDescent="0.25">
      <c r="A1229" t="s">
        <v>405</v>
      </c>
      <c r="B1229" t="s">
        <v>2017</v>
      </c>
      <c r="C1229" s="210">
        <v>43670</v>
      </c>
      <c r="D1229" t="s">
        <v>2051</v>
      </c>
      <c r="E1229" s="210">
        <v>43677</v>
      </c>
      <c r="F1229" t="s">
        <v>1317</v>
      </c>
      <c r="G1229" t="s">
        <v>2046</v>
      </c>
      <c r="H1229" t="s">
        <v>2050</v>
      </c>
      <c r="I1229" t="s">
        <v>2049</v>
      </c>
    </row>
    <row r="1230" spans="1:9" hidden="1" x14ac:dyDescent="0.25">
      <c r="A1230" t="s">
        <v>405</v>
      </c>
      <c r="B1230" t="s">
        <v>2017</v>
      </c>
      <c r="C1230" s="210">
        <v>42226</v>
      </c>
      <c r="D1230" t="s">
        <v>2048</v>
      </c>
      <c r="E1230" s="210">
        <v>42247</v>
      </c>
      <c r="F1230" t="s">
        <v>1324</v>
      </c>
      <c r="G1230" t="s">
        <v>2041</v>
      </c>
      <c r="H1230" t="s">
        <v>2047</v>
      </c>
      <c r="I1230" t="s">
        <v>2046</v>
      </c>
    </row>
    <row r="1231" spans="1:9" hidden="1" x14ac:dyDescent="0.25">
      <c r="A1231" t="s">
        <v>405</v>
      </c>
      <c r="B1231" t="s">
        <v>2017</v>
      </c>
      <c r="C1231" s="210">
        <v>42222</v>
      </c>
      <c r="D1231" t="s">
        <v>2045</v>
      </c>
      <c r="E1231" t="s">
        <v>83</v>
      </c>
      <c r="F1231" t="s">
        <v>1324</v>
      </c>
      <c r="G1231" t="s">
        <v>2021</v>
      </c>
      <c r="H1231" t="s">
        <v>2044</v>
      </c>
      <c r="I1231" t="s">
        <v>2021</v>
      </c>
    </row>
    <row r="1232" spans="1:9" hidden="1" x14ac:dyDescent="0.25">
      <c r="A1232" t="s">
        <v>405</v>
      </c>
      <c r="B1232" t="s">
        <v>2017</v>
      </c>
      <c r="C1232" s="210">
        <v>42101</v>
      </c>
      <c r="D1232" t="s">
        <v>2043</v>
      </c>
      <c r="E1232" s="210">
        <v>42111</v>
      </c>
      <c r="F1232" t="s">
        <v>1324</v>
      </c>
      <c r="G1232" t="s">
        <v>2038</v>
      </c>
      <c r="H1232" t="s">
        <v>2042</v>
      </c>
      <c r="I1232" t="s">
        <v>2041</v>
      </c>
    </row>
    <row r="1233" spans="1:9" hidden="1" x14ac:dyDescent="0.25">
      <c r="A1233" t="s">
        <v>405</v>
      </c>
      <c r="B1233" t="s">
        <v>2017</v>
      </c>
      <c r="C1233" s="210">
        <v>42054</v>
      </c>
      <c r="D1233" t="s">
        <v>2040</v>
      </c>
      <c r="E1233" s="210">
        <v>42063</v>
      </c>
      <c r="F1233" t="s">
        <v>1324</v>
      </c>
      <c r="G1233" t="s">
        <v>2035</v>
      </c>
      <c r="H1233" t="s">
        <v>2039</v>
      </c>
      <c r="I1233" t="s">
        <v>2038</v>
      </c>
    </row>
    <row r="1234" spans="1:9" hidden="1" x14ac:dyDescent="0.25">
      <c r="A1234" t="s">
        <v>405</v>
      </c>
      <c r="B1234" t="s">
        <v>1443</v>
      </c>
      <c r="C1234" s="210">
        <v>41894</v>
      </c>
      <c r="D1234" t="s">
        <v>2037</v>
      </c>
      <c r="E1234" s="210">
        <v>41973</v>
      </c>
      <c r="F1234" t="s">
        <v>1324</v>
      </c>
      <c r="G1234" t="s">
        <v>2032</v>
      </c>
      <c r="H1234" t="s">
        <v>2036</v>
      </c>
      <c r="I1234" t="s">
        <v>2035</v>
      </c>
    </row>
    <row r="1235" spans="1:9" hidden="1" x14ac:dyDescent="0.25">
      <c r="A1235" t="s">
        <v>405</v>
      </c>
      <c r="B1235" t="s">
        <v>1326</v>
      </c>
      <c r="C1235" s="210">
        <v>41666</v>
      </c>
      <c r="D1235" t="s">
        <v>2034</v>
      </c>
      <c r="E1235" s="210">
        <v>41677</v>
      </c>
      <c r="F1235" t="s">
        <v>1324</v>
      </c>
      <c r="G1235" t="s">
        <v>2029</v>
      </c>
      <c r="H1235" t="s">
        <v>2033</v>
      </c>
      <c r="I1235" t="s">
        <v>2032</v>
      </c>
    </row>
    <row r="1236" spans="1:9" hidden="1" x14ac:dyDescent="0.25">
      <c r="A1236" t="s">
        <v>405</v>
      </c>
      <c r="B1236" t="s">
        <v>1443</v>
      </c>
      <c r="C1236" s="210">
        <v>41662</v>
      </c>
      <c r="D1236" t="s">
        <v>2031</v>
      </c>
      <c r="E1236" s="210">
        <v>41670</v>
      </c>
      <c r="F1236" t="s">
        <v>1324</v>
      </c>
      <c r="G1236" t="s">
        <v>2026</v>
      </c>
      <c r="H1236" t="s">
        <v>2030</v>
      </c>
      <c r="I1236" t="s">
        <v>2029</v>
      </c>
    </row>
    <row r="1237" spans="1:9" hidden="1" x14ac:dyDescent="0.25">
      <c r="A1237" t="s">
        <v>405</v>
      </c>
      <c r="B1237" t="s">
        <v>1699</v>
      </c>
      <c r="C1237" s="210">
        <v>41506</v>
      </c>
      <c r="D1237" t="s">
        <v>2028</v>
      </c>
      <c r="E1237" s="210">
        <v>41577</v>
      </c>
      <c r="F1237" t="s">
        <v>1324</v>
      </c>
      <c r="G1237" t="s">
        <v>2023</v>
      </c>
      <c r="H1237" t="s">
        <v>2027</v>
      </c>
      <c r="I1237" t="s">
        <v>2026</v>
      </c>
    </row>
    <row r="1238" spans="1:9" hidden="1" x14ac:dyDescent="0.25">
      <c r="A1238" t="s">
        <v>405</v>
      </c>
      <c r="B1238" t="s">
        <v>2017</v>
      </c>
      <c r="C1238" s="210">
        <v>41439</v>
      </c>
      <c r="D1238" t="s">
        <v>2025</v>
      </c>
      <c r="E1238" s="210">
        <v>41446</v>
      </c>
      <c r="F1238" t="s">
        <v>1324</v>
      </c>
      <c r="G1238" t="s">
        <v>2019</v>
      </c>
      <c r="H1238" t="s">
        <v>2024</v>
      </c>
      <c r="I1238" t="s">
        <v>2023</v>
      </c>
    </row>
    <row r="1239" spans="1:9" hidden="1" x14ac:dyDescent="0.25">
      <c r="A1239" t="s">
        <v>405</v>
      </c>
      <c r="B1239" t="s">
        <v>1784</v>
      </c>
      <c r="C1239" s="210">
        <v>41096</v>
      </c>
      <c r="D1239" t="s">
        <v>2022</v>
      </c>
      <c r="E1239" s="210">
        <v>41274</v>
      </c>
      <c r="F1239" t="s">
        <v>1324</v>
      </c>
      <c r="G1239" t="s">
        <v>2021</v>
      </c>
      <c r="H1239" t="s">
        <v>2020</v>
      </c>
      <c r="I1239" t="s">
        <v>2019</v>
      </c>
    </row>
    <row r="1240" spans="1:9" hidden="1" x14ac:dyDescent="0.25">
      <c r="A1240" t="s">
        <v>2018</v>
      </c>
    </row>
    <row r="1241" spans="1:9" x14ac:dyDescent="0.25">
      <c r="A1241" t="s">
        <v>2018</v>
      </c>
      <c r="B1241" t="s">
        <v>2017</v>
      </c>
      <c r="C1241" s="210">
        <v>43665</v>
      </c>
      <c r="D1241" t="s">
        <v>2016</v>
      </c>
      <c r="E1241" s="210">
        <v>43830</v>
      </c>
      <c r="F1241" t="s">
        <v>1317</v>
      </c>
      <c r="G1241" t="s">
        <v>83</v>
      </c>
      <c r="H1241" t="s">
        <v>2015</v>
      </c>
      <c r="I1241" t="s">
        <v>2014</v>
      </c>
    </row>
    <row r="1242" spans="1:9" hidden="1" x14ac:dyDescent="0.25">
      <c r="A1242" t="s">
        <v>2009</v>
      </c>
    </row>
    <row r="1243" spans="1:9" x14ac:dyDescent="0.25">
      <c r="A1243" t="s">
        <v>2009</v>
      </c>
      <c r="B1243" t="s">
        <v>2013</v>
      </c>
      <c r="C1243" s="210">
        <v>41192</v>
      </c>
      <c r="D1243" t="s">
        <v>2012</v>
      </c>
      <c r="E1243" s="210">
        <v>41201</v>
      </c>
      <c r="F1243" t="s">
        <v>1317</v>
      </c>
      <c r="G1243" t="s">
        <v>2005</v>
      </c>
      <c r="H1243" t="s">
        <v>2011</v>
      </c>
      <c r="I1243" t="s">
        <v>2010</v>
      </c>
    </row>
    <row r="1244" spans="1:9" hidden="1" x14ac:dyDescent="0.25">
      <c r="A1244" t="s">
        <v>2009</v>
      </c>
      <c r="B1244" t="s">
        <v>2008</v>
      </c>
      <c r="C1244" s="210">
        <v>41046</v>
      </c>
      <c r="D1244" t="s">
        <v>2007</v>
      </c>
      <c r="E1244" s="210">
        <v>41060</v>
      </c>
      <c r="F1244" t="s">
        <v>1324</v>
      </c>
      <c r="G1244" t="s">
        <v>83</v>
      </c>
      <c r="H1244" t="s">
        <v>2006</v>
      </c>
      <c r="I1244" t="s">
        <v>2005</v>
      </c>
    </row>
    <row r="1245" spans="1:9" hidden="1" x14ac:dyDescent="0.25">
      <c r="A1245" t="s">
        <v>2004</v>
      </c>
    </row>
    <row r="1246" spans="1:9" hidden="1" x14ac:dyDescent="0.25">
      <c r="A1246" t="s">
        <v>2004</v>
      </c>
      <c r="B1246" t="s">
        <v>2003</v>
      </c>
      <c r="C1246" s="210">
        <v>44930</v>
      </c>
      <c r="D1246" t="s">
        <v>2002</v>
      </c>
      <c r="E1246" t="s">
        <v>83</v>
      </c>
      <c r="F1246" t="s">
        <v>2001</v>
      </c>
      <c r="G1246" t="s">
        <v>1999</v>
      </c>
      <c r="H1246" t="s">
        <v>2000</v>
      </c>
      <c r="I1246" t="s">
        <v>1999</v>
      </c>
    </row>
    <row r="1247" spans="1:9" hidden="1" x14ac:dyDescent="0.25">
      <c r="A1247" t="s">
        <v>1998</v>
      </c>
    </row>
    <row r="1248" spans="1:9" x14ac:dyDescent="0.25">
      <c r="A1248" t="s">
        <v>1998</v>
      </c>
      <c r="B1248" t="s">
        <v>1997</v>
      </c>
      <c r="C1248" s="210">
        <v>45436</v>
      </c>
      <c r="D1248" t="s">
        <v>1996</v>
      </c>
      <c r="E1248" s="210">
        <v>45440</v>
      </c>
      <c r="F1248" t="s">
        <v>1317</v>
      </c>
      <c r="G1248" t="s">
        <v>1410</v>
      </c>
      <c r="I1248" t="s">
        <v>1995</v>
      </c>
    </row>
    <row r="1249" spans="1:9" hidden="1" x14ac:dyDescent="0.25">
      <c r="A1249" t="s">
        <v>1994</v>
      </c>
    </row>
    <row r="1250" spans="1:9" hidden="1" x14ac:dyDescent="0.25">
      <c r="A1250" t="s">
        <v>1994</v>
      </c>
      <c r="B1250" t="s">
        <v>1949</v>
      </c>
      <c r="C1250" s="210">
        <v>42621</v>
      </c>
      <c r="D1250" t="s">
        <v>1993</v>
      </c>
      <c r="E1250" s="210">
        <v>42735</v>
      </c>
      <c r="F1250" t="s">
        <v>1324</v>
      </c>
      <c r="G1250" t="s">
        <v>83</v>
      </c>
      <c r="H1250" t="s">
        <v>1992</v>
      </c>
      <c r="I1250" t="s">
        <v>1991</v>
      </c>
    </row>
    <row r="1251" spans="1:9" hidden="1" x14ac:dyDescent="0.25">
      <c r="A1251" t="s">
        <v>1990</v>
      </c>
    </row>
    <row r="1252" spans="1:9" hidden="1" x14ac:dyDescent="0.25">
      <c r="A1252" t="s">
        <v>1990</v>
      </c>
      <c r="B1252" t="s">
        <v>1848</v>
      </c>
      <c r="C1252" s="210">
        <v>44525</v>
      </c>
      <c r="D1252" t="s">
        <v>1989</v>
      </c>
      <c r="E1252" s="210">
        <v>44342</v>
      </c>
      <c r="F1252" t="s">
        <v>1336</v>
      </c>
      <c r="G1252" t="s">
        <v>83</v>
      </c>
      <c r="H1252" t="s">
        <v>1988</v>
      </c>
      <c r="I1252" t="s">
        <v>1987</v>
      </c>
    </row>
    <row r="1253" spans="1:9" hidden="1" x14ac:dyDescent="0.25">
      <c r="A1253" t="s">
        <v>1986</v>
      </c>
    </row>
    <row r="1254" spans="1:9" x14ac:dyDescent="0.25">
      <c r="A1254" t="s">
        <v>1986</v>
      </c>
      <c r="B1254" t="s">
        <v>1375</v>
      </c>
      <c r="C1254" s="210">
        <v>45300</v>
      </c>
      <c r="D1254" t="s">
        <v>1985</v>
      </c>
      <c r="E1254" s="210">
        <v>45747</v>
      </c>
      <c r="F1254" t="s">
        <v>1317</v>
      </c>
      <c r="G1254" t="s">
        <v>1410</v>
      </c>
      <c r="I1254" t="s">
        <v>1984</v>
      </c>
    </row>
    <row r="1255" spans="1:9" hidden="1" x14ac:dyDescent="0.25">
      <c r="A1255" t="s">
        <v>1971</v>
      </c>
    </row>
    <row r="1256" spans="1:9" hidden="1" x14ac:dyDescent="0.25">
      <c r="A1256" t="s">
        <v>1971</v>
      </c>
      <c r="B1256" t="s">
        <v>1332</v>
      </c>
      <c r="C1256" s="210">
        <v>42352</v>
      </c>
      <c r="D1256" t="s">
        <v>1983</v>
      </c>
      <c r="E1256" s="210">
        <v>42369</v>
      </c>
      <c r="F1256" t="s">
        <v>1324</v>
      </c>
      <c r="G1256" t="s">
        <v>1976</v>
      </c>
      <c r="H1256" t="s">
        <v>1982</v>
      </c>
      <c r="I1256" t="s">
        <v>1981</v>
      </c>
    </row>
    <row r="1257" spans="1:9" hidden="1" x14ac:dyDescent="0.25">
      <c r="A1257" t="s">
        <v>1971</v>
      </c>
      <c r="B1257" t="s">
        <v>1375</v>
      </c>
      <c r="C1257" s="210">
        <v>42024</v>
      </c>
      <c r="D1257" t="s">
        <v>1980</v>
      </c>
      <c r="E1257" t="s">
        <v>83</v>
      </c>
      <c r="F1257" t="s">
        <v>1324</v>
      </c>
      <c r="G1257" t="s">
        <v>1976</v>
      </c>
      <c r="H1257" t="s">
        <v>1979</v>
      </c>
      <c r="I1257" t="s">
        <v>1972</v>
      </c>
    </row>
    <row r="1258" spans="1:9" hidden="1" x14ac:dyDescent="0.25">
      <c r="A1258" t="s">
        <v>1971</v>
      </c>
      <c r="B1258" t="s">
        <v>1332</v>
      </c>
      <c r="C1258" s="210">
        <v>41766</v>
      </c>
      <c r="D1258" t="s">
        <v>1978</v>
      </c>
      <c r="E1258" s="210">
        <v>41787</v>
      </c>
      <c r="F1258" t="s">
        <v>1324</v>
      </c>
      <c r="G1258" t="s">
        <v>1974</v>
      </c>
      <c r="H1258" t="s">
        <v>1977</v>
      </c>
      <c r="I1258" t="s">
        <v>1976</v>
      </c>
    </row>
    <row r="1259" spans="1:9" hidden="1" x14ac:dyDescent="0.25">
      <c r="A1259" t="s">
        <v>1971</v>
      </c>
      <c r="B1259" t="s">
        <v>1375</v>
      </c>
      <c r="C1259" s="210">
        <v>41064</v>
      </c>
      <c r="D1259" t="s">
        <v>1975</v>
      </c>
      <c r="E1259" t="s">
        <v>83</v>
      </c>
      <c r="F1259" t="s">
        <v>1324</v>
      </c>
      <c r="G1259" t="s">
        <v>1974</v>
      </c>
      <c r="H1259" t="s">
        <v>1973</v>
      </c>
      <c r="I1259" t="s">
        <v>1972</v>
      </c>
    </row>
    <row r="1260" spans="1:9" hidden="1" x14ac:dyDescent="0.25">
      <c r="A1260" t="s">
        <v>1971</v>
      </c>
      <c r="B1260" t="s">
        <v>1375</v>
      </c>
      <c r="C1260" s="210">
        <v>40868</v>
      </c>
      <c r="D1260" t="s">
        <v>1970</v>
      </c>
      <c r="E1260" s="210">
        <v>40894</v>
      </c>
      <c r="F1260" t="s">
        <v>1324</v>
      </c>
      <c r="G1260" t="s">
        <v>83</v>
      </c>
      <c r="H1260" t="s">
        <v>1969</v>
      </c>
      <c r="I1260" t="s">
        <v>1968</v>
      </c>
    </row>
    <row r="1261" spans="1:9" hidden="1" x14ac:dyDescent="0.25">
      <c r="A1261" t="s">
        <v>1144</v>
      </c>
    </row>
    <row r="1262" spans="1:9" hidden="1" x14ac:dyDescent="0.25">
      <c r="A1262" t="s">
        <v>1144</v>
      </c>
      <c r="B1262" t="s">
        <v>1375</v>
      </c>
      <c r="C1262" s="210">
        <v>43798</v>
      </c>
      <c r="D1262" t="s">
        <v>1967</v>
      </c>
      <c r="E1262" s="210">
        <v>43921</v>
      </c>
      <c r="F1262" t="s">
        <v>1801</v>
      </c>
      <c r="G1262" t="s">
        <v>1962</v>
      </c>
      <c r="H1262" t="s">
        <v>1966</v>
      </c>
      <c r="I1262" t="s">
        <v>1965</v>
      </c>
    </row>
    <row r="1263" spans="1:9" hidden="1" x14ac:dyDescent="0.25">
      <c r="A1263" t="s">
        <v>1144</v>
      </c>
      <c r="B1263" t="s">
        <v>1438</v>
      </c>
      <c r="C1263" s="210">
        <v>40938</v>
      </c>
      <c r="D1263" t="s">
        <v>1964</v>
      </c>
      <c r="E1263" s="210">
        <v>41090</v>
      </c>
      <c r="F1263" t="s">
        <v>1324</v>
      </c>
      <c r="G1263" t="s">
        <v>83</v>
      </c>
      <c r="H1263" t="s">
        <v>1963</v>
      </c>
      <c r="I1263" t="s">
        <v>1962</v>
      </c>
    </row>
    <row r="1264" spans="1:9" hidden="1" x14ac:dyDescent="0.25">
      <c r="A1264" t="s">
        <v>1961</v>
      </c>
    </row>
    <row r="1265" spans="1:9" x14ac:dyDescent="0.25">
      <c r="A1265" t="s">
        <v>1961</v>
      </c>
      <c r="B1265" t="s">
        <v>1438</v>
      </c>
      <c r="C1265" s="210">
        <v>43903</v>
      </c>
      <c r="D1265" t="s">
        <v>1960</v>
      </c>
      <c r="E1265" s="210">
        <v>44104</v>
      </c>
      <c r="F1265" t="s">
        <v>1317</v>
      </c>
      <c r="G1265" t="s">
        <v>1410</v>
      </c>
      <c r="I1265" t="s">
        <v>1959</v>
      </c>
    </row>
    <row r="1266" spans="1:9" hidden="1" x14ac:dyDescent="0.25">
      <c r="A1266" t="s">
        <v>1958</v>
      </c>
    </row>
    <row r="1267" spans="1:9" x14ac:dyDescent="0.25">
      <c r="A1267" t="s">
        <v>1958</v>
      </c>
      <c r="B1267" t="s">
        <v>1438</v>
      </c>
      <c r="C1267" s="210">
        <v>43798</v>
      </c>
      <c r="D1267" t="s">
        <v>1957</v>
      </c>
      <c r="E1267" s="210">
        <v>44074</v>
      </c>
      <c r="F1267" t="s">
        <v>1317</v>
      </c>
      <c r="G1267" t="s">
        <v>1410</v>
      </c>
      <c r="I1267" t="s">
        <v>1956</v>
      </c>
    </row>
    <row r="1268" spans="1:9" hidden="1" x14ac:dyDescent="0.25">
      <c r="A1268" t="s">
        <v>1955</v>
      </c>
    </row>
    <row r="1269" spans="1:9" x14ac:dyDescent="0.25">
      <c r="A1269" t="s">
        <v>1955</v>
      </c>
      <c r="B1269" t="s">
        <v>1438</v>
      </c>
      <c r="C1269" s="210">
        <v>44617</v>
      </c>
      <c r="D1269" t="s">
        <v>1954</v>
      </c>
      <c r="E1269" s="210">
        <v>44804</v>
      </c>
      <c r="F1269" t="s">
        <v>1317</v>
      </c>
      <c r="G1269" t="s">
        <v>1410</v>
      </c>
      <c r="I1269" t="s">
        <v>1953</v>
      </c>
    </row>
    <row r="1270" spans="1:9" hidden="1" x14ac:dyDescent="0.25">
      <c r="A1270" t="s">
        <v>1921</v>
      </c>
    </row>
    <row r="1271" spans="1:9" x14ac:dyDescent="0.25">
      <c r="A1271" t="s">
        <v>1921</v>
      </c>
      <c r="B1271" t="s">
        <v>1952</v>
      </c>
      <c r="C1271" s="210">
        <v>42394</v>
      </c>
      <c r="D1271" t="s">
        <v>1951</v>
      </c>
      <c r="E1271" s="210">
        <v>42405</v>
      </c>
      <c r="F1271" t="s">
        <v>1317</v>
      </c>
      <c r="G1271" t="s">
        <v>1946</v>
      </c>
      <c r="H1271" t="s">
        <v>1950</v>
      </c>
      <c r="I1271" t="s">
        <v>1918</v>
      </c>
    </row>
    <row r="1272" spans="1:9" hidden="1" x14ac:dyDescent="0.25">
      <c r="A1272" t="s">
        <v>1921</v>
      </c>
      <c r="B1272" t="s">
        <v>1949</v>
      </c>
      <c r="C1272" s="210">
        <v>42016</v>
      </c>
      <c r="D1272" t="s">
        <v>1948</v>
      </c>
      <c r="E1272" s="210">
        <v>42034</v>
      </c>
      <c r="F1272" t="s">
        <v>1324</v>
      </c>
      <c r="G1272" t="s">
        <v>1943</v>
      </c>
      <c r="H1272" t="s">
        <v>1947</v>
      </c>
      <c r="I1272" t="s">
        <v>1946</v>
      </c>
    </row>
    <row r="1273" spans="1:9" hidden="1" x14ac:dyDescent="0.25">
      <c r="A1273" t="s">
        <v>1921</v>
      </c>
      <c r="B1273" t="s">
        <v>1920</v>
      </c>
      <c r="C1273" s="210">
        <v>41712</v>
      </c>
      <c r="D1273" t="s">
        <v>1945</v>
      </c>
      <c r="E1273" s="210">
        <v>41790</v>
      </c>
      <c r="F1273" t="s">
        <v>1324</v>
      </c>
      <c r="G1273" t="s">
        <v>1940</v>
      </c>
      <c r="H1273" t="s">
        <v>1944</v>
      </c>
      <c r="I1273" t="s">
        <v>1943</v>
      </c>
    </row>
    <row r="1274" spans="1:9" hidden="1" x14ac:dyDescent="0.25">
      <c r="A1274" t="s">
        <v>1921</v>
      </c>
      <c r="B1274" t="s">
        <v>1920</v>
      </c>
      <c r="C1274" s="210">
        <v>41506</v>
      </c>
      <c r="D1274" t="s">
        <v>1942</v>
      </c>
      <c r="E1274" s="210">
        <v>41510</v>
      </c>
      <c r="F1274" t="s">
        <v>1324</v>
      </c>
      <c r="G1274" t="s">
        <v>1937</v>
      </c>
      <c r="H1274" t="s">
        <v>1941</v>
      </c>
      <c r="I1274" t="s">
        <v>1940</v>
      </c>
    </row>
    <row r="1275" spans="1:9" hidden="1" x14ac:dyDescent="0.25">
      <c r="A1275" t="s">
        <v>1921</v>
      </c>
      <c r="B1275" t="s">
        <v>1920</v>
      </c>
      <c r="C1275" s="210">
        <v>41486</v>
      </c>
      <c r="D1275" t="s">
        <v>1939</v>
      </c>
      <c r="E1275" s="210">
        <v>41494</v>
      </c>
      <c r="F1275" t="s">
        <v>1324</v>
      </c>
      <c r="G1275" t="s">
        <v>1934</v>
      </c>
      <c r="H1275" t="s">
        <v>1938</v>
      </c>
      <c r="I1275" t="s">
        <v>1937</v>
      </c>
    </row>
    <row r="1276" spans="1:9" hidden="1" x14ac:dyDescent="0.25">
      <c r="A1276" t="s">
        <v>1921</v>
      </c>
      <c r="B1276" t="s">
        <v>1920</v>
      </c>
      <c r="C1276" s="210">
        <v>41442</v>
      </c>
      <c r="D1276" t="s">
        <v>1936</v>
      </c>
      <c r="E1276" s="210">
        <v>41453</v>
      </c>
      <c r="F1276" t="s">
        <v>1324</v>
      </c>
      <c r="G1276" t="s">
        <v>1931</v>
      </c>
      <c r="H1276" t="s">
        <v>1935</v>
      </c>
      <c r="I1276" t="s">
        <v>1934</v>
      </c>
    </row>
    <row r="1277" spans="1:9" hidden="1" x14ac:dyDescent="0.25">
      <c r="A1277" t="s">
        <v>1921</v>
      </c>
      <c r="B1277" t="s">
        <v>1920</v>
      </c>
      <c r="C1277" s="210">
        <v>41373</v>
      </c>
      <c r="D1277" t="s">
        <v>1933</v>
      </c>
      <c r="E1277" s="210">
        <v>41380</v>
      </c>
      <c r="F1277" t="s">
        <v>1324</v>
      </c>
      <c r="G1277" t="s">
        <v>1928</v>
      </c>
      <c r="H1277" t="s">
        <v>1932</v>
      </c>
      <c r="I1277" t="s">
        <v>1931</v>
      </c>
    </row>
    <row r="1278" spans="1:9" hidden="1" x14ac:dyDescent="0.25">
      <c r="A1278" t="s">
        <v>1921</v>
      </c>
      <c r="B1278" t="s">
        <v>1920</v>
      </c>
      <c r="C1278" s="210">
        <v>41359</v>
      </c>
      <c r="D1278" t="s">
        <v>1930</v>
      </c>
      <c r="E1278" s="210">
        <v>41361</v>
      </c>
      <c r="F1278" t="s">
        <v>1324</v>
      </c>
      <c r="G1278" t="s">
        <v>1925</v>
      </c>
      <c r="H1278" t="s">
        <v>1929</v>
      </c>
      <c r="I1278" t="s">
        <v>1928</v>
      </c>
    </row>
    <row r="1279" spans="1:9" hidden="1" x14ac:dyDescent="0.25">
      <c r="A1279" t="s">
        <v>1921</v>
      </c>
      <c r="B1279" t="s">
        <v>1920</v>
      </c>
      <c r="C1279" s="210">
        <v>41289</v>
      </c>
      <c r="D1279" t="s">
        <v>1927</v>
      </c>
      <c r="E1279" s="210">
        <v>41300</v>
      </c>
      <c r="F1279" t="s">
        <v>1324</v>
      </c>
      <c r="G1279" t="s">
        <v>1922</v>
      </c>
      <c r="H1279" t="s">
        <v>1926</v>
      </c>
      <c r="I1279" t="s">
        <v>1925</v>
      </c>
    </row>
    <row r="1280" spans="1:9" hidden="1" x14ac:dyDescent="0.25">
      <c r="A1280" t="s">
        <v>1921</v>
      </c>
      <c r="B1280" t="s">
        <v>1920</v>
      </c>
      <c r="C1280" s="210">
        <v>41219</v>
      </c>
      <c r="D1280" t="s">
        <v>1924</v>
      </c>
      <c r="E1280" s="210">
        <v>41226</v>
      </c>
      <c r="F1280" t="s">
        <v>1324</v>
      </c>
      <c r="G1280" t="s">
        <v>1916</v>
      </c>
      <c r="H1280" t="s">
        <v>1923</v>
      </c>
      <c r="I1280" t="s">
        <v>1922</v>
      </c>
    </row>
    <row r="1281" spans="1:9" hidden="1" x14ac:dyDescent="0.25">
      <c r="A1281" t="s">
        <v>1921</v>
      </c>
      <c r="B1281" t="s">
        <v>1920</v>
      </c>
      <c r="C1281" s="210">
        <v>41164</v>
      </c>
      <c r="D1281" t="s">
        <v>1919</v>
      </c>
      <c r="E1281" s="210">
        <v>41167</v>
      </c>
      <c r="F1281" t="s">
        <v>1324</v>
      </c>
      <c r="G1281" t="s">
        <v>1918</v>
      </c>
      <c r="H1281" t="s">
        <v>1917</v>
      </c>
      <c r="I1281" t="s">
        <v>1916</v>
      </c>
    </row>
    <row r="1282" spans="1:9" hidden="1" x14ac:dyDescent="0.25">
      <c r="A1282" t="s">
        <v>1865</v>
      </c>
    </row>
    <row r="1283" spans="1:9" hidden="1" x14ac:dyDescent="0.25">
      <c r="A1283" t="s">
        <v>1865</v>
      </c>
      <c r="B1283" t="s">
        <v>1375</v>
      </c>
      <c r="C1283" s="210">
        <v>40949</v>
      </c>
      <c r="D1283" t="s">
        <v>1915</v>
      </c>
      <c r="E1283" t="s">
        <v>83</v>
      </c>
      <c r="F1283" t="s">
        <v>1324</v>
      </c>
      <c r="G1283" t="s">
        <v>1914</v>
      </c>
      <c r="H1283" t="s">
        <v>1913</v>
      </c>
      <c r="I1283" t="s">
        <v>1912</v>
      </c>
    </row>
    <row r="1284" spans="1:9" hidden="1" x14ac:dyDescent="0.25">
      <c r="A1284" t="s">
        <v>1865</v>
      </c>
      <c r="B1284" t="s">
        <v>1443</v>
      </c>
      <c r="C1284" s="210">
        <v>39717</v>
      </c>
      <c r="D1284" t="s">
        <v>1892</v>
      </c>
      <c r="E1284" t="s">
        <v>83</v>
      </c>
      <c r="F1284" t="s">
        <v>1324</v>
      </c>
      <c r="G1284" t="s">
        <v>1906</v>
      </c>
      <c r="H1284" t="s">
        <v>1911</v>
      </c>
      <c r="I1284" t="s">
        <v>1893</v>
      </c>
    </row>
    <row r="1285" spans="1:9" hidden="1" x14ac:dyDescent="0.25">
      <c r="A1285" t="s">
        <v>1865</v>
      </c>
      <c r="B1285" t="s">
        <v>1443</v>
      </c>
      <c r="C1285" s="210">
        <v>39636</v>
      </c>
      <c r="D1285" t="s">
        <v>1910</v>
      </c>
      <c r="E1285" t="s">
        <v>83</v>
      </c>
      <c r="F1285" t="s">
        <v>1324</v>
      </c>
      <c r="G1285" t="s">
        <v>1906</v>
      </c>
      <c r="H1285" t="s">
        <v>1909</v>
      </c>
      <c r="I1285" t="s">
        <v>1893</v>
      </c>
    </row>
    <row r="1286" spans="1:9" hidden="1" x14ac:dyDescent="0.25">
      <c r="A1286" t="s">
        <v>1865</v>
      </c>
      <c r="B1286" t="s">
        <v>1443</v>
      </c>
      <c r="C1286" s="210">
        <v>39616</v>
      </c>
      <c r="D1286" t="s">
        <v>1908</v>
      </c>
      <c r="E1286" s="210">
        <v>39630</v>
      </c>
      <c r="F1286" t="s">
        <v>1324</v>
      </c>
      <c r="G1286" t="s">
        <v>1901</v>
      </c>
      <c r="H1286" t="s">
        <v>1907</v>
      </c>
      <c r="I1286" t="s">
        <v>1906</v>
      </c>
    </row>
    <row r="1287" spans="1:9" hidden="1" x14ac:dyDescent="0.25">
      <c r="A1287" t="s">
        <v>1865</v>
      </c>
      <c r="B1287" t="s">
        <v>1443</v>
      </c>
      <c r="C1287" s="210">
        <v>39615</v>
      </c>
      <c r="D1287" t="s">
        <v>1905</v>
      </c>
      <c r="E1287" t="s">
        <v>83</v>
      </c>
      <c r="F1287" t="s">
        <v>1324</v>
      </c>
      <c r="G1287" t="s">
        <v>1901</v>
      </c>
      <c r="H1287" t="s">
        <v>1904</v>
      </c>
      <c r="I1287" t="s">
        <v>1893</v>
      </c>
    </row>
    <row r="1288" spans="1:9" hidden="1" x14ac:dyDescent="0.25">
      <c r="A1288" t="s">
        <v>1865</v>
      </c>
      <c r="B1288" t="s">
        <v>1443</v>
      </c>
      <c r="C1288" s="210">
        <v>39461</v>
      </c>
      <c r="D1288" t="s">
        <v>1903</v>
      </c>
      <c r="E1288" s="210">
        <v>39478</v>
      </c>
      <c r="F1288" t="s">
        <v>1324</v>
      </c>
      <c r="G1288" t="s">
        <v>1898</v>
      </c>
      <c r="H1288" t="s">
        <v>1902</v>
      </c>
      <c r="I1288" t="s">
        <v>1901</v>
      </c>
    </row>
    <row r="1289" spans="1:9" hidden="1" x14ac:dyDescent="0.25">
      <c r="A1289" t="s">
        <v>1865</v>
      </c>
      <c r="B1289" t="s">
        <v>1443</v>
      </c>
      <c r="C1289" s="210">
        <v>39427</v>
      </c>
      <c r="D1289" t="s">
        <v>1900</v>
      </c>
      <c r="E1289" s="210">
        <v>39478</v>
      </c>
      <c r="F1289" t="s">
        <v>1324</v>
      </c>
      <c r="G1289" t="s">
        <v>1896</v>
      </c>
      <c r="H1289" t="s">
        <v>1899</v>
      </c>
      <c r="I1289" t="s">
        <v>1898</v>
      </c>
    </row>
    <row r="1290" spans="1:9" hidden="1" x14ac:dyDescent="0.25">
      <c r="A1290" t="s">
        <v>1865</v>
      </c>
      <c r="B1290" t="s">
        <v>1443</v>
      </c>
      <c r="C1290" s="210">
        <v>39373</v>
      </c>
      <c r="D1290">
        <v>27094</v>
      </c>
      <c r="E1290" s="210">
        <v>39377</v>
      </c>
      <c r="F1290" t="s">
        <v>1324</v>
      </c>
      <c r="G1290" t="s">
        <v>1890</v>
      </c>
      <c r="H1290" t="s">
        <v>1897</v>
      </c>
      <c r="I1290" t="s">
        <v>1896</v>
      </c>
    </row>
    <row r="1291" spans="1:9" hidden="1" x14ac:dyDescent="0.25">
      <c r="A1291" t="s">
        <v>1865</v>
      </c>
      <c r="B1291" t="s">
        <v>1443</v>
      </c>
      <c r="C1291" s="210">
        <v>39307</v>
      </c>
      <c r="D1291" t="s">
        <v>1895</v>
      </c>
      <c r="E1291" t="s">
        <v>83</v>
      </c>
      <c r="F1291" t="s">
        <v>1324</v>
      </c>
      <c r="G1291" t="s">
        <v>1890</v>
      </c>
      <c r="H1291" t="s">
        <v>1894</v>
      </c>
      <c r="I1291" t="s">
        <v>1893</v>
      </c>
    </row>
    <row r="1292" spans="1:9" hidden="1" x14ac:dyDescent="0.25">
      <c r="A1292" t="s">
        <v>1865</v>
      </c>
      <c r="B1292" t="s">
        <v>1443</v>
      </c>
      <c r="C1292" s="210">
        <v>39213</v>
      </c>
      <c r="D1292" t="s">
        <v>1892</v>
      </c>
      <c r="E1292" s="210">
        <v>39294</v>
      </c>
      <c r="F1292" t="s">
        <v>1324</v>
      </c>
      <c r="G1292" t="s">
        <v>1887</v>
      </c>
      <c r="H1292" t="s">
        <v>1891</v>
      </c>
      <c r="I1292" t="s">
        <v>1890</v>
      </c>
    </row>
    <row r="1293" spans="1:9" hidden="1" x14ac:dyDescent="0.25">
      <c r="A1293" t="s">
        <v>1865</v>
      </c>
      <c r="B1293" t="s">
        <v>1565</v>
      </c>
      <c r="C1293" s="210">
        <v>38952</v>
      </c>
      <c r="D1293" t="s">
        <v>1889</v>
      </c>
      <c r="E1293" s="210">
        <v>39082</v>
      </c>
      <c r="F1293" t="s">
        <v>1324</v>
      </c>
      <c r="G1293" t="s">
        <v>1884</v>
      </c>
      <c r="H1293" t="s">
        <v>1888</v>
      </c>
      <c r="I1293" t="s">
        <v>1887</v>
      </c>
    </row>
    <row r="1294" spans="1:9" hidden="1" x14ac:dyDescent="0.25">
      <c r="A1294" t="s">
        <v>1865</v>
      </c>
      <c r="B1294" t="s">
        <v>1565</v>
      </c>
      <c r="C1294" s="210">
        <v>38845</v>
      </c>
      <c r="D1294" t="s">
        <v>1886</v>
      </c>
      <c r="E1294" s="210">
        <v>38930</v>
      </c>
      <c r="F1294" t="s">
        <v>1324</v>
      </c>
      <c r="G1294" t="s">
        <v>1881</v>
      </c>
      <c r="H1294" t="s">
        <v>1885</v>
      </c>
      <c r="I1294" t="s">
        <v>1884</v>
      </c>
    </row>
    <row r="1295" spans="1:9" hidden="1" x14ac:dyDescent="0.25">
      <c r="A1295" t="s">
        <v>1865</v>
      </c>
      <c r="B1295" t="s">
        <v>1565</v>
      </c>
      <c r="C1295" s="210">
        <v>38779</v>
      </c>
      <c r="D1295" t="s">
        <v>1883</v>
      </c>
      <c r="E1295" s="210">
        <v>38840</v>
      </c>
      <c r="F1295" t="s">
        <v>1324</v>
      </c>
      <c r="G1295" t="s">
        <v>1878</v>
      </c>
      <c r="H1295" t="s">
        <v>1882</v>
      </c>
      <c r="I1295" t="s">
        <v>1881</v>
      </c>
    </row>
    <row r="1296" spans="1:9" hidden="1" x14ac:dyDescent="0.25">
      <c r="A1296" t="s">
        <v>1865</v>
      </c>
      <c r="B1296" t="s">
        <v>1565</v>
      </c>
      <c r="C1296" s="210">
        <v>38608</v>
      </c>
      <c r="D1296" t="s">
        <v>1880</v>
      </c>
      <c r="E1296" s="210">
        <v>38686</v>
      </c>
      <c r="F1296" t="s">
        <v>1324</v>
      </c>
      <c r="G1296" t="s">
        <v>1875</v>
      </c>
      <c r="H1296" t="s">
        <v>1879</v>
      </c>
      <c r="I1296" t="s">
        <v>1878</v>
      </c>
    </row>
    <row r="1297" spans="1:9" hidden="1" x14ac:dyDescent="0.25">
      <c r="A1297" t="s">
        <v>1865</v>
      </c>
      <c r="B1297" t="s">
        <v>1871</v>
      </c>
      <c r="C1297" s="210">
        <v>38496</v>
      </c>
      <c r="D1297" t="s">
        <v>1877</v>
      </c>
      <c r="E1297" s="210">
        <v>38516</v>
      </c>
      <c r="F1297" t="s">
        <v>1324</v>
      </c>
      <c r="G1297" t="s">
        <v>1872</v>
      </c>
      <c r="H1297" t="s">
        <v>1876</v>
      </c>
      <c r="I1297" t="s">
        <v>1875</v>
      </c>
    </row>
    <row r="1298" spans="1:9" hidden="1" x14ac:dyDescent="0.25">
      <c r="A1298" t="s">
        <v>1865</v>
      </c>
      <c r="B1298" t="s">
        <v>1871</v>
      </c>
      <c r="C1298" s="210">
        <v>38287</v>
      </c>
      <c r="D1298" t="s">
        <v>1874</v>
      </c>
      <c r="E1298" s="210">
        <v>38306</v>
      </c>
      <c r="F1298" t="s">
        <v>1324</v>
      </c>
      <c r="G1298" t="s">
        <v>1869</v>
      </c>
      <c r="H1298" t="s">
        <v>1873</v>
      </c>
      <c r="I1298" t="s">
        <v>1872</v>
      </c>
    </row>
    <row r="1299" spans="1:9" hidden="1" x14ac:dyDescent="0.25">
      <c r="A1299" t="s">
        <v>1865</v>
      </c>
      <c r="B1299" t="s">
        <v>1871</v>
      </c>
      <c r="C1299" s="210">
        <v>37978</v>
      </c>
      <c r="E1299" s="210">
        <v>37985</v>
      </c>
      <c r="F1299" t="s">
        <v>1324</v>
      </c>
      <c r="G1299" t="s">
        <v>1866</v>
      </c>
      <c r="H1299" t="s">
        <v>1870</v>
      </c>
      <c r="I1299" t="s">
        <v>1869</v>
      </c>
    </row>
    <row r="1300" spans="1:9" hidden="1" x14ac:dyDescent="0.25">
      <c r="A1300" t="s">
        <v>1865</v>
      </c>
      <c r="B1300" t="s">
        <v>1854</v>
      </c>
      <c r="C1300" s="210">
        <v>37970</v>
      </c>
      <c r="D1300" t="s">
        <v>1868</v>
      </c>
      <c r="E1300" s="210">
        <v>37942</v>
      </c>
      <c r="F1300" t="s">
        <v>1324</v>
      </c>
      <c r="G1300" t="s">
        <v>1861</v>
      </c>
      <c r="H1300" t="s">
        <v>1867</v>
      </c>
      <c r="I1300" t="s">
        <v>1866</v>
      </c>
    </row>
    <row r="1301" spans="1:9" hidden="1" x14ac:dyDescent="0.25">
      <c r="A1301" t="s">
        <v>1865</v>
      </c>
      <c r="B1301" t="s">
        <v>1854</v>
      </c>
      <c r="C1301" s="210">
        <v>37595</v>
      </c>
      <c r="D1301" t="s">
        <v>1864</v>
      </c>
      <c r="E1301" s="210">
        <v>37603</v>
      </c>
      <c r="F1301" t="s">
        <v>1324</v>
      </c>
      <c r="G1301" t="s">
        <v>1863</v>
      </c>
      <c r="H1301" t="s">
        <v>1862</v>
      </c>
      <c r="I1301" t="s">
        <v>1861</v>
      </c>
    </row>
    <row r="1302" spans="1:9" hidden="1" x14ac:dyDescent="0.25">
      <c r="A1302" t="s">
        <v>1860</v>
      </c>
    </row>
    <row r="1303" spans="1:9" hidden="1" x14ac:dyDescent="0.25">
      <c r="A1303" t="s">
        <v>1860</v>
      </c>
      <c r="B1303" t="s">
        <v>1565</v>
      </c>
      <c r="C1303" s="210">
        <v>38288</v>
      </c>
      <c r="D1303" t="s">
        <v>1859</v>
      </c>
      <c r="E1303" s="210">
        <v>38293</v>
      </c>
      <c r="F1303" t="s">
        <v>1324</v>
      </c>
      <c r="G1303" t="s">
        <v>1858</v>
      </c>
      <c r="H1303" t="s">
        <v>1857</v>
      </c>
      <c r="I1303" t="s">
        <v>1856</v>
      </c>
    </row>
    <row r="1304" spans="1:9" hidden="1" x14ac:dyDescent="0.25">
      <c r="A1304" t="s">
        <v>1855</v>
      </c>
    </row>
    <row r="1305" spans="1:9" hidden="1" x14ac:dyDescent="0.25">
      <c r="A1305" t="s">
        <v>1855</v>
      </c>
      <c r="B1305" t="s">
        <v>1854</v>
      </c>
      <c r="C1305" s="210">
        <v>37523</v>
      </c>
      <c r="D1305" t="s">
        <v>1853</v>
      </c>
      <c r="E1305" s="210">
        <v>37522</v>
      </c>
      <c r="F1305" t="s">
        <v>1324</v>
      </c>
      <c r="G1305" t="s">
        <v>1852</v>
      </c>
      <c r="H1305" t="s">
        <v>1851</v>
      </c>
      <c r="I1305" t="s">
        <v>1850</v>
      </c>
    </row>
    <row r="1306" spans="1:9" hidden="1" x14ac:dyDescent="0.25">
      <c r="A1306" t="s">
        <v>1849</v>
      </c>
    </row>
    <row r="1307" spans="1:9" hidden="1" x14ac:dyDescent="0.25">
      <c r="A1307" t="s">
        <v>1849</v>
      </c>
      <c r="B1307" t="s">
        <v>1848</v>
      </c>
      <c r="C1307" s="210">
        <v>40473</v>
      </c>
      <c r="D1307" t="s">
        <v>1847</v>
      </c>
      <c r="E1307" s="210">
        <v>40444</v>
      </c>
      <c r="F1307" t="s">
        <v>1324</v>
      </c>
      <c r="G1307" t="s">
        <v>83</v>
      </c>
      <c r="H1307" t="s">
        <v>1846</v>
      </c>
      <c r="I1307" t="s">
        <v>1845</v>
      </c>
    </row>
    <row r="1308" spans="1:9" hidden="1" x14ac:dyDescent="0.25">
      <c r="A1308" t="s">
        <v>1807</v>
      </c>
    </row>
    <row r="1309" spans="1:9" x14ac:dyDescent="0.25">
      <c r="A1309" t="s">
        <v>1807</v>
      </c>
      <c r="B1309" t="s">
        <v>1797</v>
      </c>
      <c r="C1309" s="210">
        <v>43241</v>
      </c>
      <c r="D1309" t="s">
        <v>1844</v>
      </c>
      <c r="E1309" s="210">
        <v>43343</v>
      </c>
      <c r="F1309" t="s">
        <v>1317</v>
      </c>
      <c r="G1309" t="s">
        <v>1796</v>
      </c>
      <c r="H1309" t="s">
        <v>1843</v>
      </c>
      <c r="I1309" t="s">
        <v>1794</v>
      </c>
    </row>
    <row r="1310" spans="1:9" hidden="1" x14ac:dyDescent="0.25">
      <c r="A1310" t="s">
        <v>1807</v>
      </c>
      <c r="B1310" t="s">
        <v>1797</v>
      </c>
      <c r="C1310" s="210">
        <v>42257</v>
      </c>
      <c r="D1310" t="s">
        <v>1842</v>
      </c>
      <c r="E1310" s="210">
        <v>42399</v>
      </c>
      <c r="F1310" t="s">
        <v>1324</v>
      </c>
      <c r="G1310" t="s">
        <v>1837</v>
      </c>
      <c r="H1310" t="s">
        <v>1841</v>
      </c>
      <c r="I1310" t="s">
        <v>1796</v>
      </c>
    </row>
    <row r="1311" spans="1:9" hidden="1" x14ac:dyDescent="0.25">
      <c r="A1311" t="s">
        <v>1807</v>
      </c>
      <c r="B1311" t="s">
        <v>1840</v>
      </c>
      <c r="C1311" s="210">
        <v>41904</v>
      </c>
      <c r="D1311" t="s">
        <v>1839</v>
      </c>
      <c r="E1311" s="210">
        <v>41934</v>
      </c>
      <c r="F1311" t="s">
        <v>1324</v>
      </c>
      <c r="G1311" t="s">
        <v>1834</v>
      </c>
      <c r="H1311" t="s">
        <v>1838</v>
      </c>
      <c r="I1311" t="s">
        <v>1837</v>
      </c>
    </row>
    <row r="1312" spans="1:9" hidden="1" x14ac:dyDescent="0.25">
      <c r="A1312" t="s">
        <v>1807</v>
      </c>
      <c r="B1312" t="s">
        <v>1822</v>
      </c>
      <c r="C1312" s="210">
        <v>41718</v>
      </c>
      <c r="D1312" t="s">
        <v>1836</v>
      </c>
      <c r="E1312" s="210">
        <v>41755</v>
      </c>
      <c r="F1312" t="s">
        <v>1324</v>
      </c>
      <c r="G1312" t="s">
        <v>1832</v>
      </c>
      <c r="H1312" t="s">
        <v>1835</v>
      </c>
      <c r="I1312" t="s">
        <v>1834</v>
      </c>
    </row>
    <row r="1313" spans="1:9" hidden="1" x14ac:dyDescent="0.25">
      <c r="A1313" t="s">
        <v>1807</v>
      </c>
      <c r="B1313" t="s">
        <v>1822</v>
      </c>
      <c r="C1313" s="210">
        <v>41591</v>
      </c>
      <c r="D1313" t="s">
        <v>1831</v>
      </c>
      <c r="E1313" s="210">
        <v>41621</v>
      </c>
      <c r="F1313" t="s">
        <v>1324</v>
      </c>
      <c r="G1313" t="s">
        <v>1829</v>
      </c>
      <c r="H1313" t="s">
        <v>1833</v>
      </c>
      <c r="I1313" t="s">
        <v>1832</v>
      </c>
    </row>
    <row r="1314" spans="1:9" hidden="1" x14ac:dyDescent="0.25">
      <c r="A1314" t="s">
        <v>1807</v>
      </c>
      <c r="B1314" t="s">
        <v>1822</v>
      </c>
      <c r="C1314" s="210">
        <v>41512</v>
      </c>
      <c r="D1314" t="s">
        <v>1831</v>
      </c>
      <c r="E1314" s="210">
        <v>41547</v>
      </c>
      <c r="F1314" t="s">
        <v>1324</v>
      </c>
      <c r="G1314" t="s">
        <v>1826</v>
      </c>
      <c r="H1314" t="s">
        <v>1830</v>
      </c>
      <c r="I1314" t="s">
        <v>1829</v>
      </c>
    </row>
    <row r="1315" spans="1:9" hidden="1" x14ac:dyDescent="0.25">
      <c r="A1315" t="s">
        <v>1807</v>
      </c>
      <c r="B1315" t="s">
        <v>1822</v>
      </c>
      <c r="C1315" s="210">
        <v>41436</v>
      </c>
      <c r="D1315" t="s">
        <v>1828</v>
      </c>
      <c r="E1315" s="210">
        <v>41502</v>
      </c>
      <c r="F1315" t="s">
        <v>1324</v>
      </c>
      <c r="G1315" t="s">
        <v>1823</v>
      </c>
      <c r="H1315" t="s">
        <v>1827</v>
      </c>
      <c r="I1315" t="s">
        <v>1826</v>
      </c>
    </row>
    <row r="1316" spans="1:9" hidden="1" x14ac:dyDescent="0.25">
      <c r="A1316" t="s">
        <v>1807</v>
      </c>
      <c r="B1316" t="s">
        <v>1797</v>
      </c>
      <c r="C1316" s="210">
        <v>41064</v>
      </c>
      <c r="D1316" t="s">
        <v>1825</v>
      </c>
      <c r="E1316" s="210">
        <v>41082</v>
      </c>
      <c r="F1316" t="s">
        <v>1324</v>
      </c>
      <c r="G1316" t="s">
        <v>1817</v>
      </c>
      <c r="H1316" t="s">
        <v>1824</v>
      </c>
      <c r="I1316" t="s">
        <v>1823</v>
      </c>
    </row>
    <row r="1317" spans="1:9" hidden="1" x14ac:dyDescent="0.25">
      <c r="A1317" t="s">
        <v>1807</v>
      </c>
      <c r="B1317" t="s">
        <v>1822</v>
      </c>
      <c r="C1317" s="210">
        <v>40941</v>
      </c>
      <c r="D1317" t="s">
        <v>1821</v>
      </c>
      <c r="E1317" t="s">
        <v>83</v>
      </c>
      <c r="F1317" t="s">
        <v>1324</v>
      </c>
      <c r="G1317" t="s">
        <v>1817</v>
      </c>
      <c r="H1317" t="s">
        <v>1820</v>
      </c>
      <c r="I1317" t="s">
        <v>1794</v>
      </c>
    </row>
    <row r="1318" spans="1:9" hidden="1" x14ac:dyDescent="0.25">
      <c r="A1318" t="s">
        <v>1807</v>
      </c>
      <c r="B1318" t="s">
        <v>1797</v>
      </c>
      <c r="C1318" s="210">
        <v>40561</v>
      </c>
      <c r="D1318" t="s">
        <v>1819</v>
      </c>
      <c r="E1318" s="210">
        <v>40663</v>
      </c>
      <c r="F1318" t="s">
        <v>1324</v>
      </c>
      <c r="G1318" t="s">
        <v>1814</v>
      </c>
      <c r="H1318" t="s">
        <v>1818</v>
      </c>
      <c r="I1318" t="s">
        <v>1817</v>
      </c>
    </row>
    <row r="1319" spans="1:9" hidden="1" x14ac:dyDescent="0.25">
      <c r="A1319" t="s">
        <v>1807</v>
      </c>
      <c r="B1319" t="s">
        <v>1797</v>
      </c>
      <c r="C1319" s="210">
        <v>40500</v>
      </c>
      <c r="D1319" t="s">
        <v>1816</v>
      </c>
      <c r="E1319" s="210">
        <v>40543</v>
      </c>
      <c r="F1319" t="s">
        <v>1324</v>
      </c>
      <c r="G1319" t="s">
        <v>1811</v>
      </c>
      <c r="H1319" t="s">
        <v>1815</v>
      </c>
      <c r="I1319" t="s">
        <v>1814</v>
      </c>
    </row>
    <row r="1320" spans="1:9" hidden="1" x14ac:dyDescent="0.25">
      <c r="A1320" t="s">
        <v>1807</v>
      </c>
      <c r="B1320" t="s">
        <v>1797</v>
      </c>
      <c r="C1320" s="210">
        <v>40093</v>
      </c>
      <c r="D1320" t="s">
        <v>1813</v>
      </c>
      <c r="E1320" s="210">
        <v>40117</v>
      </c>
      <c r="F1320" t="s">
        <v>1324</v>
      </c>
      <c r="G1320" t="s">
        <v>1808</v>
      </c>
      <c r="H1320" t="s">
        <v>1812</v>
      </c>
      <c r="I1320" t="s">
        <v>1811</v>
      </c>
    </row>
    <row r="1321" spans="1:9" hidden="1" x14ac:dyDescent="0.25">
      <c r="A1321" t="s">
        <v>1807</v>
      </c>
      <c r="B1321" t="s">
        <v>1797</v>
      </c>
      <c r="C1321" s="210">
        <v>40092</v>
      </c>
      <c r="D1321" t="s">
        <v>1810</v>
      </c>
      <c r="E1321" s="210">
        <v>40147</v>
      </c>
      <c r="F1321" t="s">
        <v>1324</v>
      </c>
      <c r="G1321" t="s">
        <v>1804</v>
      </c>
      <c r="H1321" t="s">
        <v>1809</v>
      </c>
      <c r="I1321" t="s">
        <v>1808</v>
      </c>
    </row>
    <row r="1322" spans="1:9" hidden="1" x14ac:dyDescent="0.25">
      <c r="A1322" t="s">
        <v>1807</v>
      </c>
      <c r="B1322" t="s">
        <v>1332</v>
      </c>
      <c r="C1322" s="210">
        <v>40036</v>
      </c>
      <c r="D1322" t="s">
        <v>1806</v>
      </c>
      <c r="E1322" s="210">
        <v>40037</v>
      </c>
      <c r="F1322" t="s">
        <v>1324</v>
      </c>
      <c r="G1322" t="s">
        <v>83</v>
      </c>
      <c r="H1322" t="s">
        <v>1805</v>
      </c>
      <c r="I1322" t="s">
        <v>1804</v>
      </c>
    </row>
    <row r="1323" spans="1:9" hidden="1" x14ac:dyDescent="0.25">
      <c r="A1323" t="s">
        <v>1803</v>
      </c>
    </row>
    <row r="1324" spans="1:9" hidden="1" x14ac:dyDescent="0.25">
      <c r="A1324" t="s">
        <v>1803</v>
      </c>
      <c r="B1324" t="s">
        <v>1332</v>
      </c>
      <c r="C1324" s="210">
        <v>43851</v>
      </c>
      <c r="D1324" t="s">
        <v>1802</v>
      </c>
      <c r="E1324" s="210">
        <v>43921</v>
      </c>
      <c r="F1324" t="s">
        <v>1801</v>
      </c>
      <c r="G1324" t="s">
        <v>83</v>
      </c>
      <c r="H1324" t="s">
        <v>1800</v>
      </c>
      <c r="I1324" t="s">
        <v>1799</v>
      </c>
    </row>
    <row r="1325" spans="1:9" hidden="1" x14ac:dyDescent="0.25">
      <c r="A1325" t="s">
        <v>1798</v>
      </c>
    </row>
    <row r="1326" spans="1:9" x14ac:dyDescent="0.25">
      <c r="A1326" t="s">
        <v>1798</v>
      </c>
      <c r="B1326" t="s">
        <v>1797</v>
      </c>
      <c r="C1326" s="210">
        <v>44112</v>
      </c>
      <c r="D1326" t="s">
        <v>1331</v>
      </c>
      <c r="E1326" s="210">
        <v>43343</v>
      </c>
      <c r="F1326" t="s">
        <v>1317</v>
      </c>
      <c r="G1326" t="s">
        <v>1796</v>
      </c>
      <c r="H1326" t="s">
        <v>1795</v>
      </c>
      <c r="I1326" t="s">
        <v>1794</v>
      </c>
    </row>
    <row r="1327" spans="1:9" hidden="1" x14ac:dyDescent="0.25">
      <c r="A1327" t="s">
        <v>1541</v>
      </c>
    </row>
    <row r="1328" spans="1:9" hidden="1" x14ac:dyDescent="0.25">
      <c r="A1328" t="s">
        <v>1541</v>
      </c>
      <c r="B1328" t="s">
        <v>1332</v>
      </c>
      <c r="C1328" s="210">
        <v>43668</v>
      </c>
      <c r="D1328" t="s">
        <v>1408</v>
      </c>
      <c r="E1328" s="210">
        <v>43699</v>
      </c>
      <c r="F1328" t="s">
        <v>1324</v>
      </c>
      <c r="G1328" t="s">
        <v>1789</v>
      </c>
      <c r="H1328" t="s">
        <v>1793</v>
      </c>
      <c r="I1328" t="s">
        <v>1792</v>
      </c>
    </row>
    <row r="1329" spans="1:9" hidden="1" x14ac:dyDescent="0.25">
      <c r="A1329" t="s">
        <v>1541</v>
      </c>
      <c r="B1329" t="s">
        <v>1332</v>
      </c>
      <c r="C1329" s="210">
        <v>43238</v>
      </c>
      <c r="D1329" t="s">
        <v>1791</v>
      </c>
      <c r="E1329" s="210">
        <v>43281</v>
      </c>
      <c r="F1329" t="s">
        <v>1324</v>
      </c>
      <c r="G1329" t="s">
        <v>1785</v>
      </c>
      <c r="H1329" t="s">
        <v>1790</v>
      </c>
      <c r="I1329" t="s">
        <v>1789</v>
      </c>
    </row>
    <row r="1330" spans="1:9" hidden="1" x14ac:dyDescent="0.25">
      <c r="A1330" t="s">
        <v>1541</v>
      </c>
      <c r="B1330" t="s">
        <v>1788</v>
      </c>
      <c r="C1330" s="210">
        <v>42276</v>
      </c>
      <c r="D1330" t="s">
        <v>1787</v>
      </c>
      <c r="E1330" s="210">
        <v>42336</v>
      </c>
      <c r="F1330" t="s">
        <v>1324</v>
      </c>
      <c r="G1330" t="s">
        <v>1778</v>
      </c>
      <c r="H1330" t="s">
        <v>1786</v>
      </c>
      <c r="I1330" t="s">
        <v>1785</v>
      </c>
    </row>
    <row r="1331" spans="1:9" hidden="1" x14ac:dyDescent="0.25">
      <c r="A1331" t="s">
        <v>1541</v>
      </c>
      <c r="B1331" t="s">
        <v>1784</v>
      </c>
      <c r="C1331" s="210">
        <v>42215</v>
      </c>
      <c r="D1331" t="s">
        <v>1783</v>
      </c>
      <c r="E1331" t="s">
        <v>83</v>
      </c>
      <c r="F1331" t="s">
        <v>1324</v>
      </c>
      <c r="G1331" t="s">
        <v>1778</v>
      </c>
      <c r="H1331" t="s">
        <v>1782</v>
      </c>
      <c r="I1331" t="s">
        <v>1781</v>
      </c>
    </row>
    <row r="1332" spans="1:9" hidden="1" x14ac:dyDescent="0.25">
      <c r="A1332" t="s">
        <v>1541</v>
      </c>
      <c r="B1332" t="s">
        <v>1332</v>
      </c>
      <c r="C1332" s="210">
        <v>41683</v>
      </c>
      <c r="D1332" t="s">
        <v>1780</v>
      </c>
      <c r="E1332" s="210">
        <v>41755</v>
      </c>
      <c r="F1332" t="s">
        <v>1324</v>
      </c>
      <c r="G1332" t="s">
        <v>1776</v>
      </c>
      <c r="H1332" t="s">
        <v>1779</v>
      </c>
      <c r="I1332" t="s">
        <v>1778</v>
      </c>
    </row>
    <row r="1333" spans="1:9" hidden="1" x14ac:dyDescent="0.25">
      <c r="A1333" t="s">
        <v>1541</v>
      </c>
      <c r="B1333" t="s">
        <v>1332</v>
      </c>
      <c r="C1333" s="210">
        <v>41542</v>
      </c>
      <c r="D1333" t="s">
        <v>1384</v>
      </c>
      <c r="E1333" s="210">
        <v>41572</v>
      </c>
      <c r="F1333" t="s">
        <v>1324</v>
      </c>
      <c r="G1333" t="s">
        <v>1773</v>
      </c>
      <c r="H1333" t="s">
        <v>1777</v>
      </c>
      <c r="I1333" t="s">
        <v>1776</v>
      </c>
    </row>
    <row r="1334" spans="1:9" hidden="1" x14ac:dyDescent="0.25">
      <c r="A1334" t="s">
        <v>1541</v>
      </c>
      <c r="B1334" t="s">
        <v>1332</v>
      </c>
      <c r="C1334" s="210">
        <v>41457</v>
      </c>
      <c r="D1334" t="s">
        <v>1775</v>
      </c>
      <c r="E1334" s="210">
        <v>41460</v>
      </c>
      <c r="F1334" t="s">
        <v>1324</v>
      </c>
      <c r="G1334" t="s">
        <v>1770</v>
      </c>
      <c r="H1334" t="s">
        <v>1774</v>
      </c>
      <c r="I1334" t="s">
        <v>1773</v>
      </c>
    </row>
    <row r="1335" spans="1:9" hidden="1" x14ac:dyDescent="0.25">
      <c r="A1335" t="s">
        <v>1541</v>
      </c>
      <c r="B1335" t="s">
        <v>1332</v>
      </c>
      <c r="C1335" s="210">
        <v>41443</v>
      </c>
      <c r="D1335" t="s">
        <v>1772</v>
      </c>
      <c r="E1335" s="210">
        <v>41446</v>
      </c>
      <c r="F1335" t="s">
        <v>1324</v>
      </c>
      <c r="G1335" t="s">
        <v>1767</v>
      </c>
      <c r="H1335" t="s">
        <v>1771</v>
      </c>
      <c r="I1335" t="s">
        <v>1770</v>
      </c>
    </row>
    <row r="1336" spans="1:9" hidden="1" x14ac:dyDescent="0.25">
      <c r="A1336" t="s">
        <v>1541</v>
      </c>
      <c r="B1336" t="s">
        <v>1443</v>
      </c>
      <c r="C1336" s="210">
        <v>41408</v>
      </c>
      <c r="D1336" t="s">
        <v>1769</v>
      </c>
      <c r="E1336" s="210">
        <v>41411</v>
      </c>
      <c r="F1336" t="s">
        <v>1324</v>
      </c>
      <c r="G1336" t="s">
        <v>1764</v>
      </c>
      <c r="H1336" t="s">
        <v>1768</v>
      </c>
      <c r="I1336" t="s">
        <v>1767</v>
      </c>
    </row>
    <row r="1337" spans="1:9" hidden="1" x14ac:dyDescent="0.25">
      <c r="A1337" t="s">
        <v>1541</v>
      </c>
      <c r="B1337" t="s">
        <v>1443</v>
      </c>
      <c r="C1337" s="210">
        <v>41390</v>
      </c>
      <c r="D1337" t="s">
        <v>1766</v>
      </c>
      <c r="E1337" s="210">
        <v>41398</v>
      </c>
      <c r="F1337" t="s">
        <v>1324</v>
      </c>
      <c r="G1337" t="s">
        <v>1761</v>
      </c>
      <c r="H1337" t="s">
        <v>1765</v>
      </c>
      <c r="I1337" t="s">
        <v>1764</v>
      </c>
    </row>
    <row r="1338" spans="1:9" hidden="1" x14ac:dyDescent="0.25">
      <c r="A1338" t="s">
        <v>1541</v>
      </c>
      <c r="B1338" t="s">
        <v>1375</v>
      </c>
      <c r="C1338" s="210">
        <v>41019</v>
      </c>
      <c r="D1338" t="s">
        <v>1763</v>
      </c>
      <c r="E1338" s="210">
        <v>41152</v>
      </c>
      <c r="F1338" t="s">
        <v>1324</v>
      </c>
      <c r="G1338" t="s">
        <v>1755</v>
      </c>
      <c r="H1338" t="s">
        <v>1762</v>
      </c>
      <c r="I1338" t="s">
        <v>1761</v>
      </c>
    </row>
    <row r="1339" spans="1:9" hidden="1" x14ac:dyDescent="0.25">
      <c r="A1339" t="s">
        <v>1541</v>
      </c>
      <c r="B1339" t="s">
        <v>1375</v>
      </c>
      <c r="C1339" s="210">
        <v>41015</v>
      </c>
      <c r="D1339" t="s">
        <v>1760</v>
      </c>
      <c r="E1339" t="s">
        <v>83</v>
      </c>
      <c r="F1339" t="s">
        <v>1324</v>
      </c>
      <c r="G1339" t="s">
        <v>1752</v>
      </c>
      <c r="H1339" t="s">
        <v>1759</v>
      </c>
      <c r="I1339" t="s">
        <v>1758</v>
      </c>
    </row>
    <row r="1340" spans="1:9" hidden="1" x14ac:dyDescent="0.25">
      <c r="A1340" t="s">
        <v>1541</v>
      </c>
      <c r="B1340" t="s">
        <v>1552</v>
      </c>
      <c r="C1340" s="210">
        <v>40807</v>
      </c>
      <c r="D1340" t="s">
        <v>1757</v>
      </c>
      <c r="E1340" s="210">
        <v>40816</v>
      </c>
      <c r="F1340" t="s">
        <v>1324</v>
      </c>
      <c r="G1340" t="s">
        <v>1752</v>
      </c>
      <c r="H1340" t="s">
        <v>1756</v>
      </c>
      <c r="I1340" t="s">
        <v>1755</v>
      </c>
    </row>
    <row r="1341" spans="1:9" hidden="1" x14ac:dyDescent="0.25">
      <c r="A1341" t="s">
        <v>1541</v>
      </c>
      <c r="B1341" t="s">
        <v>1375</v>
      </c>
      <c r="C1341" s="210">
        <v>40780</v>
      </c>
      <c r="D1341" t="s">
        <v>1754</v>
      </c>
      <c r="E1341" s="210">
        <v>40786</v>
      </c>
      <c r="F1341" t="s">
        <v>1324</v>
      </c>
      <c r="G1341" t="s">
        <v>1748</v>
      </c>
      <c r="H1341" t="s">
        <v>1753</v>
      </c>
      <c r="I1341" t="s">
        <v>1752</v>
      </c>
    </row>
    <row r="1342" spans="1:9" hidden="1" x14ac:dyDescent="0.25">
      <c r="A1342" t="s">
        <v>1541</v>
      </c>
      <c r="B1342" t="s">
        <v>1699</v>
      </c>
      <c r="C1342" s="210">
        <v>40564</v>
      </c>
      <c r="D1342" t="s">
        <v>1751</v>
      </c>
      <c r="E1342" s="210">
        <v>40602</v>
      </c>
      <c r="F1342" t="s">
        <v>1324</v>
      </c>
      <c r="G1342" t="s">
        <v>1750</v>
      </c>
      <c r="H1342" t="s">
        <v>1749</v>
      </c>
      <c r="I1342" t="s">
        <v>1748</v>
      </c>
    </row>
    <row r="1343" spans="1:9" hidden="1" x14ac:dyDescent="0.25">
      <c r="A1343" t="s">
        <v>1541</v>
      </c>
      <c r="B1343" t="s">
        <v>1375</v>
      </c>
      <c r="C1343" s="210">
        <v>40525</v>
      </c>
      <c r="D1343" t="s">
        <v>1722</v>
      </c>
      <c r="E1343" s="210">
        <v>40543</v>
      </c>
      <c r="F1343" t="s">
        <v>1324</v>
      </c>
      <c r="G1343" t="s">
        <v>1744</v>
      </c>
      <c r="H1343" t="s">
        <v>1747</v>
      </c>
      <c r="I1343" t="s">
        <v>1746</v>
      </c>
    </row>
    <row r="1344" spans="1:9" hidden="1" x14ac:dyDescent="0.25">
      <c r="A1344" t="s">
        <v>1541</v>
      </c>
      <c r="B1344" t="s">
        <v>1375</v>
      </c>
      <c r="C1344" s="210">
        <v>40506</v>
      </c>
      <c r="D1344" t="s">
        <v>1722</v>
      </c>
      <c r="E1344" s="210">
        <v>40543</v>
      </c>
      <c r="F1344" t="s">
        <v>1324</v>
      </c>
      <c r="G1344" t="s">
        <v>1741</v>
      </c>
      <c r="H1344" t="s">
        <v>1745</v>
      </c>
      <c r="I1344" t="s">
        <v>1744</v>
      </c>
    </row>
    <row r="1345" spans="1:9" hidden="1" x14ac:dyDescent="0.25">
      <c r="A1345" t="s">
        <v>1541</v>
      </c>
      <c r="B1345" t="s">
        <v>1699</v>
      </c>
      <c r="C1345" s="210">
        <v>40233</v>
      </c>
      <c r="D1345" t="s">
        <v>1743</v>
      </c>
      <c r="E1345" s="210">
        <v>40240</v>
      </c>
      <c r="F1345" t="s">
        <v>1324</v>
      </c>
      <c r="G1345" t="s">
        <v>1738</v>
      </c>
      <c r="H1345" t="s">
        <v>1742</v>
      </c>
      <c r="I1345" t="s">
        <v>1741</v>
      </c>
    </row>
    <row r="1346" spans="1:9" hidden="1" x14ac:dyDescent="0.25">
      <c r="A1346" t="s">
        <v>1541</v>
      </c>
      <c r="B1346" t="s">
        <v>1332</v>
      </c>
      <c r="C1346" s="210">
        <v>40130</v>
      </c>
      <c r="D1346" t="s">
        <v>1740</v>
      </c>
      <c r="E1346" s="210">
        <v>40177</v>
      </c>
      <c r="F1346" t="s">
        <v>1324</v>
      </c>
      <c r="G1346" t="s">
        <v>1736</v>
      </c>
      <c r="H1346" t="s">
        <v>1739</v>
      </c>
      <c r="I1346" t="s">
        <v>1738</v>
      </c>
    </row>
    <row r="1347" spans="1:9" hidden="1" x14ac:dyDescent="0.25">
      <c r="A1347" t="s">
        <v>1541</v>
      </c>
      <c r="B1347" t="s">
        <v>1332</v>
      </c>
      <c r="C1347" s="210">
        <v>40107</v>
      </c>
      <c r="D1347" t="s">
        <v>1344</v>
      </c>
      <c r="E1347" s="210">
        <v>40127</v>
      </c>
      <c r="F1347" t="s">
        <v>1324</v>
      </c>
      <c r="G1347" t="s">
        <v>1731</v>
      </c>
      <c r="H1347" t="s">
        <v>1737</v>
      </c>
      <c r="I1347" t="s">
        <v>1736</v>
      </c>
    </row>
    <row r="1348" spans="1:9" hidden="1" x14ac:dyDescent="0.25">
      <c r="A1348" t="s">
        <v>1541</v>
      </c>
      <c r="B1348" t="s">
        <v>1332</v>
      </c>
      <c r="C1348" s="210">
        <v>40065</v>
      </c>
      <c r="D1348" t="s">
        <v>1735</v>
      </c>
      <c r="E1348" t="s">
        <v>83</v>
      </c>
      <c r="F1348" t="s">
        <v>1324</v>
      </c>
      <c r="G1348" t="s">
        <v>1728</v>
      </c>
      <c r="H1348" t="s">
        <v>1734</v>
      </c>
      <c r="I1348" t="s">
        <v>1538</v>
      </c>
    </row>
    <row r="1349" spans="1:9" hidden="1" x14ac:dyDescent="0.25">
      <c r="A1349" t="s">
        <v>1541</v>
      </c>
      <c r="B1349" t="s">
        <v>1332</v>
      </c>
      <c r="C1349" s="210">
        <v>39958</v>
      </c>
      <c r="D1349" t="s">
        <v>1733</v>
      </c>
      <c r="E1349" s="210">
        <v>40004</v>
      </c>
      <c r="F1349" t="s">
        <v>1324</v>
      </c>
      <c r="G1349" t="s">
        <v>1728</v>
      </c>
      <c r="H1349" t="s">
        <v>1732</v>
      </c>
      <c r="I1349" t="s">
        <v>1731</v>
      </c>
    </row>
    <row r="1350" spans="1:9" hidden="1" x14ac:dyDescent="0.25">
      <c r="A1350" t="s">
        <v>1541</v>
      </c>
      <c r="B1350" t="s">
        <v>1332</v>
      </c>
      <c r="C1350" s="210">
        <v>39822</v>
      </c>
      <c r="D1350" t="s">
        <v>1730</v>
      </c>
      <c r="E1350" s="210">
        <v>39844</v>
      </c>
      <c r="F1350" t="s">
        <v>1324</v>
      </c>
      <c r="G1350" t="s">
        <v>1725</v>
      </c>
      <c r="H1350" t="s">
        <v>1729</v>
      </c>
      <c r="I1350" t="s">
        <v>1728</v>
      </c>
    </row>
    <row r="1351" spans="1:9" hidden="1" x14ac:dyDescent="0.25">
      <c r="A1351" t="s">
        <v>1541</v>
      </c>
      <c r="B1351" t="s">
        <v>1332</v>
      </c>
      <c r="C1351" s="210">
        <v>39751</v>
      </c>
      <c r="D1351" t="s">
        <v>1727</v>
      </c>
      <c r="E1351" s="210">
        <v>39804</v>
      </c>
      <c r="F1351" t="s">
        <v>1324</v>
      </c>
      <c r="G1351" t="s">
        <v>1720</v>
      </c>
      <c r="H1351" t="s">
        <v>1726</v>
      </c>
      <c r="I1351" t="s">
        <v>1725</v>
      </c>
    </row>
    <row r="1352" spans="1:9" hidden="1" x14ac:dyDescent="0.25">
      <c r="A1352" t="s">
        <v>1541</v>
      </c>
      <c r="B1352" t="s">
        <v>1415</v>
      </c>
      <c r="C1352" s="210">
        <v>39722</v>
      </c>
      <c r="D1352" t="s">
        <v>1724</v>
      </c>
      <c r="E1352" t="s">
        <v>83</v>
      </c>
      <c r="F1352" t="s">
        <v>1324</v>
      </c>
      <c r="G1352" t="s">
        <v>1712</v>
      </c>
      <c r="H1352" t="s">
        <v>1723</v>
      </c>
      <c r="I1352" t="s">
        <v>1538</v>
      </c>
    </row>
    <row r="1353" spans="1:9" hidden="1" x14ac:dyDescent="0.25">
      <c r="A1353" t="s">
        <v>1541</v>
      </c>
      <c r="B1353" t="s">
        <v>1332</v>
      </c>
      <c r="C1353" s="210">
        <v>39714</v>
      </c>
      <c r="D1353" t="s">
        <v>1722</v>
      </c>
      <c r="E1353" s="210">
        <v>39752</v>
      </c>
      <c r="F1353" t="s">
        <v>1324</v>
      </c>
      <c r="G1353" t="s">
        <v>1717</v>
      </c>
      <c r="H1353" t="s">
        <v>1721</v>
      </c>
      <c r="I1353" t="s">
        <v>1720</v>
      </c>
    </row>
    <row r="1354" spans="1:9" hidden="1" x14ac:dyDescent="0.25">
      <c r="A1354" t="s">
        <v>1541</v>
      </c>
      <c r="B1354" t="s">
        <v>1332</v>
      </c>
      <c r="C1354" s="210">
        <v>39672</v>
      </c>
      <c r="D1354" t="s">
        <v>1719</v>
      </c>
      <c r="E1354" s="210">
        <v>39721</v>
      </c>
      <c r="F1354" t="s">
        <v>1324</v>
      </c>
      <c r="G1354" t="s">
        <v>1712</v>
      </c>
      <c r="H1354" t="s">
        <v>1718</v>
      </c>
      <c r="I1354" t="s">
        <v>1717</v>
      </c>
    </row>
    <row r="1355" spans="1:9" hidden="1" x14ac:dyDescent="0.25">
      <c r="A1355" t="s">
        <v>1541</v>
      </c>
      <c r="B1355" t="s">
        <v>1332</v>
      </c>
      <c r="C1355" s="210">
        <v>39667</v>
      </c>
      <c r="D1355" t="s">
        <v>1716</v>
      </c>
      <c r="E1355" t="s">
        <v>83</v>
      </c>
      <c r="F1355" t="s">
        <v>1324</v>
      </c>
      <c r="G1355" t="s">
        <v>1712</v>
      </c>
      <c r="H1355" t="s">
        <v>1715</v>
      </c>
      <c r="I1355" t="s">
        <v>1538</v>
      </c>
    </row>
    <row r="1356" spans="1:9" hidden="1" x14ac:dyDescent="0.25">
      <c r="A1356" t="s">
        <v>1541</v>
      </c>
      <c r="B1356" t="s">
        <v>1332</v>
      </c>
      <c r="C1356" s="210">
        <v>39644</v>
      </c>
      <c r="D1356" t="s">
        <v>1714</v>
      </c>
      <c r="E1356" s="210">
        <v>39658</v>
      </c>
      <c r="F1356" t="s">
        <v>1324</v>
      </c>
      <c r="G1356" t="s">
        <v>1709</v>
      </c>
      <c r="H1356" t="s">
        <v>1713</v>
      </c>
      <c r="I1356" t="s">
        <v>1712</v>
      </c>
    </row>
    <row r="1357" spans="1:9" hidden="1" x14ac:dyDescent="0.25">
      <c r="A1357" t="s">
        <v>1541</v>
      </c>
      <c r="B1357" t="s">
        <v>1443</v>
      </c>
      <c r="C1357" s="210">
        <v>39626</v>
      </c>
      <c r="D1357" t="s">
        <v>1711</v>
      </c>
      <c r="E1357" s="210">
        <v>39630</v>
      </c>
      <c r="F1357" t="s">
        <v>1324</v>
      </c>
      <c r="G1357" t="s">
        <v>1706</v>
      </c>
      <c r="H1357" t="s">
        <v>1710</v>
      </c>
      <c r="I1357" t="s">
        <v>1709</v>
      </c>
    </row>
    <row r="1358" spans="1:9" hidden="1" x14ac:dyDescent="0.25">
      <c r="A1358" t="s">
        <v>1541</v>
      </c>
      <c r="B1358" t="s">
        <v>1545</v>
      </c>
      <c r="C1358" s="210">
        <v>39626</v>
      </c>
      <c r="D1358" t="s">
        <v>1708</v>
      </c>
      <c r="E1358" s="210">
        <v>39626</v>
      </c>
      <c r="F1358" t="s">
        <v>1324</v>
      </c>
      <c r="G1358" t="s">
        <v>1703</v>
      </c>
      <c r="H1358" t="s">
        <v>1707</v>
      </c>
      <c r="I1358" t="s">
        <v>1706</v>
      </c>
    </row>
    <row r="1359" spans="1:9" hidden="1" x14ac:dyDescent="0.25">
      <c r="A1359" t="s">
        <v>1541</v>
      </c>
      <c r="B1359" t="s">
        <v>1332</v>
      </c>
      <c r="C1359" s="210">
        <v>39574</v>
      </c>
      <c r="D1359" t="s">
        <v>1705</v>
      </c>
      <c r="E1359" s="210">
        <v>39577</v>
      </c>
      <c r="F1359" t="s">
        <v>1324</v>
      </c>
      <c r="G1359" t="s">
        <v>1700</v>
      </c>
      <c r="H1359" t="s">
        <v>1704</v>
      </c>
      <c r="I1359" t="s">
        <v>1703</v>
      </c>
    </row>
    <row r="1360" spans="1:9" hidden="1" x14ac:dyDescent="0.25">
      <c r="A1360" t="s">
        <v>1541</v>
      </c>
      <c r="B1360" t="s">
        <v>1443</v>
      </c>
      <c r="C1360" s="210">
        <v>39554</v>
      </c>
      <c r="D1360" t="s">
        <v>1702</v>
      </c>
      <c r="E1360" s="210">
        <v>39557</v>
      </c>
      <c r="F1360" t="s">
        <v>1324</v>
      </c>
      <c r="G1360" t="s">
        <v>1696</v>
      </c>
      <c r="H1360" t="s">
        <v>1701</v>
      </c>
      <c r="I1360" t="s">
        <v>1700</v>
      </c>
    </row>
    <row r="1361" spans="1:9" hidden="1" x14ac:dyDescent="0.25">
      <c r="A1361" t="s">
        <v>1541</v>
      </c>
      <c r="B1361" t="s">
        <v>1699</v>
      </c>
      <c r="C1361" s="210">
        <v>39492</v>
      </c>
      <c r="D1361" t="s">
        <v>1698</v>
      </c>
      <c r="E1361" s="210">
        <v>39500</v>
      </c>
      <c r="F1361" t="s">
        <v>1324</v>
      </c>
      <c r="G1361" t="s">
        <v>1688</v>
      </c>
      <c r="H1361" t="s">
        <v>1697</v>
      </c>
      <c r="I1361" t="s">
        <v>1696</v>
      </c>
    </row>
    <row r="1362" spans="1:9" hidden="1" x14ac:dyDescent="0.25">
      <c r="A1362" t="s">
        <v>1541</v>
      </c>
      <c r="B1362" t="s">
        <v>1583</v>
      </c>
      <c r="C1362" s="210">
        <v>39487</v>
      </c>
      <c r="D1362" t="s">
        <v>1695</v>
      </c>
      <c r="E1362" s="210">
        <v>39477</v>
      </c>
      <c r="F1362" t="s">
        <v>1324</v>
      </c>
      <c r="G1362" t="s">
        <v>1686</v>
      </c>
      <c r="H1362" t="s">
        <v>1694</v>
      </c>
      <c r="I1362" t="s">
        <v>1690</v>
      </c>
    </row>
    <row r="1363" spans="1:9" hidden="1" x14ac:dyDescent="0.25">
      <c r="A1363" t="s">
        <v>1541</v>
      </c>
      <c r="B1363" t="s">
        <v>1332</v>
      </c>
      <c r="C1363" s="210">
        <v>39487</v>
      </c>
      <c r="D1363" t="s">
        <v>1693</v>
      </c>
      <c r="E1363" t="s">
        <v>83</v>
      </c>
      <c r="F1363" t="s">
        <v>1324</v>
      </c>
      <c r="G1363" t="s">
        <v>1660</v>
      </c>
      <c r="H1363" t="s">
        <v>1692</v>
      </c>
      <c r="I1363" t="s">
        <v>1538</v>
      </c>
    </row>
    <row r="1364" spans="1:9" hidden="1" x14ac:dyDescent="0.25">
      <c r="A1364" t="s">
        <v>1541</v>
      </c>
      <c r="B1364" t="s">
        <v>1583</v>
      </c>
      <c r="C1364" s="210">
        <v>39486</v>
      </c>
      <c r="D1364" t="s">
        <v>1691</v>
      </c>
      <c r="E1364" s="210">
        <v>39493</v>
      </c>
      <c r="F1364" t="s">
        <v>1324</v>
      </c>
      <c r="G1364" t="s">
        <v>1690</v>
      </c>
      <c r="H1364" t="s">
        <v>1689</v>
      </c>
      <c r="I1364" t="s">
        <v>1688</v>
      </c>
    </row>
    <row r="1365" spans="1:9" hidden="1" x14ac:dyDescent="0.25">
      <c r="A1365" t="s">
        <v>1541</v>
      </c>
      <c r="B1365" t="s">
        <v>1332</v>
      </c>
      <c r="C1365" s="210">
        <v>39437</v>
      </c>
      <c r="D1365" t="s">
        <v>1682</v>
      </c>
      <c r="E1365" s="210">
        <v>39443</v>
      </c>
      <c r="F1365" t="s">
        <v>1324</v>
      </c>
      <c r="G1365" t="s">
        <v>1683</v>
      </c>
      <c r="H1365" t="s">
        <v>1687</v>
      </c>
      <c r="I1365" t="s">
        <v>1686</v>
      </c>
    </row>
    <row r="1366" spans="1:9" hidden="1" x14ac:dyDescent="0.25">
      <c r="A1366" t="s">
        <v>1541</v>
      </c>
      <c r="B1366" t="s">
        <v>1332</v>
      </c>
      <c r="C1366" s="210">
        <v>39400</v>
      </c>
      <c r="D1366" t="s">
        <v>1685</v>
      </c>
      <c r="E1366" s="210">
        <v>39402</v>
      </c>
      <c r="F1366" t="s">
        <v>1324</v>
      </c>
      <c r="G1366" t="s">
        <v>1680</v>
      </c>
      <c r="H1366" t="s">
        <v>1684</v>
      </c>
      <c r="I1366" t="s">
        <v>1683</v>
      </c>
    </row>
    <row r="1367" spans="1:9" hidden="1" x14ac:dyDescent="0.25">
      <c r="A1367" t="s">
        <v>1541</v>
      </c>
      <c r="B1367" t="s">
        <v>1332</v>
      </c>
      <c r="C1367" s="210">
        <v>39395</v>
      </c>
      <c r="D1367" t="s">
        <v>1682</v>
      </c>
      <c r="E1367" s="210">
        <v>39399</v>
      </c>
      <c r="F1367" t="s">
        <v>1324</v>
      </c>
      <c r="G1367" t="s">
        <v>1678</v>
      </c>
      <c r="H1367" t="s">
        <v>1681</v>
      </c>
      <c r="I1367" t="s">
        <v>1680</v>
      </c>
    </row>
    <row r="1368" spans="1:9" hidden="1" x14ac:dyDescent="0.25">
      <c r="A1368" t="s">
        <v>1541</v>
      </c>
      <c r="B1368" t="s">
        <v>1332</v>
      </c>
      <c r="C1368" s="210">
        <v>39391</v>
      </c>
      <c r="D1368" t="s">
        <v>1677</v>
      </c>
      <c r="E1368" s="210">
        <v>39395</v>
      </c>
      <c r="F1368" t="s">
        <v>1324</v>
      </c>
      <c r="G1368" t="s">
        <v>1675</v>
      </c>
      <c r="H1368" t="s">
        <v>1679</v>
      </c>
      <c r="I1368" t="s">
        <v>1678</v>
      </c>
    </row>
    <row r="1369" spans="1:9" hidden="1" x14ac:dyDescent="0.25">
      <c r="A1369" t="s">
        <v>1541</v>
      </c>
      <c r="B1369" t="s">
        <v>1332</v>
      </c>
      <c r="C1369" s="210">
        <v>39387</v>
      </c>
      <c r="D1369" t="s">
        <v>1677</v>
      </c>
      <c r="E1369" s="210">
        <v>39393</v>
      </c>
      <c r="F1369" t="s">
        <v>1324</v>
      </c>
      <c r="G1369" t="s">
        <v>1672</v>
      </c>
      <c r="H1369" t="s">
        <v>1676</v>
      </c>
      <c r="I1369" t="s">
        <v>1675</v>
      </c>
    </row>
    <row r="1370" spans="1:9" hidden="1" x14ac:dyDescent="0.25">
      <c r="A1370" t="s">
        <v>1541</v>
      </c>
      <c r="B1370" t="s">
        <v>1583</v>
      </c>
      <c r="C1370" s="210">
        <v>39373</v>
      </c>
      <c r="D1370" t="s">
        <v>1674</v>
      </c>
      <c r="E1370" s="210">
        <v>39381</v>
      </c>
      <c r="F1370" t="s">
        <v>1324</v>
      </c>
      <c r="G1370" t="s">
        <v>1670</v>
      </c>
      <c r="H1370" t="s">
        <v>1673</v>
      </c>
      <c r="I1370" t="s">
        <v>1672</v>
      </c>
    </row>
    <row r="1371" spans="1:9" hidden="1" x14ac:dyDescent="0.25">
      <c r="A1371" t="s">
        <v>1541</v>
      </c>
      <c r="B1371" t="s">
        <v>1332</v>
      </c>
      <c r="C1371" s="210">
        <v>39370</v>
      </c>
      <c r="D1371" t="s">
        <v>1665</v>
      </c>
      <c r="E1371" s="210">
        <v>39378</v>
      </c>
      <c r="F1371" t="s">
        <v>1324</v>
      </c>
      <c r="G1371" t="s">
        <v>1668</v>
      </c>
      <c r="H1371" t="s">
        <v>1671</v>
      </c>
      <c r="I1371" t="s">
        <v>1670</v>
      </c>
    </row>
    <row r="1372" spans="1:9" hidden="1" x14ac:dyDescent="0.25">
      <c r="A1372" t="s">
        <v>1541</v>
      </c>
      <c r="B1372" t="s">
        <v>1332</v>
      </c>
      <c r="C1372" s="210">
        <v>39364</v>
      </c>
      <c r="D1372" t="s">
        <v>1662</v>
      </c>
      <c r="E1372" s="210">
        <v>39381</v>
      </c>
      <c r="F1372" t="s">
        <v>1324</v>
      </c>
      <c r="G1372" t="s">
        <v>1666</v>
      </c>
      <c r="H1372" t="s">
        <v>1669</v>
      </c>
      <c r="I1372" t="s">
        <v>1668</v>
      </c>
    </row>
    <row r="1373" spans="1:9" hidden="1" x14ac:dyDescent="0.25">
      <c r="A1373" t="s">
        <v>1541</v>
      </c>
      <c r="B1373" t="s">
        <v>1332</v>
      </c>
      <c r="C1373" s="210">
        <v>39349</v>
      </c>
      <c r="D1373" t="s">
        <v>1665</v>
      </c>
      <c r="E1373" s="210">
        <v>39360</v>
      </c>
      <c r="F1373" t="s">
        <v>1324</v>
      </c>
      <c r="G1373" t="s">
        <v>1663</v>
      </c>
      <c r="H1373" t="s">
        <v>1667</v>
      </c>
      <c r="I1373" t="s">
        <v>1666</v>
      </c>
    </row>
    <row r="1374" spans="1:9" hidden="1" x14ac:dyDescent="0.25">
      <c r="A1374" t="s">
        <v>1541</v>
      </c>
      <c r="B1374" t="s">
        <v>1332</v>
      </c>
      <c r="C1374" s="210">
        <v>39338</v>
      </c>
      <c r="D1374" t="s">
        <v>1665</v>
      </c>
      <c r="E1374" s="210">
        <v>39353</v>
      </c>
      <c r="F1374" t="s">
        <v>1324</v>
      </c>
      <c r="G1374" t="s">
        <v>1660</v>
      </c>
      <c r="H1374" t="s">
        <v>1664</v>
      </c>
      <c r="I1374" t="s">
        <v>1663</v>
      </c>
    </row>
    <row r="1375" spans="1:9" hidden="1" x14ac:dyDescent="0.25">
      <c r="A1375" t="s">
        <v>1541</v>
      </c>
      <c r="B1375" t="s">
        <v>1332</v>
      </c>
      <c r="C1375" s="210">
        <v>39328</v>
      </c>
      <c r="D1375" t="s">
        <v>1662</v>
      </c>
      <c r="E1375" s="210">
        <v>39330</v>
      </c>
      <c r="F1375" t="s">
        <v>1324</v>
      </c>
      <c r="G1375" t="s">
        <v>1658</v>
      </c>
      <c r="H1375" t="s">
        <v>1661</v>
      </c>
      <c r="I1375" t="s">
        <v>1660</v>
      </c>
    </row>
    <row r="1376" spans="1:9" hidden="1" x14ac:dyDescent="0.25">
      <c r="A1376" t="s">
        <v>1541</v>
      </c>
      <c r="B1376" t="s">
        <v>1332</v>
      </c>
      <c r="C1376" s="210">
        <v>39315</v>
      </c>
      <c r="D1376" t="s">
        <v>1652</v>
      </c>
      <c r="E1376" s="210">
        <v>39346</v>
      </c>
      <c r="F1376" t="s">
        <v>1324</v>
      </c>
      <c r="G1376" t="s">
        <v>1655</v>
      </c>
      <c r="H1376" t="s">
        <v>1659</v>
      </c>
      <c r="I1376" t="s">
        <v>1658</v>
      </c>
    </row>
    <row r="1377" spans="1:9" hidden="1" x14ac:dyDescent="0.25">
      <c r="A1377" t="s">
        <v>1541</v>
      </c>
      <c r="B1377" t="s">
        <v>1332</v>
      </c>
      <c r="C1377" s="210">
        <v>39286</v>
      </c>
      <c r="D1377" t="s">
        <v>1657</v>
      </c>
      <c r="E1377" s="210">
        <v>39317</v>
      </c>
      <c r="F1377" t="s">
        <v>1324</v>
      </c>
      <c r="G1377" t="s">
        <v>1653</v>
      </c>
      <c r="H1377" t="s">
        <v>1656</v>
      </c>
      <c r="I1377" t="s">
        <v>1655</v>
      </c>
    </row>
    <row r="1378" spans="1:9" hidden="1" x14ac:dyDescent="0.25">
      <c r="A1378" t="s">
        <v>1541</v>
      </c>
      <c r="B1378" t="s">
        <v>1332</v>
      </c>
      <c r="C1378" s="210">
        <v>39269</v>
      </c>
      <c r="D1378" t="s">
        <v>1652</v>
      </c>
      <c r="E1378" s="210">
        <v>39297</v>
      </c>
      <c r="F1378" t="s">
        <v>1324</v>
      </c>
      <c r="G1378" t="s">
        <v>1650</v>
      </c>
      <c r="H1378" t="s">
        <v>1654</v>
      </c>
      <c r="I1378" t="s">
        <v>1653</v>
      </c>
    </row>
    <row r="1379" spans="1:9" hidden="1" x14ac:dyDescent="0.25">
      <c r="A1379" t="s">
        <v>1541</v>
      </c>
      <c r="B1379" t="s">
        <v>1332</v>
      </c>
      <c r="C1379" s="210">
        <v>39261</v>
      </c>
      <c r="D1379" t="s">
        <v>1652</v>
      </c>
      <c r="E1379" s="210">
        <v>39290</v>
      </c>
      <c r="F1379" t="s">
        <v>1324</v>
      </c>
      <c r="G1379" t="s">
        <v>1647</v>
      </c>
      <c r="H1379" t="s">
        <v>1651</v>
      </c>
      <c r="I1379" t="s">
        <v>1650</v>
      </c>
    </row>
    <row r="1380" spans="1:9" hidden="1" x14ac:dyDescent="0.25">
      <c r="A1380" t="s">
        <v>1541</v>
      </c>
      <c r="B1380" t="s">
        <v>1415</v>
      </c>
      <c r="C1380" s="210">
        <v>39248</v>
      </c>
      <c r="D1380" t="s">
        <v>1649</v>
      </c>
      <c r="E1380" s="210">
        <v>39248</v>
      </c>
      <c r="F1380" t="s">
        <v>1324</v>
      </c>
      <c r="G1380" t="s">
        <v>1644</v>
      </c>
      <c r="H1380" t="s">
        <v>1648</v>
      </c>
      <c r="I1380" t="s">
        <v>1647</v>
      </c>
    </row>
    <row r="1381" spans="1:9" hidden="1" x14ac:dyDescent="0.25">
      <c r="A1381" t="s">
        <v>1541</v>
      </c>
      <c r="B1381" t="s">
        <v>1332</v>
      </c>
      <c r="C1381" s="210">
        <v>39230</v>
      </c>
      <c r="D1381" t="s">
        <v>1646</v>
      </c>
      <c r="E1381" s="210">
        <v>39241</v>
      </c>
      <c r="F1381" t="s">
        <v>1324</v>
      </c>
      <c r="G1381" t="s">
        <v>1641</v>
      </c>
      <c r="H1381" t="s">
        <v>1645</v>
      </c>
      <c r="I1381" t="s">
        <v>1644</v>
      </c>
    </row>
    <row r="1382" spans="1:9" hidden="1" x14ac:dyDescent="0.25">
      <c r="A1382" t="s">
        <v>1541</v>
      </c>
      <c r="B1382" t="s">
        <v>1583</v>
      </c>
      <c r="C1382" s="210">
        <v>39204</v>
      </c>
      <c r="D1382" t="s">
        <v>1643</v>
      </c>
      <c r="E1382" s="210">
        <v>39221</v>
      </c>
      <c r="F1382" t="s">
        <v>1324</v>
      </c>
      <c r="G1382" t="s">
        <v>1638</v>
      </c>
      <c r="H1382" t="s">
        <v>1642</v>
      </c>
      <c r="I1382" t="s">
        <v>1641</v>
      </c>
    </row>
    <row r="1383" spans="1:9" hidden="1" x14ac:dyDescent="0.25">
      <c r="A1383" t="s">
        <v>1541</v>
      </c>
      <c r="B1383" t="s">
        <v>1415</v>
      </c>
      <c r="C1383" s="210">
        <v>39199</v>
      </c>
      <c r="D1383" t="s">
        <v>1640</v>
      </c>
      <c r="E1383" s="210">
        <v>39199</v>
      </c>
      <c r="F1383" t="s">
        <v>1324</v>
      </c>
      <c r="G1383" t="s">
        <v>1635</v>
      </c>
      <c r="H1383" t="s">
        <v>1639</v>
      </c>
      <c r="I1383" t="s">
        <v>1638</v>
      </c>
    </row>
    <row r="1384" spans="1:9" hidden="1" x14ac:dyDescent="0.25">
      <c r="A1384" t="s">
        <v>1541</v>
      </c>
      <c r="B1384" t="s">
        <v>1332</v>
      </c>
      <c r="C1384" s="210">
        <v>39198</v>
      </c>
      <c r="D1384" t="s">
        <v>1637</v>
      </c>
      <c r="E1384" s="210">
        <v>39198</v>
      </c>
      <c r="F1384" t="s">
        <v>1324</v>
      </c>
      <c r="G1384" t="s">
        <v>1632</v>
      </c>
      <c r="H1384" t="s">
        <v>1636</v>
      </c>
      <c r="I1384" t="s">
        <v>1635</v>
      </c>
    </row>
    <row r="1385" spans="1:9" hidden="1" x14ac:dyDescent="0.25">
      <c r="A1385" t="s">
        <v>1541</v>
      </c>
      <c r="B1385" t="s">
        <v>1332</v>
      </c>
      <c r="C1385" s="210">
        <v>39195</v>
      </c>
      <c r="D1385" t="s">
        <v>1634</v>
      </c>
      <c r="E1385" s="210">
        <v>39197</v>
      </c>
      <c r="F1385" t="s">
        <v>1324</v>
      </c>
      <c r="G1385" t="s">
        <v>1629</v>
      </c>
      <c r="H1385" t="s">
        <v>1633</v>
      </c>
      <c r="I1385" t="s">
        <v>1632</v>
      </c>
    </row>
    <row r="1386" spans="1:9" hidden="1" x14ac:dyDescent="0.25">
      <c r="A1386" t="s">
        <v>1541</v>
      </c>
      <c r="B1386" t="s">
        <v>1352</v>
      </c>
      <c r="C1386" s="210">
        <v>39169</v>
      </c>
      <c r="D1386" t="s">
        <v>1631</v>
      </c>
      <c r="E1386" s="210">
        <v>39203</v>
      </c>
      <c r="F1386" t="s">
        <v>1324</v>
      </c>
      <c r="G1386" t="s">
        <v>1624</v>
      </c>
      <c r="H1386" t="s">
        <v>1630</v>
      </c>
      <c r="I1386" t="s">
        <v>1629</v>
      </c>
    </row>
    <row r="1387" spans="1:9" hidden="1" x14ac:dyDescent="0.25">
      <c r="A1387" t="s">
        <v>1541</v>
      </c>
      <c r="B1387" t="s">
        <v>1352</v>
      </c>
      <c r="C1387" s="210">
        <v>39167</v>
      </c>
      <c r="D1387" t="s">
        <v>1628</v>
      </c>
      <c r="E1387" t="s">
        <v>83</v>
      </c>
      <c r="F1387" t="s">
        <v>1324</v>
      </c>
      <c r="G1387" t="s">
        <v>1624</v>
      </c>
      <c r="H1387" t="s">
        <v>1627</v>
      </c>
      <c r="I1387" t="s">
        <v>1538</v>
      </c>
    </row>
    <row r="1388" spans="1:9" hidden="1" x14ac:dyDescent="0.25">
      <c r="A1388" t="s">
        <v>1541</v>
      </c>
      <c r="B1388" t="s">
        <v>1583</v>
      </c>
      <c r="C1388" s="210">
        <v>39154</v>
      </c>
      <c r="D1388" t="s">
        <v>1626</v>
      </c>
      <c r="E1388" s="210">
        <v>39161</v>
      </c>
      <c r="F1388" t="s">
        <v>1324</v>
      </c>
      <c r="G1388" t="s">
        <v>1621</v>
      </c>
      <c r="H1388" t="s">
        <v>1625</v>
      </c>
      <c r="I1388" t="s">
        <v>1624</v>
      </c>
    </row>
    <row r="1389" spans="1:9" hidden="1" x14ac:dyDescent="0.25">
      <c r="A1389" t="s">
        <v>1541</v>
      </c>
      <c r="B1389" t="s">
        <v>1443</v>
      </c>
      <c r="C1389" s="210">
        <v>39148</v>
      </c>
      <c r="D1389" t="s">
        <v>1623</v>
      </c>
      <c r="E1389" s="210">
        <v>39148</v>
      </c>
      <c r="F1389" t="s">
        <v>1324</v>
      </c>
      <c r="G1389" t="s">
        <v>1618</v>
      </c>
      <c r="H1389" t="s">
        <v>1622</v>
      </c>
      <c r="I1389" t="s">
        <v>1621</v>
      </c>
    </row>
    <row r="1390" spans="1:9" hidden="1" x14ac:dyDescent="0.25">
      <c r="A1390" t="s">
        <v>1541</v>
      </c>
      <c r="B1390" t="s">
        <v>1415</v>
      </c>
      <c r="C1390" s="210">
        <v>39147</v>
      </c>
      <c r="D1390" t="s">
        <v>1620</v>
      </c>
      <c r="E1390" s="210">
        <v>39150</v>
      </c>
      <c r="F1390" t="s">
        <v>1324</v>
      </c>
      <c r="G1390" t="s">
        <v>1615</v>
      </c>
      <c r="H1390" t="s">
        <v>1619</v>
      </c>
      <c r="I1390" t="s">
        <v>1618</v>
      </c>
    </row>
    <row r="1391" spans="1:9" hidden="1" x14ac:dyDescent="0.25">
      <c r="A1391" t="s">
        <v>1541</v>
      </c>
      <c r="B1391" t="s">
        <v>1583</v>
      </c>
      <c r="C1391" s="210">
        <v>39112</v>
      </c>
      <c r="D1391" t="s">
        <v>1617</v>
      </c>
      <c r="E1391" s="210">
        <v>39123</v>
      </c>
      <c r="F1391" t="s">
        <v>1324</v>
      </c>
      <c r="G1391" t="s">
        <v>1612</v>
      </c>
      <c r="H1391" t="s">
        <v>1616</v>
      </c>
      <c r="I1391" t="s">
        <v>1615</v>
      </c>
    </row>
    <row r="1392" spans="1:9" hidden="1" x14ac:dyDescent="0.25">
      <c r="A1392" t="s">
        <v>1541</v>
      </c>
      <c r="B1392" t="s">
        <v>1583</v>
      </c>
      <c r="C1392" s="210">
        <v>39101</v>
      </c>
      <c r="D1392" t="s">
        <v>1614</v>
      </c>
      <c r="E1392" s="210">
        <v>39108</v>
      </c>
      <c r="F1392" t="s">
        <v>1324</v>
      </c>
      <c r="G1392" t="s">
        <v>1609</v>
      </c>
      <c r="H1392" t="s">
        <v>1613</v>
      </c>
      <c r="I1392" t="s">
        <v>1612</v>
      </c>
    </row>
    <row r="1393" spans="1:9" hidden="1" x14ac:dyDescent="0.25">
      <c r="A1393" t="s">
        <v>1541</v>
      </c>
      <c r="B1393" t="s">
        <v>1583</v>
      </c>
      <c r="C1393" s="210">
        <v>39090</v>
      </c>
      <c r="D1393" t="s">
        <v>1611</v>
      </c>
      <c r="E1393" s="210">
        <v>39092</v>
      </c>
      <c r="F1393" t="s">
        <v>1324</v>
      </c>
      <c r="G1393" t="s">
        <v>1606</v>
      </c>
      <c r="H1393" t="s">
        <v>1610</v>
      </c>
      <c r="I1393" t="s">
        <v>1609</v>
      </c>
    </row>
    <row r="1394" spans="1:9" hidden="1" x14ac:dyDescent="0.25">
      <c r="A1394" t="s">
        <v>1541</v>
      </c>
      <c r="B1394" t="s">
        <v>1415</v>
      </c>
      <c r="C1394" s="210">
        <v>39062</v>
      </c>
      <c r="D1394" t="s">
        <v>1608</v>
      </c>
      <c r="E1394" s="210">
        <v>39066</v>
      </c>
      <c r="F1394" t="s">
        <v>1324</v>
      </c>
      <c r="G1394" t="s">
        <v>1603</v>
      </c>
      <c r="H1394" t="s">
        <v>1607</v>
      </c>
      <c r="I1394" t="s">
        <v>1606</v>
      </c>
    </row>
    <row r="1395" spans="1:9" hidden="1" x14ac:dyDescent="0.25">
      <c r="A1395" t="s">
        <v>1541</v>
      </c>
      <c r="B1395" t="s">
        <v>1415</v>
      </c>
      <c r="C1395" s="210">
        <v>39057</v>
      </c>
      <c r="D1395" t="s">
        <v>1605</v>
      </c>
      <c r="E1395" s="210">
        <v>39057</v>
      </c>
      <c r="F1395" t="s">
        <v>1324</v>
      </c>
      <c r="G1395" t="s">
        <v>1600</v>
      </c>
      <c r="H1395" t="s">
        <v>1604</v>
      </c>
      <c r="I1395" t="s">
        <v>1603</v>
      </c>
    </row>
    <row r="1396" spans="1:9" hidden="1" x14ac:dyDescent="0.25">
      <c r="A1396" t="s">
        <v>1541</v>
      </c>
      <c r="B1396" t="s">
        <v>1415</v>
      </c>
      <c r="C1396" s="210">
        <v>39035</v>
      </c>
      <c r="D1396" t="s">
        <v>1602</v>
      </c>
      <c r="E1396" s="210">
        <v>39041</v>
      </c>
      <c r="F1396" t="s">
        <v>1324</v>
      </c>
      <c r="G1396" t="s">
        <v>1597</v>
      </c>
      <c r="H1396" t="s">
        <v>1601</v>
      </c>
      <c r="I1396" t="s">
        <v>1600</v>
      </c>
    </row>
    <row r="1397" spans="1:9" hidden="1" x14ac:dyDescent="0.25">
      <c r="A1397" t="s">
        <v>1541</v>
      </c>
      <c r="B1397" t="s">
        <v>1583</v>
      </c>
      <c r="C1397" s="210">
        <v>39021</v>
      </c>
      <c r="D1397" t="s">
        <v>1599</v>
      </c>
      <c r="E1397" s="210">
        <v>39040</v>
      </c>
      <c r="F1397" t="s">
        <v>1324</v>
      </c>
      <c r="G1397" t="s">
        <v>1594</v>
      </c>
      <c r="H1397" t="s">
        <v>1598</v>
      </c>
      <c r="I1397" t="s">
        <v>1597</v>
      </c>
    </row>
    <row r="1398" spans="1:9" hidden="1" x14ac:dyDescent="0.25">
      <c r="A1398" t="s">
        <v>1541</v>
      </c>
      <c r="B1398" t="s">
        <v>1583</v>
      </c>
      <c r="C1398" s="210">
        <v>39008</v>
      </c>
      <c r="D1398" t="s">
        <v>1596</v>
      </c>
      <c r="E1398" s="210">
        <v>39036</v>
      </c>
      <c r="F1398" t="s">
        <v>1324</v>
      </c>
      <c r="G1398" t="s">
        <v>1591</v>
      </c>
      <c r="H1398" t="s">
        <v>1595</v>
      </c>
      <c r="I1398" t="s">
        <v>1594</v>
      </c>
    </row>
    <row r="1399" spans="1:9" hidden="1" x14ac:dyDescent="0.25">
      <c r="A1399" t="s">
        <v>1541</v>
      </c>
      <c r="B1399" t="s">
        <v>1352</v>
      </c>
      <c r="C1399" s="210">
        <v>38981</v>
      </c>
      <c r="D1399" t="s">
        <v>1593</v>
      </c>
      <c r="E1399" s="210">
        <v>38992</v>
      </c>
      <c r="F1399" t="s">
        <v>1324</v>
      </c>
      <c r="G1399" t="s">
        <v>1589</v>
      </c>
      <c r="H1399" t="s">
        <v>1592</v>
      </c>
      <c r="I1399" t="s">
        <v>1591</v>
      </c>
    </row>
    <row r="1400" spans="1:9" hidden="1" x14ac:dyDescent="0.25">
      <c r="A1400" t="s">
        <v>1541</v>
      </c>
      <c r="B1400" t="s">
        <v>1352</v>
      </c>
      <c r="C1400" s="210">
        <v>38955</v>
      </c>
      <c r="D1400" t="s">
        <v>1586</v>
      </c>
      <c r="E1400" s="210">
        <v>38992</v>
      </c>
      <c r="F1400" t="s">
        <v>1324</v>
      </c>
      <c r="G1400" t="s">
        <v>1587</v>
      </c>
      <c r="H1400" t="s">
        <v>1590</v>
      </c>
      <c r="I1400" t="s">
        <v>1589</v>
      </c>
    </row>
    <row r="1401" spans="1:9" hidden="1" x14ac:dyDescent="0.25">
      <c r="A1401" t="s">
        <v>1541</v>
      </c>
      <c r="B1401" t="s">
        <v>1352</v>
      </c>
      <c r="C1401" s="210">
        <v>38951</v>
      </c>
      <c r="D1401" t="s">
        <v>1586</v>
      </c>
      <c r="E1401" s="210">
        <v>38951</v>
      </c>
      <c r="F1401" t="s">
        <v>1324</v>
      </c>
      <c r="G1401" t="s">
        <v>1584</v>
      </c>
      <c r="H1401" t="s">
        <v>1588</v>
      </c>
      <c r="I1401" t="s">
        <v>1587</v>
      </c>
    </row>
    <row r="1402" spans="1:9" hidden="1" x14ac:dyDescent="0.25">
      <c r="A1402" t="s">
        <v>1541</v>
      </c>
      <c r="B1402" t="s">
        <v>1352</v>
      </c>
      <c r="C1402" s="210">
        <v>38938</v>
      </c>
      <c r="D1402" t="s">
        <v>1586</v>
      </c>
      <c r="E1402" s="210">
        <v>38957</v>
      </c>
      <c r="F1402" t="s">
        <v>1324</v>
      </c>
      <c r="G1402" t="s">
        <v>1578</v>
      </c>
      <c r="H1402" t="s">
        <v>1585</v>
      </c>
      <c r="I1402" t="s">
        <v>1584</v>
      </c>
    </row>
    <row r="1403" spans="1:9" hidden="1" x14ac:dyDescent="0.25">
      <c r="A1403" t="s">
        <v>1541</v>
      </c>
      <c r="B1403" t="s">
        <v>1583</v>
      </c>
      <c r="C1403" s="210">
        <v>38938</v>
      </c>
      <c r="D1403" t="s">
        <v>1582</v>
      </c>
      <c r="E1403" t="s">
        <v>83</v>
      </c>
      <c r="F1403" t="s">
        <v>1324</v>
      </c>
      <c r="G1403" t="s">
        <v>1578</v>
      </c>
      <c r="H1403" t="s">
        <v>1581</v>
      </c>
      <c r="I1403" t="s">
        <v>1538</v>
      </c>
    </row>
    <row r="1404" spans="1:9" hidden="1" x14ac:dyDescent="0.25">
      <c r="A1404" t="s">
        <v>1541</v>
      </c>
      <c r="B1404" t="s">
        <v>1352</v>
      </c>
      <c r="C1404" s="210">
        <v>38929</v>
      </c>
      <c r="D1404" t="s">
        <v>1580</v>
      </c>
      <c r="E1404" s="210">
        <v>38936</v>
      </c>
      <c r="F1404" t="s">
        <v>1324</v>
      </c>
      <c r="G1404" t="s">
        <v>1575</v>
      </c>
      <c r="H1404" t="s">
        <v>1579</v>
      </c>
      <c r="I1404" t="s">
        <v>1578</v>
      </c>
    </row>
    <row r="1405" spans="1:9" hidden="1" x14ac:dyDescent="0.25">
      <c r="A1405" t="s">
        <v>1541</v>
      </c>
      <c r="B1405" t="s">
        <v>1415</v>
      </c>
      <c r="C1405" s="210">
        <v>38889</v>
      </c>
      <c r="D1405" t="s">
        <v>1577</v>
      </c>
      <c r="E1405" s="210">
        <v>38930</v>
      </c>
      <c r="F1405" t="s">
        <v>1324</v>
      </c>
      <c r="G1405" t="s">
        <v>1572</v>
      </c>
      <c r="H1405" t="s">
        <v>1576</v>
      </c>
      <c r="I1405" t="s">
        <v>1575</v>
      </c>
    </row>
    <row r="1406" spans="1:9" hidden="1" x14ac:dyDescent="0.25">
      <c r="A1406" t="s">
        <v>1541</v>
      </c>
      <c r="B1406" t="s">
        <v>1352</v>
      </c>
      <c r="C1406" s="210">
        <v>38877</v>
      </c>
      <c r="D1406" t="s">
        <v>1574</v>
      </c>
      <c r="E1406" s="210">
        <v>38884</v>
      </c>
      <c r="F1406" t="s">
        <v>1324</v>
      </c>
      <c r="G1406" t="s">
        <v>1569</v>
      </c>
      <c r="H1406" t="s">
        <v>1573</v>
      </c>
      <c r="I1406" t="s">
        <v>1572</v>
      </c>
    </row>
    <row r="1407" spans="1:9" hidden="1" x14ac:dyDescent="0.25">
      <c r="A1407" t="s">
        <v>1541</v>
      </c>
      <c r="B1407" t="s">
        <v>1552</v>
      </c>
      <c r="C1407" s="210">
        <v>38840</v>
      </c>
      <c r="D1407" t="s">
        <v>1571</v>
      </c>
      <c r="E1407" s="210">
        <v>38849</v>
      </c>
      <c r="F1407" t="s">
        <v>1324</v>
      </c>
      <c r="G1407" t="s">
        <v>1566</v>
      </c>
      <c r="H1407" t="s">
        <v>1570</v>
      </c>
      <c r="I1407" t="s">
        <v>1569</v>
      </c>
    </row>
    <row r="1408" spans="1:9" hidden="1" x14ac:dyDescent="0.25">
      <c r="A1408" t="s">
        <v>1541</v>
      </c>
      <c r="B1408" t="s">
        <v>1352</v>
      </c>
      <c r="C1408" s="210">
        <v>38780</v>
      </c>
      <c r="D1408" t="s">
        <v>1568</v>
      </c>
      <c r="E1408" s="210">
        <v>38827</v>
      </c>
      <c r="F1408" t="s">
        <v>1324</v>
      </c>
      <c r="G1408" t="s">
        <v>1562</v>
      </c>
      <c r="H1408" t="s">
        <v>1567</v>
      </c>
      <c r="I1408" t="s">
        <v>1566</v>
      </c>
    </row>
    <row r="1409" spans="1:9" hidden="1" x14ac:dyDescent="0.25">
      <c r="A1409" t="s">
        <v>1541</v>
      </c>
      <c r="B1409" t="s">
        <v>1565</v>
      </c>
      <c r="C1409" s="210">
        <v>38707</v>
      </c>
      <c r="D1409" t="s">
        <v>1564</v>
      </c>
      <c r="E1409" s="210">
        <v>38748</v>
      </c>
      <c r="F1409" t="s">
        <v>1324</v>
      </c>
      <c r="G1409" t="s">
        <v>1559</v>
      </c>
      <c r="H1409" t="s">
        <v>1563</v>
      </c>
      <c r="I1409" t="s">
        <v>1562</v>
      </c>
    </row>
    <row r="1410" spans="1:9" hidden="1" x14ac:dyDescent="0.25">
      <c r="A1410" t="s">
        <v>1541</v>
      </c>
      <c r="B1410" t="s">
        <v>1545</v>
      </c>
      <c r="C1410" s="210">
        <v>38638</v>
      </c>
      <c r="D1410" t="s">
        <v>1561</v>
      </c>
      <c r="E1410" s="210">
        <v>38646</v>
      </c>
      <c r="F1410" t="s">
        <v>1324</v>
      </c>
      <c r="G1410" t="s">
        <v>1556</v>
      </c>
      <c r="H1410" t="s">
        <v>1560</v>
      </c>
      <c r="I1410" t="s">
        <v>1559</v>
      </c>
    </row>
    <row r="1411" spans="1:9" hidden="1" x14ac:dyDescent="0.25">
      <c r="A1411" t="s">
        <v>1541</v>
      </c>
      <c r="B1411" t="s">
        <v>1545</v>
      </c>
      <c r="C1411" s="210">
        <v>38559</v>
      </c>
      <c r="D1411" t="s">
        <v>1558</v>
      </c>
      <c r="E1411" s="210">
        <v>38625</v>
      </c>
      <c r="F1411" t="s">
        <v>1324</v>
      </c>
      <c r="G1411" t="s">
        <v>1553</v>
      </c>
      <c r="H1411" t="s">
        <v>1557</v>
      </c>
      <c r="I1411" t="s">
        <v>1556</v>
      </c>
    </row>
    <row r="1412" spans="1:9" hidden="1" x14ac:dyDescent="0.25">
      <c r="A1412" t="s">
        <v>1541</v>
      </c>
      <c r="B1412" t="s">
        <v>1415</v>
      </c>
      <c r="C1412" s="210">
        <v>38310</v>
      </c>
      <c r="D1412" t="s">
        <v>1555</v>
      </c>
      <c r="E1412" s="210">
        <v>38533</v>
      </c>
      <c r="F1412" t="s">
        <v>1324</v>
      </c>
      <c r="G1412" t="s">
        <v>1549</v>
      </c>
      <c r="H1412" t="s">
        <v>1554</v>
      </c>
      <c r="I1412" t="s">
        <v>1553</v>
      </c>
    </row>
    <row r="1413" spans="1:9" hidden="1" x14ac:dyDescent="0.25">
      <c r="A1413" t="s">
        <v>1541</v>
      </c>
      <c r="B1413" t="s">
        <v>1552</v>
      </c>
      <c r="C1413" s="210">
        <v>38244</v>
      </c>
      <c r="D1413" t="s">
        <v>1551</v>
      </c>
      <c r="E1413" s="210">
        <v>38303</v>
      </c>
      <c r="F1413" t="s">
        <v>1324</v>
      </c>
      <c r="G1413" t="s">
        <v>1546</v>
      </c>
      <c r="H1413" t="s">
        <v>1550</v>
      </c>
      <c r="I1413" t="s">
        <v>1549</v>
      </c>
    </row>
    <row r="1414" spans="1:9" hidden="1" x14ac:dyDescent="0.25">
      <c r="A1414" t="s">
        <v>1541</v>
      </c>
      <c r="B1414" t="s">
        <v>1545</v>
      </c>
      <c r="C1414" s="210">
        <v>38212</v>
      </c>
      <c r="D1414" t="s">
        <v>1548</v>
      </c>
      <c r="E1414" s="210">
        <v>38219</v>
      </c>
      <c r="F1414" t="s">
        <v>1324</v>
      </c>
      <c r="G1414" t="s">
        <v>1542</v>
      </c>
      <c r="H1414" t="s">
        <v>1547</v>
      </c>
      <c r="I1414" t="s">
        <v>1546</v>
      </c>
    </row>
    <row r="1415" spans="1:9" hidden="1" x14ac:dyDescent="0.25">
      <c r="A1415" t="s">
        <v>1541</v>
      </c>
      <c r="B1415" t="s">
        <v>1545</v>
      </c>
      <c r="C1415" s="210">
        <v>37970</v>
      </c>
      <c r="D1415" t="s">
        <v>1544</v>
      </c>
      <c r="E1415" s="210">
        <v>38047</v>
      </c>
      <c r="F1415" t="s">
        <v>1324</v>
      </c>
      <c r="G1415" t="s">
        <v>1536</v>
      </c>
      <c r="H1415" t="s">
        <v>1543</v>
      </c>
      <c r="I1415" t="s">
        <v>1542</v>
      </c>
    </row>
    <row r="1416" spans="1:9" hidden="1" x14ac:dyDescent="0.25">
      <c r="A1416" t="s">
        <v>1541</v>
      </c>
      <c r="B1416" t="s">
        <v>1540</v>
      </c>
      <c r="C1416" s="210">
        <v>37634</v>
      </c>
      <c r="D1416" t="s">
        <v>1539</v>
      </c>
      <c r="E1416" s="210">
        <v>37665</v>
      </c>
      <c r="F1416" t="s">
        <v>1324</v>
      </c>
      <c r="G1416" t="s">
        <v>1538</v>
      </c>
      <c r="H1416" t="s">
        <v>1537</v>
      </c>
      <c r="I1416" t="s">
        <v>1536</v>
      </c>
    </row>
    <row r="1417" spans="1:9" hidden="1" x14ac:dyDescent="0.25">
      <c r="A1417" t="s">
        <v>1535</v>
      </c>
    </row>
    <row r="1418" spans="1:9" hidden="1" x14ac:dyDescent="0.25">
      <c r="A1418" t="s">
        <v>1535</v>
      </c>
      <c r="B1418" t="s">
        <v>1332</v>
      </c>
      <c r="C1418" s="210">
        <v>44112</v>
      </c>
      <c r="D1418" t="s">
        <v>1340</v>
      </c>
      <c r="E1418" s="210">
        <v>43699</v>
      </c>
      <c r="F1418" t="s">
        <v>1324</v>
      </c>
      <c r="G1418" t="s">
        <v>83</v>
      </c>
      <c r="H1418" t="s">
        <v>1534</v>
      </c>
      <c r="I1418" t="s">
        <v>1528</v>
      </c>
    </row>
    <row r="1419" spans="1:9" hidden="1" x14ac:dyDescent="0.25">
      <c r="A1419" t="s">
        <v>1530</v>
      </c>
    </row>
    <row r="1420" spans="1:9" x14ac:dyDescent="0.25">
      <c r="A1420" t="s">
        <v>1530</v>
      </c>
      <c r="B1420" t="s">
        <v>1332</v>
      </c>
      <c r="C1420" s="210">
        <v>44151</v>
      </c>
      <c r="D1420" t="s">
        <v>1533</v>
      </c>
      <c r="E1420" s="210">
        <v>44195</v>
      </c>
      <c r="F1420" t="s">
        <v>1317</v>
      </c>
      <c r="G1420" t="s">
        <v>1528</v>
      </c>
      <c r="H1420" t="s">
        <v>1532</v>
      </c>
      <c r="I1420" t="s">
        <v>1531</v>
      </c>
    </row>
    <row r="1421" spans="1:9" hidden="1" x14ac:dyDescent="0.25">
      <c r="A1421" t="s">
        <v>1530</v>
      </c>
      <c r="B1421" t="s">
        <v>1332</v>
      </c>
      <c r="C1421" s="210">
        <v>43664</v>
      </c>
      <c r="D1421" t="s">
        <v>1340</v>
      </c>
      <c r="E1421" s="210">
        <v>43699</v>
      </c>
      <c r="F1421" t="s">
        <v>1324</v>
      </c>
      <c r="G1421" t="s">
        <v>83</v>
      </c>
      <c r="H1421" t="s">
        <v>1529</v>
      </c>
      <c r="I1421" t="s">
        <v>1528</v>
      </c>
    </row>
    <row r="1422" spans="1:9" hidden="1" x14ac:dyDescent="0.25">
      <c r="A1422" t="s">
        <v>1453</v>
      </c>
    </row>
    <row r="1423" spans="1:9" hidden="1" x14ac:dyDescent="0.25">
      <c r="A1423" t="s">
        <v>1453</v>
      </c>
      <c r="B1423" t="s">
        <v>1375</v>
      </c>
      <c r="C1423" s="210">
        <v>42142</v>
      </c>
      <c r="D1423" t="s">
        <v>1437</v>
      </c>
      <c r="E1423" s="210">
        <v>42277</v>
      </c>
      <c r="F1423" t="s">
        <v>1324</v>
      </c>
      <c r="G1423" t="s">
        <v>1523</v>
      </c>
      <c r="H1423" t="s">
        <v>1527</v>
      </c>
      <c r="I1423" t="s">
        <v>1526</v>
      </c>
    </row>
    <row r="1424" spans="1:9" hidden="1" x14ac:dyDescent="0.25">
      <c r="A1424" t="s">
        <v>1453</v>
      </c>
      <c r="B1424" t="s">
        <v>1375</v>
      </c>
      <c r="C1424" s="210">
        <v>42030</v>
      </c>
      <c r="D1424" t="s">
        <v>1525</v>
      </c>
      <c r="E1424" s="210">
        <v>42155</v>
      </c>
      <c r="F1424" t="s">
        <v>1324</v>
      </c>
      <c r="G1424" t="s">
        <v>1517</v>
      </c>
      <c r="H1424" t="s">
        <v>1524</v>
      </c>
      <c r="I1424" t="s">
        <v>1523</v>
      </c>
    </row>
    <row r="1425" spans="1:9" hidden="1" x14ac:dyDescent="0.25">
      <c r="A1425" t="s">
        <v>1453</v>
      </c>
      <c r="B1425" t="s">
        <v>1375</v>
      </c>
      <c r="C1425" s="210">
        <v>41976</v>
      </c>
      <c r="D1425" t="s">
        <v>1522</v>
      </c>
      <c r="E1425" t="s">
        <v>83</v>
      </c>
      <c r="F1425" t="s">
        <v>1324</v>
      </c>
      <c r="G1425" t="s">
        <v>1508</v>
      </c>
      <c r="H1425" t="s">
        <v>1521</v>
      </c>
      <c r="I1425" t="s">
        <v>1520</v>
      </c>
    </row>
    <row r="1426" spans="1:9" hidden="1" x14ac:dyDescent="0.25">
      <c r="A1426" t="s">
        <v>1453</v>
      </c>
      <c r="B1426" t="s">
        <v>1375</v>
      </c>
      <c r="C1426" s="210">
        <v>41883</v>
      </c>
      <c r="D1426" t="s">
        <v>1519</v>
      </c>
      <c r="E1426" s="210">
        <v>42004</v>
      </c>
      <c r="F1426" t="s">
        <v>1324</v>
      </c>
      <c r="G1426" t="s">
        <v>1514</v>
      </c>
      <c r="H1426" t="s">
        <v>1518</v>
      </c>
      <c r="I1426" t="s">
        <v>1517</v>
      </c>
    </row>
    <row r="1427" spans="1:9" hidden="1" x14ac:dyDescent="0.25">
      <c r="A1427" t="s">
        <v>1453</v>
      </c>
      <c r="B1427" t="s">
        <v>1375</v>
      </c>
      <c r="C1427" s="210">
        <v>41737</v>
      </c>
      <c r="D1427" t="s">
        <v>1516</v>
      </c>
      <c r="E1427" s="210">
        <v>41943</v>
      </c>
      <c r="F1427" t="s">
        <v>1324</v>
      </c>
      <c r="G1427" t="s">
        <v>1511</v>
      </c>
      <c r="H1427" t="s">
        <v>1515</v>
      </c>
      <c r="I1427" t="s">
        <v>1514</v>
      </c>
    </row>
    <row r="1428" spans="1:9" hidden="1" x14ac:dyDescent="0.25">
      <c r="A1428" t="s">
        <v>1453</v>
      </c>
      <c r="B1428" t="s">
        <v>1375</v>
      </c>
      <c r="C1428" s="210">
        <v>41598</v>
      </c>
      <c r="D1428" t="s">
        <v>1513</v>
      </c>
      <c r="E1428" s="210">
        <v>41790</v>
      </c>
      <c r="F1428" t="s">
        <v>1324</v>
      </c>
      <c r="G1428" t="s">
        <v>1508</v>
      </c>
      <c r="H1428" t="s">
        <v>1512</v>
      </c>
      <c r="I1428" t="s">
        <v>1511</v>
      </c>
    </row>
    <row r="1429" spans="1:9" hidden="1" x14ac:dyDescent="0.25">
      <c r="A1429" t="s">
        <v>1453</v>
      </c>
      <c r="B1429" t="s">
        <v>1375</v>
      </c>
      <c r="C1429" s="210">
        <v>41411</v>
      </c>
      <c r="D1429" t="s">
        <v>1510</v>
      </c>
      <c r="E1429" s="210">
        <v>41608</v>
      </c>
      <c r="F1429" t="s">
        <v>1324</v>
      </c>
      <c r="G1429" t="s">
        <v>1505</v>
      </c>
      <c r="H1429" t="s">
        <v>1509</v>
      </c>
      <c r="I1429" t="s">
        <v>1508</v>
      </c>
    </row>
    <row r="1430" spans="1:9" hidden="1" x14ac:dyDescent="0.25">
      <c r="A1430" t="s">
        <v>1453</v>
      </c>
      <c r="B1430" t="s">
        <v>1443</v>
      </c>
      <c r="C1430" s="210">
        <v>40703</v>
      </c>
      <c r="D1430" t="s">
        <v>1507</v>
      </c>
      <c r="E1430" s="210">
        <v>40816</v>
      </c>
      <c r="F1430" t="s">
        <v>1324</v>
      </c>
      <c r="G1430" t="s">
        <v>1502</v>
      </c>
      <c r="H1430" t="s">
        <v>1506</v>
      </c>
      <c r="I1430" t="s">
        <v>1505</v>
      </c>
    </row>
    <row r="1431" spans="1:9" hidden="1" x14ac:dyDescent="0.25">
      <c r="A1431" t="s">
        <v>1453</v>
      </c>
      <c r="B1431" t="s">
        <v>1443</v>
      </c>
      <c r="C1431" s="210">
        <v>40421</v>
      </c>
      <c r="D1431" t="s">
        <v>1504</v>
      </c>
      <c r="E1431" s="210">
        <v>40482</v>
      </c>
      <c r="F1431" t="s">
        <v>1324</v>
      </c>
      <c r="G1431" t="s">
        <v>1499</v>
      </c>
      <c r="H1431" t="s">
        <v>1503</v>
      </c>
      <c r="I1431" t="s">
        <v>1502</v>
      </c>
    </row>
    <row r="1432" spans="1:9" hidden="1" x14ac:dyDescent="0.25">
      <c r="A1432" t="s">
        <v>1453</v>
      </c>
      <c r="B1432" t="s">
        <v>1443</v>
      </c>
      <c r="C1432" s="210">
        <v>40294</v>
      </c>
      <c r="D1432" t="s">
        <v>1501</v>
      </c>
      <c r="E1432" s="210">
        <v>40341</v>
      </c>
      <c r="F1432" t="s">
        <v>1324</v>
      </c>
      <c r="G1432" t="s">
        <v>1496</v>
      </c>
      <c r="H1432" t="s">
        <v>1500</v>
      </c>
      <c r="I1432" t="s">
        <v>1499</v>
      </c>
    </row>
    <row r="1433" spans="1:9" hidden="1" x14ac:dyDescent="0.25">
      <c r="A1433" t="s">
        <v>1453</v>
      </c>
      <c r="B1433" t="s">
        <v>1443</v>
      </c>
      <c r="C1433" s="210">
        <v>40198</v>
      </c>
      <c r="D1433" t="s">
        <v>1498</v>
      </c>
      <c r="E1433" s="210">
        <v>40268</v>
      </c>
      <c r="F1433" t="s">
        <v>1324</v>
      </c>
      <c r="G1433" t="s">
        <v>1492</v>
      </c>
      <c r="H1433" t="s">
        <v>1497</v>
      </c>
      <c r="I1433" t="s">
        <v>1496</v>
      </c>
    </row>
    <row r="1434" spans="1:9" hidden="1" x14ac:dyDescent="0.25">
      <c r="A1434" t="s">
        <v>1453</v>
      </c>
      <c r="B1434" t="s">
        <v>1352</v>
      </c>
      <c r="C1434" s="210">
        <v>40197</v>
      </c>
      <c r="D1434" t="s">
        <v>1495</v>
      </c>
      <c r="E1434" t="s">
        <v>83</v>
      </c>
      <c r="F1434" t="s">
        <v>1324</v>
      </c>
      <c r="G1434" t="s">
        <v>1492</v>
      </c>
      <c r="H1434" t="s">
        <v>1494</v>
      </c>
      <c r="I1434" t="s">
        <v>1451</v>
      </c>
    </row>
    <row r="1435" spans="1:9" hidden="1" x14ac:dyDescent="0.25">
      <c r="A1435" t="s">
        <v>1453</v>
      </c>
      <c r="B1435" t="s">
        <v>1443</v>
      </c>
      <c r="C1435" s="210">
        <v>39903</v>
      </c>
      <c r="D1435" t="s">
        <v>1489</v>
      </c>
      <c r="E1435" s="210">
        <v>39994</v>
      </c>
      <c r="F1435" t="s">
        <v>1324</v>
      </c>
      <c r="G1435" t="s">
        <v>1490</v>
      </c>
      <c r="H1435" t="s">
        <v>1493</v>
      </c>
      <c r="I1435" t="s">
        <v>1492</v>
      </c>
    </row>
    <row r="1436" spans="1:9" hidden="1" x14ac:dyDescent="0.25">
      <c r="A1436" t="s">
        <v>1453</v>
      </c>
      <c r="B1436" t="s">
        <v>1443</v>
      </c>
      <c r="C1436" s="210">
        <v>39563</v>
      </c>
      <c r="D1436" t="s">
        <v>1489</v>
      </c>
      <c r="E1436" s="210">
        <v>39903</v>
      </c>
      <c r="F1436" t="s">
        <v>1324</v>
      </c>
      <c r="G1436" t="s">
        <v>1485</v>
      </c>
      <c r="H1436" t="s">
        <v>1491</v>
      </c>
      <c r="I1436" t="s">
        <v>1490</v>
      </c>
    </row>
    <row r="1437" spans="1:9" hidden="1" x14ac:dyDescent="0.25">
      <c r="A1437" t="s">
        <v>1453</v>
      </c>
      <c r="B1437" t="s">
        <v>1443</v>
      </c>
      <c r="C1437" s="210">
        <v>39562</v>
      </c>
      <c r="D1437" t="s">
        <v>1489</v>
      </c>
      <c r="E1437" t="s">
        <v>83</v>
      </c>
      <c r="F1437" t="s">
        <v>1324</v>
      </c>
      <c r="G1437" t="s">
        <v>1485</v>
      </c>
      <c r="H1437" t="s">
        <v>1488</v>
      </c>
      <c r="I1437" t="s">
        <v>1451</v>
      </c>
    </row>
    <row r="1438" spans="1:9" hidden="1" x14ac:dyDescent="0.25">
      <c r="A1438" t="s">
        <v>1453</v>
      </c>
      <c r="B1438" t="s">
        <v>1443</v>
      </c>
      <c r="C1438" s="210">
        <v>39499</v>
      </c>
      <c r="D1438" t="s">
        <v>1487</v>
      </c>
      <c r="E1438" s="210">
        <v>39521</v>
      </c>
      <c r="F1438" t="s">
        <v>1324</v>
      </c>
      <c r="G1438" t="s">
        <v>1482</v>
      </c>
      <c r="H1438" t="s">
        <v>1486</v>
      </c>
      <c r="I1438" t="s">
        <v>1485</v>
      </c>
    </row>
    <row r="1439" spans="1:9" hidden="1" x14ac:dyDescent="0.25">
      <c r="A1439" t="s">
        <v>1453</v>
      </c>
      <c r="B1439" t="s">
        <v>1443</v>
      </c>
      <c r="C1439" s="210">
        <v>39450</v>
      </c>
      <c r="D1439" t="s">
        <v>1484</v>
      </c>
      <c r="E1439" s="210">
        <v>39507</v>
      </c>
      <c r="F1439" t="s">
        <v>1324</v>
      </c>
      <c r="G1439" t="s">
        <v>1479</v>
      </c>
      <c r="H1439" t="s">
        <v>1483</v>
      </c>
      <c r="I1439" t="s">
        <v>1482</v>
      </c>
    </row>
    <row r="1440" spans="1:9" hidden="1" x14ac:dyDescent="0.25">
      <c r="A1440" t="s">
        <v>1453</v>
      </c>
      <c r="B1440" t="s">
        <v>1443</v>
      </c>
      <c r="C1440" s="210">
        <v>39293</v>
      </c>
      <c r="D1440" t="s">
        <v>1481</v>
      </c>
      <c r="E1440" s="210">
        <v>39309</v>
      </c>
      <c r="F1440" t="s">
        <v>1324</v>
      </c>
      <c r="G1440" t="s">
        <v>1476</v>
      </c>
      <c r="H1440" t="s">
        <v>1480</v>
      </c>
      <c r="I1440" t="s">
        <v>1479</v>
      </c>
    </row>
    <row r="1441" spans="1:9" hidden="1" x14ac:dyDescent="0.25">
      <c r="A1441" t="s">
        <v>1453</v>
      </c>
      <c r="B1441" t="s">
        <v>1443</v>
      </c>
      <c r="C1441" s="210">
        <v>39120</v>
      </c>
      <c r="D1441" t="s">
        <v>1478</v>
      </c>
      <c r="E1441" s="210">
        <v>39171</v>
      </c>
      <c r="F1441" t="s">
        <v>1324</v>
      </c>
      <c r="G1441" t="s">
        <v>1473</v>
      </c>
      <c r="H1441" t="s">
        <v>1477</v>
      </c>
      <c r="I1441" t="s">
        <v>1476</v>
      </c>
    </row>
    <row r="1442" spans="1:9" hidden="1" x14ac:dyDescent="0.25">
      <c r="A1442" t="s">
        <v>1453</v>
      </c>
      <c r="B1442" t="s">
        <v>1443</v>
      </c>
      <c r="C1442" s="210">
        <v>39055</v>
      </c>
      <c r="D1442" t="s">
        <v>1475</v>
      </c>
      <c r="E1442" s="210">
        <v>39062</v>
      </c>
      <c r="F1442" t="s">
        <v>1324</v>
      </c>
      <c r="G1442" t="s">
        <v>1468</v>
      </c>
      <c r="H1442" t="s">
        <v>1474</v>
      </c>
      <c r="I1442" t="s">
        <v>1473</v>
      </c>
    </row>
    <row r="1443" spans="1:9" hidden="1" x14ac:dyDescent="0.25">
      <c r="A1443" t="s">
        <v>1453</v>
      </c>
      <c r="B1443" t="s">
        <v>1443</v>
      </c>
      <c r="C1443" s="210">
        <v>39050</v>
      </c>
      <c r="D1443" t="s">
        <v>1472</v>
      </c>
      <c r="E1443" t="s">
        <v>83</v>
      </c>
      <c r="F1443" t="s">
        <v>1324</v>
      </c>
      <c r="G1443" t="s">
        <v>1468</v>
      </c>
      <c r="H1443" t="s">
        <v>1471</v>
      </c>
      <c r="I1443" t="s">
        <v>1451</v>
      </c>
    </row>
    <row r="1444" spans="1:9" hidden="1" x14ac:dyDescent="0.25">
      <c r="A1444" t="s">
        <v>1453</v>
      </c>
      <c r="B1444" t="s">
        <v>1443</v>
      </c>
      <c r="C1444" s="210">
        <v>39038</v>
      </c>
      <c r="D1444" t="s">
        <v>1470</v>
      </c>
      <c r="E1444" s="210">
        <v>39044</v>
      </c>
      <c r="F1444" t="s">
        <v>1324</v>
      </c>
      <c r="G1444" t="s">
        <v>1465</v>
      </c>
      <c r="H1444" t="s">
        <v>1469</v>
      </c>
      <c r="I1444" t="s">
        <v>1468</v>
      </c>
    </row>
    <row r="1445" spans="1:9" hidden="1" x14ac:dyDescent="0.25">
      <c r="A1445" t="s">
        <v>1453</v>
      </c>
      <c r="B1445" t="s">
        <v>1443</v>
      </c>
      <c r="C1445" s="210">
        <v>38978</v>
      </c>
      <c r="D1445" t="s">
        <v>1467</v>
      </c>
      <c r="E1445" s="210">
        <v>38982</v>
      </c>
      <c r="F1445" t="s">
        <v>1324</v>
      </c>
      <c r="G1445" t="s">
        <v>1462</v>
      </c>
      <c r="H1445" t="s">
        <v>1466</v>
      </c>
      <c r="I1445" t="s">
        <v>1465</v>
      </c>
    </row>
    <row r="1446" spans="1:9" hidden="1" x14ac:dyDescent="0.25">
      <c r="A1446" t="s">
        <v>1453</v>
      </c>
      <c r="B1446" t="s">
        <v>1443</v>
      </c>
      <c r="C1446" s="210">
        <v>38965</v>
      </c>
      <c r="D1446" t="s">
        <v>1464</v>
      </c>
      <c r="E1446" s="210">
        <v>38971</v>
      </c>
      <c r="F1446" t="s">
        <v>1324</v>
      </c>
      <c r="G1446" t="s">
        <v>1459</v>
      </c>
      <c r="H1446" t="s">
        <v>1463</v>
      </c>
      <c r="I1446" t="s">
        <v>1462</v>
      </c>
    </row>
    <row r="1447" spans="1:9" hidden="1" x14ac:dyDescent="0.25">
      <c r="A1447" t="s">
        <v>1453</v>
      </c>
      <c r="B1447" t="s">
        <v>1443</v>
      </c>
      <c r="C1447" s="210">
        <v>38924</v>
      </c>
      <c r="D1447" t="s">
        <v>1461</v>
      </c>
      <c r="E1447" s="210">
        <v>38954</v>
      </c>
      <c r="F1447" t="s">
        <v>1324</v>
      </c>
      <c r="G1447" t="s">
        <v>1456</v>
      </c>
      <c r="H1447" t="s">
        <v>1460</v>
      </c>
      <c r="I1447" t="s">
        <v>1459</v>
      </c>
    </row>
    <row r="1448" spans="1:9" hidden="1" x14ac:dyDescent="0.25">
      <c r="A1448" t="s">
        <v>1453</v>
      </c>
      <c r="B1448" t="s">
        <v>1443</v>
      </c>
      <c r="C1448" s="210">
        <v>38826</v>
      </c>
      <c r="D1448" t="s">
        <v>1458</v>
      </c>
      <c r="E1448" s="210">
        <v>38852</v>
      </c>
      <c r="F1448" t="s">
        <v>1324</v>
      </c>
      <c r="G1448" t="s">
        <v>1454</v>
      </c>
      <c r="H1448" t="s">
        <v>1457</v>
      </c>
      <c r="I1448" t="s">
        <v>1456</v>
      </c>
    </row>
    <row r="1449" spans="1:9" hidden="1" x14ac:dyDescent="0.25">
      <c r="A1449" t="s">
        <v>1453</v>
      </c>
      <c r="B1449" t="s">
        <v>1415</v>
      </c>
      <c r="C1449" s="210">
        <v>38754</v>
      </c>
      <c r="D1449" t="s">
        <v>1452</v>
      </c>
      <c r="E1449" s="210">
        <v>38758</v>
      </c>
      <c r="F1449" t="s">
        <v>1324</v>
      </c>
      <c r="G1449" t="s">
        <v>1449</v>
      </c>
      <c r="H1449" t="s">
        <v>1455</v>
      </c>
      <c r="I1449" t="s">
        <v>1454</v>
      </c>
    </row>
    <row r="1450" spans="1:9" hidden="1" x14ac:dyDescent="0.25">
      <c r="A1450" t="s">
        <v>1453</v>
      </c>
      <c r="B1450" t="s">
        <v>1415</v>
      </c>
      <c r="C1450" s="210">
        <v>38712</v>
      </c>
      <c r="D1450" t="s">
        <v>1452</v>
      </c>
      <c r="E1450" s="210">
        <v>38723</v>
      </c>
      <c r="F1450" t="s">
        <v>1324</v>
      </c>
      <c r="G1450" t="s">
        <v>1451</v>
      </c>
      <c r="H1450" t="s">
        <v>1450</v>
      </c>
      <c r="I1450" t="s">
        <v>1449</v>
      </c>
    </row>
    <row r="1451" spans="1:9" hidden="1" x14ac:dyDescent="0.25">
      <c r="A1451" t="s">
        <v>1439</v>
      </c>
    </row>
    <row r="1452" spans="1:9" x14ac:dyDescent="0.25">
      <c r="A1452" t="s">
        <v>1439</v>
      </c>
      <c r="B1452" t="s">
        <v>1443</v>
      </c>
      <c r="C1452" s="210">
        <v>43171</v>
      </c>
      <c r="D1452" t="s">
        <v>1448</v>
      </c>
      <c r="E1452" s="210">
        <v>43190</v>
      </c>
      <c r="F1452" t="s">
        <v>1317</v>
      </c>
      <c r="G1452" t="s">
        <v>1444</v>
      </c>
      <c r="H1452" t="s">
        <v>1447</v>
      </c>
      <c r="I1452" t="s">
        <v>1440</v>
      </c>
    </row>
    <row r="1453" spans="1:9" hidden="1" x14ac:dyDescent="0.25">
      <c r="A1453" t="s">
        <v>1439</v>
      </c>
      <c r="B1453" t="s">
        <v>1443</v>
      </c>
      <c r="C1453" s="210">
        <v>43040</v>
      </c>
      <c r="D1453" t="s">
        <v>1446</v>
      </c>
      <c r="E1453" s="210">
        <v>43069</v>
      </c>
      <c r="F1453" t="s">
        <v>1324</v>
      </c>
      <c r="G1453" t="s">
        <v>1435</v>
      </c>
      <c r="H1453" t="s">
        <v>1445</v>
      </c>
      <c r="I1453" t="s">
        <v>1444</v>
      </c>
    </row>
    <row r="1454" spans="1:9" hidden="1" x14ac:dyDescent="0.25">
      <c r="A1454" t="s">
        <v>1439</v>
      </c>
      <c r="B1454" t="s">
        <v>1443</v>
      </c>
      <c r="C1454" s="210">
        <v>42713</v>
      </c>
      <c r="D1454" t="s">
        <v>1442</v>
      </c>
      <c r="E1454" t="s">
        <v>83</v>
      </c>
      <c r="F1454" t="s">
        <v>1324</v>
      </c>
      <c r="G1454" t="s">
        <v>1440</v>
      </c>
      <c r="H1454" t="s">
        <v>1441</v>
      </c>
      <c r="I1454" t="s">
        <v>1440</v>
      </c>
    </row>
    <row r="1455" spans="1:9" hidden="1" x14ac:dyDescent="0.25">
      <c r="A1455" t="s">
        <v>1439</v>
      </c>
      <c r="B1455" t="s">
        <v>1438</v>
      </c>
      <c r="C1455" s="210">
        <v>42709</v>
      </c>
      <c r="D1455" t="s">
        <v>1437</v>
      </c>
      <c r="E1455" s="210">
        <v>42400</v>
      </c>
      <c r="F1455" t="s">
        <v>1324</v>
      </c>
      <c r="G1455" t="s">
        <v>83</v>
      </c>
      <c r="H1455" t="s">
        <v>1436</v>
      </c>
      <c r="I1455" t="s">
        <v>1435</v>
      </c>
    </row>
    <row r="1456" spans="1:9" hidden="1" x14ac:dyDescent="0.25">
      <c r="A1456" t="s">
        <v>1421</v>
      </c>
    </row>
    <row r="1457" spans="1:9" hidden="1" x14ac:dyDescent="0.25">
      <c r="A1457" t="s">
        <v>1421</v>
      </c>
      <c r="B1457" t="s">
        <v>1434</v>
      </c>
      <c r="C1457" s="210">
        <v>43537</v>
      </c>
      <c r="D1457" t="s">
        <v>1433</v>
      </c>
      <c r="E1457" t="s">
        <v>83</v>
      </c>
      <c r="F1457" t="s">
        <v>1324</v>
      </c>
      <c r="G1457" t="s">
        <v>1429</v>
      </c>
      <c r="H1457" t="s">
        <v>1432</v>
      </c>
      <c r="I1457" t="s">
        <v>1417</v>
      </c>
    </row>
    <row r="1458" spans="1:9" hidden="1" x14ac:dyDescent="0.25">
      <c r="A1458" t="s">
        <v>1421</v>
      </c>
      <c r="B1458" t="s">
        <v>1375</v>
      </c>
      <c r="C1458" s="210">
        <v>43445</v>
      </c>
      <c r="D1458" t="s">
        <v>1431</v>
      </c>
      <c r="E1458" s="210">
        <v>43524</v>
      </c>
      <c r="F1458" t="s">
        <v>1324</v>
      </c>
      <c r="G1458" t="s">
        <v>1426</v>
      </c>
      <c r="H1458" t="s">
        <v>1430</v>
      </c>
      <c r="I1458" t="s">
        <v>1429</v>
      </c>
    </row>
    <row r="1459" spans="1:9" hidden="1" x14ac:dyDescent="0.25">
      <c r="A1459" t="s">
        <v>1421</v>
      </c>
      <c r="B1459" t="s">
        <v>1375</v>
      </c>
      <c r="C1459" s="210">
        <v>41736</v>
      </c>
      <c r="D1459" t="s">
        <v>1428</v>
      </c>
      <c r="E1459" s="210">
        <v>41759</v>
      </c>
      <c r="F1459" t="s">
        <v>1324</v>
      </c>
      <c r="G1459" t="s">
        <v>1419</v>
      </c>
      <c r="H1459" t="s">
        <v>1427</v>
      </c>
      <c r="I1459" t="s">
        <v>1426</v>
      </c>
    </row>
    <row r="1460" spans="1:9" hidden="1" x14ac:dyDescent="0.25">
      <c r="A1460" t="s">
        <v>1421</v>
      </c>
      <c r="B1460" t="s">
        <v>1375</v>
      </c>
      <c r="C1460" s="210">
        <v>41213</v>
      </c>
      <c r="D1460" t="s">
        <v>1425</v>
      </c>
      <c r="E1460" t="s">
        <v>83</v>
      </c>
      <c r="F1460" t="s">
        <v>1324</v>
      </c>
      <c r="G1460" t="s">
        <v>1419</v>
      </c>
      <c r="H1460" t="s">
        <v>1424</v>
      </c>
      <c r="I1460" t="s">
        <v>1417</v>
      </c>
    </row>
    <row r="1461" spans="1:9" hidden="1" x14ac:dyDescent="0.25">
      <c r="A1461" t="s">
        <v>1421</v>
      </c>
      <c r="B1461" t="s">
        <v>1375</v>
      </c>
      <c r="C1461" s="210">
        <v>41058</v>
      </c>
      <c r="D1461" t="s">
        <v>1423</v>
      </c>
      <c r="E1461" t="s">
        <v>83</v>
      </c>
      <c r="F1461" t="s">
        <v>1324</v>
      </c>
      <c r="G1461" t="s">
        <v>1419</v>
      </c>
      <c r="H1461" t="s">
        <v>1422</v>
      </c>
      <c r="I1461" t="s">
        <v>1417</v>
      </c>
    </row>
    <row r="1462" spans="1:9" hidden="1" x14ac:dyDescent="0.25">
      <c r="A1462" t="s">
        <v>1421</v>
      </c>
      <c r="B1462" t="s">
        <v>1375</v>
      </c>
      <c r="C1462" s="210">
        <v>40876</v>
      </c>
      <c r="D1462" t="s">
        <v>1420</v>
      </c>
      <c r="E1462" t="s">
        <v>83</v>
      </c>
      <c r="F1462" t="s">
        <v>1324</v>
      </c>
      <c r="G1462" t="s">
        <v>1419</v>
      </c>
      <c r="H1462" t="s">
        <v>1418</v>
      </c>
      <c r="I1462" t="s">
        <v>1417</v>
      </c>
    </row>
    <row r="1463" spans="1:9" hidden="1" x14ac:dyDescent="0.25">
      <c r="A1463" t="s">
        <v>1416</v>
      </c>
    </row>
    <row r="1464" spans="1:9" x14ac:dyDescent="0.25">
      <c r="A1464" t="s">
        <v>1416</v>
      </c>
      <c r="B1464" t="s">
        <v>1415</v>
      </c>
      <c r="C1464" s="210">
        <v>43543</v>
      </c>
      <c r="D1464" t="s">
        <v>1414</v>
      </c>
      <c r="E1464" s="210">
        <v>43585</v>
      </c>
      <c r="F1464" t="s">
        <v>1317</v>
      </c>
      <c r="G1464" t="s">
        <v>1410</v>
      </c>
      <c r="I1464" t="s">
        <v>1409</v>
      </c>
    </row>
    <row r="1465" spans="1:9" hidden="1" x14ac:dyDescent="0.25">
      <c r="A1465" t="s">
        <v>1413</v>
      </c>
    </row>
    <row r="1466" spans="1:9" x14ac:dyDescent="0.25">
      <c r="A1466" t="s">
        <v>1413</v>
      </c>
      <c r="B1466" t="s">
        <v>1412</v>
      </c>
      <c r="C1466" s="210">
        <v>44123</v>
      </c>
      <c r="D1466" t="s">
        <v>1411</v>
      </c>
      <c r="E1466" s="210">
        <v>44123</v>
      </c>
      <c r="F1466" t="s">
        <v>1317</v>
      </c>
      <c r="G1466" t="s">
        <v>1410</v>
      </c>
      <c r="I1466" t="s">
        <v>1409</v>
      </c>
    </row>
    <row r="1467" spans="1:9" hidden="1" x14ac:dyDescent="0.25">
      <c r="A1467" t="s">
        <v>1345</v>
      </c>
    </row>
    <row r="1468" spans="1:9" hidden="1" x14ac:dyDescent="0.25">
      <c r="A1468" t="s">
        <v>1345</v>
      </c>
      <c r="B1468" t="s">
        <v>1332</v>
      </c>
      <c r="C1468" s="210">
        <v>43668</v>
      </c>
      <c r="D1468" t="s">
        <v>1408</v>
      </c>
      <c r="E1468" s="210">
        <v>43699</v>
      </c>
      <c r="F1468" t="s">
        <v>1324</v>
      </c>
      <c r="G1468" t="s">
        <v>1330</v>
      </c>
      <c r="H1468" t="s">
        <v>1407</v>
      </c>
      <c r="I1468" t="s">
        <v>1406</v>
      </c>
    </row>
    <row r="1469" spans="1:9" hidden="1" x14ac:dyDescent="0.25">
      <c r="A1469" t="s">
        <v>1345</v>
      </c>
      <c r="B1469" t="s">
        <v>1332</v>
      </c>
      <c r="C1469" s="210">
        <v>42979</v>
      </c>
      <c r="D1469" t="s">
        <v>1405</v>
      </c>
      <c r="E1469" s="210">
        <v>43007</v>
      </c>
      <c r="F1469" t="s">
        <v>1324</v>
      </c>
      <c r="G1469" t="s">
        <v>1400</v>
      </c>
      <c r="H1469" t="s">
        <v>1404</v>
      </c>
      <c r="I1469" t="s">
        <v>1330</v>
      </c>
    </row>
    <row r="1470" spans="1:9" hidden="1" x14ac:dyDescent="0.25">
      <c r="A1470" t="s">
        <v>1345</v>
      </c>
      <c r="B1470" t="s">
        <v>1332</v>
      </c>
      <c r="C1470" s="210">
        <v>42951</v>
      </c>
      <c r="D1470" t="s">
        <v>1337</v>
      </c>
      <c r="E1470" t="s">
        <v>83</v>
      </c>
      <c r="F1470" t="s">
        <v>1324</v>
      </c>
      <c r="G1470" t="s">
        <v>1400</v>
      </c>
      <c r="H1470" t="s">
        <v>1403</v>
      </c>
      <c r="I1470" t="s">
        <v>1379</v>
      </c>
    </row>
    <row r="1471" spans="1:9" hidden="1" x14ac:dyDescent="0.25">
      <c r="A1471" t="s">
        <v>1345</v>
      </c>
      <c r="B1471" t="s">
        <v>1332</v>
      </c>
      <c r="C1471" s="210">
        <v>42404</v>
      </c>
      <c r="D1471" t="s">
        <v>1402</v>
      </c>
      <c r="E1471" s="210">
        <v>42412</v>
      </c>
      <c r="F1471" t="s">
        <v>1324</v>
      </c>
      <c r="G1471" t="s">
        <v>1393</v>
      </c>
      <c r="H1471" t="s">
        <v>1401</v>
      </c>
      <c r="I1471" t="s">
        <v>1400</v>
      </c>
    </row>
    <row r="1472" spans="1:9" hidden="1" x14ac:dyDescent="0.25">
      <c r="A1472" t="s">
        <v>1345</v>
      </c>
      <c r="B1472" t="s">
        <v>1332</v>
      </c>
      <c r="C1472" s="210">
        <v>42142</v>
      </c>
      <c r="D1472" t="s">
        <v>1337</v>
      </c>
      <c r="E1472" t="s">
        <v>83</v>
      </c>
      <c r="F1472" t="s">
        <v>1324</v>
      </c>
      <c r="G1472" t="s">
        <v>1393</v>
      </c>
      <c r="H1472" t="s">
        <v>1399</v>
      </c>
      <c r="I1472" t="s">
        <v>1379</v>
      </c>
    </row>
    <row r="1473" spans="1:9" hidden="1" x14ac:dyDescent="0.25">
      <c r="A1473" t="s">
        <v>1345</v>
      </c>
      <c r="B1473" t="s">
        <v>1332</v>
      </c>
      <c r="C1473" s="210">
        <v>42069</v>
      </c>
      <c r="D1473" t="s">
        <v>1337</v>
      </c>
      <c r="E1473" t="s">
        <v>83</v>
      </c>
      <c r="F1473" t="s">
        <v>1324</v>
      </c>
      <c r="G1473" t="s">
        <v>1393</v>
      </c>
      <c r="H1473" t="s">
        <v>1398</v>
      </c>
      <c r="I1473" t="s">
        <v>1379</v>
      </c>
    </row>
    <row r="1474" spans="1:9" hidden="1" x14ac:dyDescent="0.25">
      <c r="A1474" t="s">
        <v>1345</v>
      </c>
      <c r="B1474" t="s">
        <v>1332</v>
      </c>
      <c r="C1474" s="210">
        <v>41956</v>
      </c>
      <c r="D1474" t="s">
        <v>1397</v>
      </c>
      <c r="E1474" t="s">
        <v>83</v>
      </c>
      <c r="F1474" t="s">
        <v>1324</v>
      </c>
      <c r="G1474" t="s">
        <v>1393</v>
      </c>
      <c r="H1474" t="s">
        <v>1396</v>
      </c>
      <c r="I1474" t="s">
        <v>1379</v>
      </c>
    </row>
    <row r="1475" spans="1:9" hidden="1" x14ac:dyDescent="0.25">
      <c r="A1475" t="s">
        <v>1345</v>
      </c>
      <c r="B1475" t="s">
        <v>1332</v>
      </c>
      <c r="C1475" s="210">
        <v>41800</v>
      </c>
      <c r="D1475" t="s">
        <v>1395</v>
      </c>
      <c r="E1475" s="210">
        <v>41818</v>
      </c>
      <c r="F1475" t="s">
        <v>1324</v>
      </c>
      <c r="G1475" t="s">
        <v>1388</v>
      </c>
      <c r="H1475" t="s">
        <v>1394</v>
      </c>
      <c r="I1475" t="s">
        <v>1393</v>
      </c>
    </row>
    <row r="1476" spans="1:9" hidden="1" x14ac:dyDescent="0.25">
      <c r="A1476" t="s">
        <v>1345</v>
      </c>
      <c r="B1476" t="s">
        <v>1332</v>
      </c>
      <c r="C1476" s="210">
        <v>41785</v>
      </c>
      <c r="D1476" t="s">
        <v>1392</v>
      </c>
      <c r="E1476" t="s">
        <v>83</v>
      </c>
      <c r="F1476" t="s">
        <v>1324</v>
      </c>
      <c r="G1476" t="s">
        <v>1388</v>
      </c>
      <c r="H1476" t="s">
        <v>1391</v>
      </c>
      <c r="I1476" t="s">
        <v>1379</v>
      </c>
    </row>
    <row r="1477" spans="1:9" hidden="1" x14ac:dyDescent="0.25">
      <c r="A1477" t="s">
        <v>1345</v>
      </c>
      <c r="B1477" t="s">
        <v>1332</v>
      </c>
      <c r="C1477" s="210">
        <v>41754</v>
      </c>
      <c r="D1477" t="s">
        <v>1390</v>
      </c>
      <c r="E1477" s="210">
        <v>41782</v>
      </c>
      <c r="F1477" t="s">
        <v>1324</v>
      </c>
      <c r="G1477" t="s">
        <v>1385</v>
      </c>
      <c r="H1477" t="s">
        <v>1389</v>
      </c>
      <c r="I1477" t="s">
        <v>1388</v>
      </c>
    </row>
    <row r="1478" spans="1:9" hidden="1" x14ac:dyDescent="0.25">
      <c r="A1478" t="s">
        <v>1345</v>
      </c>
      <c r="B1478" t="s">
        <v>1332</v>
      </c>
      <c r="C1478" s="210">
        <v>41682</v>
      </c>
      <c r="D1478" t="s">
        <v>1387</v>
      </c>
      <c r="E1478" s="210">
        <v>41710</v>
      </c>
      <c r="F1478" t="s">
        <v>1324</v>
      </c>
      <c r="G1478" t="s">
        <v>1382</v>
      </c>
      <c r="H1478" t="s">
        <v>1386</v>
      </c>
      <c r="I1478" t="s">
        <v>1385</v>
      </c>
    </row>
    <row r="1479" spans="1:9" hidden="1" x14ac:dyDescent="0.25">
      <c r="A1479" t="s">
        <v>1345</v>
      </c>
      <c r="B1479" t="s">
        <v>1332</v>
      </c>
      <c r="C1479" s="210">
        <v>41542</v>
      </c>
      <c r="D1479" t="s">
        <v>1384</v>
      </c>
      <c r="E1479" s="210">
        <v>41572</v>
      </c>
      <c r="F1479" t="s">
        <v>1324</v>
      </c>
      <c r="G1479" t="s">
        <v>1376</v>
      </c>
      <c r="H1479" t="s">
        <v>1383</v>
      </c>
      <c r="I1479" t="s">
        <v>1382</v>
      </c>
    </row>
    <row r="1480" spans="1:9" hidden="1" x14ac:dyDescent="0.25">
      <c r="A1480" t="s">
        <v>1345</v>
      </c>
      <c r="B1480" t="s">
        <v>1332</v>
      </c>
      <c r="C1480" s="210">
        <v>41491</v>
      </c>
      <c r="D1480" t="s">
        <v>1381</v>
      </c>
      <c r="E1480" t="s">
        <v>83</v>
      </c>
      <c r="F1480" t="s">
        <v>1324</v>
      </c>
      <c r="G1480" t="s">
        <v>1376</v>
      </c>
      <c r="H1480" t="s">
        <v>1380</v>
      </c>
      <c r="I1480" t="s">
        <v>1379</v>
      </c>
    </row>
    <row r="1481" spans="1:9" hidden="1" x14ac:dyDescent="0.25">
      <c r="A1481" t="s">
        <v>1345</v>
      </c>
      <c r="B1481" t="s">
        <v>1375</v>
      </c>
      <c r="C1481" s="210">
        <v>40997</v>
      </c>
      <c r="D1481" t="s">
        <v>1378</v>
      </c>
      <c r="E1481" s="210">
        <v>40997</v>
      </c>
      <c r="F1481" t="s">
        <v>1324</v>
      </c>
      <c r="G1481" t="s">
        <v>1372</v>
      </c>
      <c r="H1481" t="s">
        <v>1377</v>
      </c>
      <c r="I1481" t="s">
        <v>1376</v>
      </c>
    </row>
    <row r="1482" spans="1:9" hidden="1" x14ac:dyDescent="0.25">
      <c r="A1482" t="s">
        <v>1345</v>
      </c>
      <c r="B1482" t="s">
        <v>1375</v>
      </c>
      <c r="C1482" s="210">
        <v>40926</v>
      </c>
      <c r="D1482" t="s">
        <v>1374</v>
      </c>
      <c r="E1482" s="210">
        <v>40939</v>
      </c>
      <c r="F1482" t="s">
        <v>1324</v>
      </c>
      <c r="G1482" t="s">
        <v>1370</v>
      </c>
      <c r="H1482" t="s">
        <v>1373</v>
      </c>
      <c r="I1482" t="s">
        <v>1372</v>
      </c>
    </row>
    <row r="1483" spans="1:9" hidden="1" x14ac:dyDescent="0.25">
      <c r="A1483" t="s">
        <v>1345</v>
      </c>
      <c r="B1483" t="s">
        <v>1332</v>
      </c>
      <c r="C1483" s="210">
        <v>40759</v>
      </c>
      <c r="D1483" t="s">
        <v>1355</v>
      </c>
      <c r="E1483" s="210">
        <v>40786</v>
      </c>
      <c r="F1483" t="s">
        <v>1324</v>
      </c>
      <c r="G1483" t="s">
        <v>1368</v>
      </c>
      <c r="H1483" t="s">
        <v>1371</v>
      </c>
      <c r="I1483" t="s">
        <v>1370</v>
      </c>
    </row>
    <row r="1484" spans="1:9" hidden="1" x14ac:dyDescent="0.25">
      <c r="A1484" t="s">
        <v>1345</v>
      </c>
      <c r="B1484" t="s">
        <v>1332</v>
      </c>
      <c r="C1484" s="210">
        <v>40557</v>
      </c>
      <c r="D1484" t="s">
        <v>1355</v>
      </c>
      <c r="E1484" s="210">
        <v>40574</v>
      </c>
      <c r="F1484" t="s">
        <v>1324</v>
      </c>
      <c r="G1484" t="s">
        <v>1363</v>
      </c>
      <c r="H1484" t="s">
        <v>1369</v>
      </c>
      <c r="I1484" t="s">
        <v>1368</v>
      </c>
    </row>
    <row r="1485" spans="1:9" hidden="1" x14ac:dyDescent="0.25">
      <c r="A1485" t="s">
        <v>1345</v>
      </c>
      <c r="B1485" t="s">
        <v>1332</v>
      </c>
      <c r="C1485" s="210">
        <v>40463</v>
      </c>
      <c r="D1485" t="s">
        <v>1367</v>
      </c>
      <c r="E1485" t="s">
        <v>83</v>
      </c>
      <c r="F1485" t="s">
        <v>1324</v>
      </c>
      <c r="G1485" t="s">
        <v>1363</v>
      </c>
      <c r="H1485" t="s">
        <v>1366</v>
      </c>
      <c r="I1485" t="s">
        <v>1349</v>
      </c>
    </row>
    <row r="1486" spans="1:9" hidden="1" x14ac:dyDescent="0.25">
      <c r="A1486" t="s">
        <v>1345</v>
      </c>
      <c r="B1486" t="s">
        <v>1332</v>
      </c>
      <c r="C1486" s="210">
        <v>40353</v>
      </c>
      <c r="D1486" t="s">
        <v>1365</v>
      </c>
      <c r="E1486" s="210">
        <v>40383</v>
      </c>
      <c r="F1486" t="s">
        <v>1324</v>
      </c>
      <c r="G1486" t="s">
        <v>1358</v>
      </c>
      <c r="H1486" t="s">
        <v>1364</v>
      </c>
      <c r="I1486" t="s">
        <v>1363</v>
      </c>
    </row>
    <row r="1487" spans="1:9" hidden="1" x14ac:dyDescent="0.25">
      <c r="A1487" t="s">
        <v>1345</v>
      </c>
      <c r="B1487" t="s">
        <v>1332</v>
      </c>
      <c r="C1487" s="210">
        <v>40353</v>
      </c>
      <c r="D1487" t="s">
        <v>1362</v>
      </c>
      <c r="E1487" s="210">
        <v>40361</v>
      </c>
      <c r="F1487" t="s">
        <v>1324</v>
      </c>
      <c r="G1487" t="s">
        <v>1358</v>
      </c>
      <c r="H1487" t="s">
        <v>1361</v>
      </c>
      <c r="I1487" t="s">
        <v>1349</v>
      </c>
    </row>
    <row r="1488" spans="1:9" hidden="1" x14ac:dyDescent="0.25">
      <c r="A1488" t="s">
        <v>1345</v>
      </c>
      <c r="B1488" t="s">
        <v>1332</v>
      </c>
      <c r="C1488" s="210">
        <v>40304</v>
      </c>
      <c r="D1488" t="s">
        <v>1360</v>
      </c>
      <c r="E1488" s="210">
        <v>40308</v>
      </c>
      <c r="F1488" t="s">
        <v>1324</v>
      </c>
      <c r="G1488" t="s">
        <v>1356</v>
      </c>
      <c r="H1488" t="s">
        <v>1359</v>
      </c>
      <c r="I1488" t="s">
        <v>1358</v>
      </c>
    </row>
    <row r="1489" spans="1:9" hidden="1" x14ac:dyDescent="0.25">
      <c r="A1489" t="s">
        <v>1345</v>
      </c>
      <c r="B1489" t="s">
        <v>1332</v>
      </c>
      <c r="C1489" s="210">
        <v>40281</v>
      </c>
      <c r="D1489" t="s">
        <v>1344</v>
      </c>
      <c r="E1489" s="210">
        <v>40284</v>
      </c>
      <c r="F1489" t="s">
        <v>1324</v>
      </c>
      <c r="G1489" t="s">
        <v>1353</v>
      </c>
      <c r="H1489" t="s">
        <v>1357</v>
      </c>
      <c r="I1489" t="s">
        <v>1356</v>
      </c>
    </row>
    <row r="1490" spans="1:9" hidden="1" x14ac:dyDescent="0.25">
      <c r="A1490" t="s">
        <v>1345</v>
      </c>
      <c r="B1490" t="s">
        <v>1332</v>
      </c>
      <c r="C1490" s="210">
        <v>40228</v>
      </c>
      <c r="D1490" t="s">
        <v>1355</v>
      </c>
      <c r="E1490" s="210">
        <v>40235</v>
      </c>
      <c r="F1490" t="s">
        <v>1324</v>
      </c>
      <c r="G1490" t="s">
        <v>1346</v>
      </c>
      <c r="H1490" t="s">
        <v>1354</v>
      </c>
      <c r="I1490" t="s">
        <v>1353</v>
      </c>
    </row>
    <row r="1491" spans="1:9" hidden="1" x14ac:dyDescent="0.25">
      <c r="A1491" t="s">
        <v>1345</v>
      </c>
      <c r="B1491" t="s">
        <v>1352</v>
      </c>
      <c r="C1491" s="210">
        <v>40191</v>
      </c>
      <c r="D1491" t="s">
        <v>1351</v>
      </c>
      <c r="E1491" t="s">
        <v>83</v>
      </c>
      <c r="F1491" t="s">
        <v>1324</v>
      </c>
      <c r="G1491" t="s">
        <v>1342</v>
      </c>
      <c r="H1491" t="s">
        <v>1350</v>
      </c>
      <c r="I1491" t="s">
        <v>1349</v>
      </c>
    </row>
    <row r="1492" spans="1:9" hidden="1" x14ac:dyDescent="0.25">
      <c r="A1492" t="s">
        <v>1345</v>
      </c>
      <c r="B1492" t="s">
        <v>1332</v>
      </c>
      <c r="C1492" s="210">
        <v>40102</v>
      </c>
      <c r="D1492" t="s">
        <v>1348</v>
      </c>
      <c r="E1492" s="210">
        <v>40219</v>
      </c>
      <c r="F1492" t="s">
        <v>1324</v>
      </c>
      <c r="G1492" t="s">
        <v>1342</v>
      </c>
      <c r="H1492" t="s">
        <v>1347</v>
      </c>
      <c r="I1492" t="s">
        <v>1346</v>
      </c>
    </row>
    <row r="1493" spans="1:9" hidden="1" x14ac:dyDescent="0.25">
      <c r="A1493" t="s">
        <v>1345</v>
      </c>
      <c r="B1493" t="s">
        <v>1332</v>
      </c>
      <c r="C1493" s="210">
        <v>40102</v>
      </c>
      <c r="D1493" t="s">
        <v>1344</v>
      </c>
      <c r="E1493" s="210">
        <v>40103</v>
      </c>
      <c r="F1493" t="s">
        <v>1324</v>
      </c>
      <c r="G1493" t="s">
        <v>83</v>
      </c>
      <c r="H1493" t="s">
        <v>1343</v>
      </c>
      <c r="I1493" t="s">
        <v>1342</v>
      </c>
    </row>
    <row r="1494" spans="1:9" hidden="1" x14ac:dyDescent="0.25">
      <c r="A1494" t="s">
        <v>1341</v>
      </c>
    </row>
    <row r="1495" spans="1:9" hidden="1" x14ac:dyDescent="0.25">
      <c r="A1495" t="s">
        <v>1341</v>
      </c>
      <c r="B1495" t="s">
        <v>1332</v>
      </c>
      <c r="C1495" s="210">
        <v>43664</v>
      </c>
      <c r="D1495" t="s">
        <v>1340</v>
      </c>
      <c r="E1495" s="210">
        <v>43699</v>
      </c>
      <c r="F1495" t="s">
        <v>1324</v>
      </c>
      <c r="G1495" t="s">
        <v>83</v>
      </c>
      <c r="H1495" t="s">
        <v>1339</v>
      </c>
      <c r="I1495" t="s">
        <v>1338</v>
      </c>
    </row>
    <row r="1496" spans="1:9" hidden="1" x14ac:dyDescent="0.25">
      <c r="A1496" t="s">
        <v>1333</v>
      </c>
    </row>
    <row r="1497" spans="1:9" hidden="1" x14ac:dyDescent="0.25">
      <c r="A1497" t="s">
        <v>1333</v>
      </c>
      <c r="B1497" t="s">
        <v>1332</v>
      </c>
      <c r="C1497" s="210">
        <v>44242</v>
      </c>
      <c r="D1497" t="s">
        <v>1337</v>
      </c>
      <c r="E1497" s="210">
        <v>44249</v>
      </c>
      <c r="F1497" t="s">
        <v>1336</v>
      </c>
      <c r="G1497" t="s">
        <v>1328</v>
      </c>
      <c r="H1497" t="s">
        <v>1335</v>
      </c>
      <c r="I1497" t="s">
        <v>1334</v>
      </c>
    </row>
    <row r="1498" spans="1:9" hidden="1" x14ac:dyDescent="0.25">
      <c r="A1498" t="s">
        <v>1333</v>
      </c>
      <c r="B1498" t="s">
        <v>1332</v>
      </c>
      <c r="C1498" s="210">
        <v>44112</v>
      </c>
      <c r="D1498" t="s">
        <v>1331</v>
      </c>
      <c r="E1498" s="210">
        <v>43699</v>
      </c>
      <c r="F1498" t="s">
        <v>1324</v>
      </c>
      <c r="G1498" t="s">
        <v>1330</v>
      </c>
      <c r="H1498" t="s">
        <v>1329</v>
      </c>
      <c r="I1498" t="s">
        <v>1328</v>
      </c>
    </row>
    <row r="1499" spans="1:9" hidden="1" x14ac:dyDescent="0.25">
      <c r="A1499" t="s">
        <v>1327</v>
      </c>
    </row>
    <row r="1500" spans="1:9" hidden="1" x14ac:dyDescent="0.25">
      <c r="A1500" t="s">
        <v>1327</v>
      </c>
      <c r="B1500" t="s">
        <v>1326</v>
      </c>
      <c r="C1500" s="210">
        <v>43540</v>
      </c>
      <c r="D1500" t="s">
        <v>1325</v>
      </c>
      <c r="E1500" s="210">
        <v>43616</v>
      </c>
      <c r="F1500" t="s">
        <v>1324</v>
      </c>
      <c r="G1500" t="s">
        <v>1323</v>
      </c>
      <c r="H1500" t="s">
        <v>1322</v>
      </c>
      <c r="I1500" t="s">
        <v>1321</v>
      </c>
    </row>
    <row r="1501" spans="1:9" hidden="1" x14ac:dyDescent="0.25">
      <c r="A1501" t="s">
        <v>1320</v>
      </c>
    </row>
    <row r="1502" spans="1:9" x14ac:dyDescent="0.25">
      <c r="A1502" t="s">
        <v>1320</v>
      </c>
      <c r="B1502" t="s">
        <v>1319</v>
      </c>
      <c r="C1502" s="210">
        <v>41520</v>
      </c>
      <c r="D1502" t="s">
        <v>1318</v>
      </c>
      <c r="E1502" s="210">
        <v>41607</v>
      </c>
      <c r="F1502" t="s">
        <v>1317</v>
      </c>
      <c r="G1502" t="s">
        <v>1315</v>
      </c>
      <c r="H1502" t="s">
        <v>1316</v>
      </c>
      <c r="I1502" t="s">
        <v>1315</v>
      </c>
    </row>
  </sheetData>
  <autoFilter ref="A1:I1502" xr:uid="{5F4A37AC-2DBF-461C-91E7-C324A95C3C11}">
    <filterColumn colId="5">
      <filters>
        <filter val="Pendente de Retorno"/>
      </filters>
    </filterColumn>
  </autoFilter>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1905B-31A3-4ED3-A968-103B6D5B1302}">
  <dimension ref="A1:O86"/>
  <sheetViews>
    <sheetView showGridLines="0" zoomScale="70" zoomScaleNormal="70" workbookViewId="0">
      <selection activeCell="G8" sqref="G8"/>
    </sheetView>
  </sheetViews>
  <sheetFormatPr defaultRowHeight="15" outlineLevelCol="1" x14ac:dyDescent="0.25"/>
  <cols>
    <col min="1" max="1" width="3.42578125" customWidth="1"/>
    <col min="2" max="2" width="9.28515625" bestFit="1" customWidth="1"/>
    <col min="3" max="3" width="18.5703125" customWidth="1"/>
    <col min="4" max="4" width="52.28515625" hidden="1" customWidth="1" outlineLevel="1"/>
    <col min="5" max="5" width="20.5703125" customWidth="1" collapsed="1"/>
    <col min="6" max="6" width="19.7109375" bestFit="1" customWidth="1"/>
    <col min="7" max="7" width="22.140625" customWidth="1"/>
    <col min="8" max="8" width="45.28515625" bestFit="1" customWidth="1"/>
    <col min="9" max="9" width="19.140625" customWidth="1" outlineLevel="1"/>
    <col min="10" max="10" width="19.28515625" customWidth="1" outlineLevel="1"/>
    <col min="11" max="11" width="17" customWidth="1" outlineLevel="1"/>
    <col min="12" max="12" width="59.5703125" customWidth="1" outlineLevel="1"/>
    <col min="13" max="13" width="15.85546875" customWidth="1"/>
    <col min="14" max="14" width="70.85546875" customWidth="1"/>
    <col min="15" max="15" width="22" bestFit="1" customWidth="1"/>
  </cols>
  <sheetData>
    <row r="1" spans="2:15" ht="15.75" thickBot="1" x14ac:dyDescent="0.3"/>
    <row r="2" spans="2:15" ht="44.25" customHeight="1" thickBot="1" x14ac:dyDescent="0.3">
      <c r="B2" s="216" t="s">
        <v>932</v>
      </c>
      <c r="C2" s="215" t="s">
        <v>5273</v>
      </c>
      <c r="D2" s="215" t="s">
        <v>27</v>
      </c>
      <c r="E2" s="215" t="s">
        <v>61</v>
      </c>
      <c r="F2" s="215" t="s">
        <v>5712</v>
      </c>
      <c r="G2" s="214" t="s">
        <v>5720</v>
      </c>
      <c r="H2" s="215" t="s">
        <v>34</v>
      </c>
      <c r="I2" s="215" t="s">
        <v>1314</v>
      </c>
      <c r="J2" s="214" t="s">
        <v>5272</v>
      </c>
      <c r="K2" s="213" t="s">
        <v>5271</v>
      </c>
      <c r="L2" s="369" t="s">
        <v>5564</v>
      </c>
      <c r="M2" s="369" t="s">
        <v>5599</v>
      </c>
      <c r="N2" s="296" t="s">
        <v>5598</v>
      </c>
      <c r="O2" s="296" t="s">
        <v>1311</v>
      </c>
    </row>
    <row r="3" spans="2:15" ht="18.75" x14ac:dyDescent="0.3">
      <c r="B3" s="286">
        <v>1</v>
      </c>
      <c r="C3" s="287" t="s">
        <v>2795</v>
      </c>
      <c r="D3" s="371" t="s">
        <v>1047</v>
      </c>
      <c r="E3" s="287" t="s">
        <v>5358</v>
      </c>
      <c r="F3" s="486" t="s">
        <v>5713</v>
      </c>
      <c r="G3" s="486" t="s">
        <v>382</v>
      </c>
      <c r="H3" s="287" t="s">
        <v>1326</v>
      </c>
      <c r="I3" s="446">
        <v>39688</v>
      </c>
      <c r="J3" s="445">
        <v>39692</v>
      </c>
      <c r="K3" s="444">
        <f t="shared" ref="K3:K34" si="0">ABS(2025)-ABS(YEAR(J3))</f>
        <v>17</v>
      </c>
      <c r="L3" s="444" t="s">
        <v>5565</v>
      </c>
      <c r="M3" s="447" t="s">
        <v>5596</v>
      </c>
      <c r="N3" t="s">
        <v>2804</v>
      </c>
      <c r="O3" s="212" t="s">
        <v>1317</v>
      </c>
    </row>
    <row r="4" spans="2:15" ht="18.75" x14ac:dyDescent="0.3">
      <c r="B4" s="288">
        <v>2</v>
      </c>
      <c r="C4" s="289" t="s">
        <v>2009</v>
      </c>
      <c r="D4" s="373" t="s">
        <v>5595</v>
      </c>
      <c r="E4" s="289" t="s">
        <v>1147</v>
      </c>
      <c r="F4" s="487" t="s">
        <v>5713</v>
      </c>
      <c r="G4" s="487" t="s">
        <v>382</v>
      </c>
      <c r="H4" s="289" t="s">
        <v>2013</v>
      </c>
      <c r="I4" s="290">
        <v>41192</v>
      </c>
      <c r="J4" s="291">
        <v>41201</v>
      </c>
      <c r="K4" s="375">
        <f t="shared" si="0"/>
        <v>13</v>
      </c>
      <c r="L4" s="374" t="s">
        <v>5565</v>
      </c>
      <c r="M4" s="374" t="s">
        <v>5596</v>
      </c>
      <c r="N4" s="201" t="s">
        <v>2012</v>
      </c>
      <c r="O4" s="201" t="s">
        <v>1317</v>
      </c>
    </row>
    <row r="5" spans="2:15" ht="18.75" x14ac:dyDescent="0.3">
      <c r="B5" s="288">
        <v>3</v>
      </c>
      <c r="C5" s="289" t="s">
        <v>3575</v>
      </c>
      <c r="D5" s="373" t="s">
        <v>5589</v>
      </c>
      <c r="E5" s="289" t="s">
        <v>5358</v>
      </c>
      <c r="F5" s="487" t="s">
        <v>5713</v>
      </c>
      <c r="G5" s="487" t="s">
        <v>382</v>
      </c>
      <c r="H5" s="289" t="s">
        <v>2013</v>
      </c>
      <c r="I5" s="290">
        <v>41535</v>
      </c>
      <c r="J5" s="291">
        <v>41544</v>
      </c>
      <c r="K5" s="375">
        <f t="shared" si="0"/>
        <v>12</v>
      </c>
      <c r="L5" s="374" t="s">
        <v>5565</v>
      </c>
      <c r="M5" s="374" t="s">
        <v>5596</v>
      </c>
      <c r="N5" s="201" t="s">
        <v>3596</v>
      </c>
      <c r="O5" s="201" t="s">
        <v>1317</v>
      </c>
    </row>
    <row r="6" spans="2:15" ht="18.75" x14ac:dyDescent="0.3">
      <c r="B6" s="288">
        <v>4</v>
      </c>
      <c r="C6" s="289" t="s">
        <v>2137</v>
      </c>
      <c r="D6" s="289"/>
      <c r="E6" s="289" t="s">
        <v>1147</v>
      </c>
      <c r="F6" s="487" t="s">
        <v>5714</v>
      </c>
      <c r="G6" s="487" t="s">
        <v>382</v>
      </c>
      <c r="H6" s="289" t="s">
        <v>1319</v>
      </c>
      <c r="I6" s="290">
        <v>41484</v>
      </c>
      <c r="J6" s="291">
        <v>41496</v>
      </c>
      <c r="K6" s="375">
        <f t="shared" si="0"/>
        <v>12</v>
      </c>
      <c r="L6" s="374" t="s">
        <v>5565</v>
      </c>
      <c r="M6" s="374"/>
      <c r="N6" s="201" t="s">
        <v>2141</v>
      </c>
      <c r="O6" s="201" t="s">
        <v>1317</v>
      </c>
    </row>
    <row r="7" spans="2:15" ht="18.75" x14ac:dyDescent="0.3">
      <c r="B7" s="288">
        <v>5</v>
      </c>
      <c r="C7" s="289" t="s">
        <v>2132</v>
      </c>
      <c r="D7" s="372"/>
      <c r="E7" s="289" t="s">
        <v>1147</v>
      </c>
      <c r="F7" s="487" t="s">
        <v>382</v>
      </c>
      <c r="G7" s="487" t="s">
        <v>5714</v>
      </c>
      <c r="H7" s="289" t="s">
        <v>2131</v>
      </c>
      <c r="I7" s="290">
        <v>41484</v>
      </c>
      <c r="J7" s="291">
        <v>41496</v>
      </c>
      <c r="K7" s="375">
        <f t="shared" si="0"/>
        <v>12</v>
      </c>
      <c r="L7" s="374" t="s">
        <v>5565</v>
      </c>
      <c r="M7" s="374"/>
      <c r="N7" s="201" t="s">
        <v>1331</v>
      </c>
      <c r="O7" s="201" t="s">
        <v>1317</v>
      </c>
    </row>
    <row r="8" spans="2:15" ht="18.75" x14ac:dyDescent="0.3">
      <c r="B8" s="288">
        <v>6</v>
      </c>
      <c r="C8" s="289" t="s">
        <v>1320</v>
      </c>
      <c r="D8" s="373" t="s">
        <v>5590</v>
      </c>
      <c r="E8" s="289" t="s">
        <v>1147</v>
      </c>
      <c r="F8" s="487" t="s">
        <v>382</v>
      </c>
      <c r="G8" s="487" t="s">
        <v>382</v>
      </c>
      <c r="H8" s="289" t="s">
        <v>1319</v>
      </c>
      <c r="I8" s="290">
        <v>41520</v>
      </c>
      <c r="J8" s="291">
        <v>41607</v>
      </c>
      <c r="K8" s="375">
        <f t="shared" si="0"/>
        <v>12</v>
      </c>
      <c r="L8" s="374" t="s">
        <v>5571</v>
      </c>
      <c r="M8" s="374" t="s">
        <v>5596</v>
      </c>
      <c r="N8" s="201" t="s">
        <v>1318</v>
      </c>
      <c r="O8" s="201" t="s">
        <v>1317</v>
      </c>
    </row>
    <row r="9" spans="2:15" ht="18.75" x14ac:dyDescent="0.3">
      <c r="B9" s="288">
        <v>7</v>
      </c>
      <c r="C9" s="289" t="s">
        <v>5261</v>
      </c>
      <c r="D9" s="289"/>
      <c r="E9" s="289" t="s">
        <v>5358</v>
      </c>
      <c r="F9" s="487" t="s">
        <v>5714</v>
      </c>
      <c r="G9" s="487" t="s">
        <v>382</v>
      </c>
      <c r="H9" s="289" t="s">
        <v>1438</v>
      </c>
      <c r="I9" s="290">
        <v>41736</v>
      </c>
      <c r="J9" s="291">
        <v>41943</v>
      </c>
      <c r="K9" s="375">
        <f t="shared" si="0"/>
        <v>11</v>
      </c>
      <c r="L9" s="374" t="s">
        <v>5565</v>
      </c>
      <c r="M9" s="374"/>
      <c r="N9" s="201" t="s">
        <v>5260</v>
      </c>
      <c r="O9" s="201" t="s">
        <v>1317</v>
      </c>
    </row>
    <row r="10" spans="2:15" ht="18.75" x14ac:dyDescent="0.3">
      <c r="B10" s="288">
        <v>8</v>
      </c>
      <c r="C10" s="289" t="s">
        <v>4114</v>
      </c>
      <c r="D10" s="289"/>
      <c r="E10" s="289" t="s">
        <v>1147</v>
      </c>
      <c r="F10" s="487" t="s">
        <v>5714</v>
      </c>
      <c r="G10" s="487" t="s">
        <v>382</v>
      </c>
      <c r="H10" s="289" t="s">
        <v>1952</v>
      </c>
      <c r="I10" s="290">
        <v>41858</v>
      </c>
      <c r="J10" s="291">
        <v>41912</v>
      </c>
      <c r="K10" s="375">
        <f t="shared" si="0"/>
        <v>11</v>
      </c>
      <c r="L10" s="374" t="s">
        <v>5565</v>
      </c>
      <c r="M10" s="374"/>
      <c r="N10" s="201" t="s">
        <v>4121</v>
      </c>
      <c r="O10" s="201" t="s">
        <v>1317</v>
      </c>
    </row>
    <row r="11" spans="2:15" ht="18.75" x14ac:dyDescent="0.3">
      <c r="B11" s="288">
        <v>9</v>
      </c>
      <c r="C11" s="289" t="s">
        <v>3038</v>
      </c>
      <c r="D11" s="289"/>
      <c r="E11" s="289" t="s">
        <v>1147</v>
      </c>
      <c r="F11" s="487" t="s">
        <v>382</v>
      </c>
      <c r="G11" s="487" t="s">
        <v>5714</v>
      </c>
      <c r="H11" s="289" t="s">
        <v>1952</v>
      </c>
      <c r="I11" s="290">
        <v>42016</v>
      </c>
      <c r="J11" s="291">
        <v>42041</v>
      </c>
      <c r="K11" s="375">
        <f t="shared" si="0"/>
        <v>10</v>
      </c>
      <c r="L11" s="374" t="s">
        <v>5565</v>
      </c>
      <c r="M11" s="374"/>
      <c r="N11" s="201" t="s">
        <v>3052</v>
      </c>
      <c r="O11" s="201" t="s">
        <v>1317</v>
      </c>
    </row>
    <row r="12" spans="2:15" ht="18.75" x14ac:dyDescent="0.3">
      <c r="B12" s="288">
        <v>10</v>
      </c>
      <c r="C12" s="289" t="s">
        <v>2808</v>
      </c>
      <c r="D12" s="289"/>
      <c r="E12" s="289" t="s">
        <v>5359</v>
      </c>
      <c r="F12" s="487" t="s">
        <v>5714</v>
      </c>
      <c r="G12" s="487" t="s">
        <v>382</v>
      </c>
      <c r="H12" s="289" t="s">
        <v>2807</v>
      </c>
      <c r="I12" s="290">
        <v>41976</v>
      </c>
      <c r="J12" s="291">
        <v>42035</v>
      </c>
      <c r="K12" s="375">
        <f t="shared" si="0"/>
        <v>10</v>
      </c>
      <c r="L12" s="374" t="s">
        <v>5575</v>
      </c>
      <c r="M12" s="374"/>
      <c r="N12" s="201"/>
      <c r="O12" s="201" t="s">
        <v>1317</v>
      </c>
    </row>
    <row r="13" spans="2:15" ht="18.75" x14ac:dyDescent="0.3">
      <c r="B13" s="288">
        <v>11</v>
      </c>
      <c r="C13" s="289" t="s">
        <v>5035</v>
      </c>
      <c r="D13" s="289"/>
      <c r="E13" s="289" t="s">
        <v>5358</v>
      </c>
      <c r="F13" s="487" t="s">
        <v>5714</v>
      </c>
      <c r="G13" s="487" t="s">
        <v>382</v>
      </c>
      <c r="H13" s="289" t="s">
        <v>1797</v>
      </c>
      <c r="I13" s="290">
        <v>42678</v>
      </c>
      <c r="J13" s="291">
        <v>42704</v>
      </c>
      <c r="K13" s="375">
        <f t="shared" si="0"/>
        <v>9</v>
      </c>
      <c r="L13" s="374" t="s">
        <v>5565</v>
      </c>
      <c r="M13" s="374"/>
      <c r="N13" s="201" t="s">
        <v>5167</v>
      </c>
      <c r="O13" s="201" t="s">
        <v>1317</v>
      </c>
    </row>
    <row r="14" spans="2:15" ht="18.75" x14ac:dyDescent="0.3">
      <c r="B14" s="288">
        <v>12</v>
      </c>
      <c r="C14" s="289" t="s">
        <v>5030</v>
      </c>
      <c r="D14" s="289"/>
      <c r="E14" s="289" t="s">
        <v>5357</v>
      </c>
      <c r="F14" s="487" t="s">
        <v>382</v>
      </c>
      <c r="G14" s="487" t="s">
        <v>382</v>
      </c>
      <c r="H14" s="289" t="s">
        <v>3111</v>
      </c>
      <c r="I14" s="290">
        <v>42678</v>
      </c>
      <c r="J14" s="291">
        <v>42704</v>
      </c>
      <c r="K14" s="375">
        <f t="shared" si="0"/>
        <v>9</v>
      </c>
      <c r="L14" s="374" t="s">
        <v>5567</v>
      </c>
      <c r="M14" s="374"/>
      <c r="N14" s="201" t="s">
        <v>1331</v>
      </c>
      <c r="O14" s="201" t="s">
        <v>1317</v>
      </c>
    </row>
    <row r="15" spans="2:15" ht="18.75" x14ac:dyDescent="0.3">
      <c r="B15" s="288">
        <v>13</v>
      </c>
      <c r="C15" s="289" t="s">
        <v>3272</v>
      </c>
      <c r="D15" s="372"/>
      <c r="E15" s="289" t="s">
        <v>5357</v>
      </c>
      <c r="F15" s="487" t="s">
        <v>382</v>
      </c>
      <c r="G15" s="487" t="s">
        <v>382</v>
      </c>
      <c r="H15" s="289" t="s">
        <v>1840</v>
      </c>
      <c r="I15" s="290">
        <v>42527</v>
      </c>
      <c r="J15" s="291">
        <v>42551</v>
      </c>
      <c r="K15" s="375">
        <f t="shared" si="0"/>
        <v>9</v>
      </c>
      <c r="L15" s="374" t="s">
        <v>5567</v>
      </c>
      <c r="M15" s="374"/>
      <c r="N15" s="201" t="s">
        <v>1331</v>
      </c>
      <c r="O15" s="201" t="s">
        <v>1317</v>
      </c>
    </row>
    <row r="16" spans="2:15" ht="18.75" x14ac:dyDescent="0.3">
      <c r="B16" s="288">
        <v>14</v>
      </c>
      <c r="C16" s="289" t="s">
        <v>3253</v>
      </c>
      <c r="D16" s="373" t="s">
        <v>5591</v>
      </c>
      <c r="E16" s="289" t="s">
        <v>5358</v>
      </c>
      <c r="F16" s="487" t="s">
        <v>5713</v>
      </c>
      <c r="G16" s="487" t="s">
        <v>382</v>
      </c>
      <c r="H16" s="289" t="s">
        <v>3268</v>
      </c>
      <c r="I16" s="290">
        <v>42473</v>
      </c>
      <c r="J16" s="291">
        <v>42521</v>
      </c>
      <c r="K16" s="375">
        <f t="shared" si="0"/>
        <v>9</v>
      </c>
      <c r="L16" s="374" t="s">
        <v>5565</v>
      </c>
      <c r="M16" s="374" t="s">
        <v>5597</v>
      </c>
      <c r="N16" s="201" t="s">
        <v>3267</v>
      </c>
      <c r="O16" s="201" t="s">
        <v>1317</v>
      </c>
    </row>
    <row r="17" spans="2:15" ht="18.75" x14ac:dyDescent="0.3">
      <c r="B17" s="288">
        <v>15</v>
      </c>
      <c r="C17" s="289" t="s">
        <v>2068</v>
      </c>
      <c r="D17" s="372"/>
      <c r="E17" s="289" t="s">
        <v>1147</v>
      </c>
      <c r="F17" s="487" t="s">
        <v>382</v>
      </c>
      <c r="G17" s="487" t="s">
        <v>5714</v>
      </c>
      <c r="H17" s="289" t="s">
        <v>1952</v>
      </c>
      <c r="I17" s="290">
        <v>42494</v>
      </c>
      <c r="J17" s="291">
        <v>42521</v>
      </c>
      <c r="K17" s="375">
        <f t="shared" si="0"/>
        <v>9</v>
      </c>
      <c r="L17" s="374" t="s">
        <v>5565</v>
      </c>
      <c r="M17" s="374"/>
      <c r="N17" s="201" t="s">
        <v>2127</v>
      </c>
      <c r="O17" s="201" t="s">
        <v>1317</v>
      </c>
    </row>
    <row r="18" spans="2:15" ht="18.75" x14ac:dyDescent="0.3">
      <c r="B18" s="288">
        <v>16</v>
      </c>
      <c r="C18" s="289" t="s">
        <v>1921</v>
      </c>
      <c r="D18" s="373" t="s">
        <v>5592</v>
      </c>
      <c r="E18" s="289" t="s">
        <v>1147</v>
      </c>
      <c r="F18" s="487" t="s">
        <v>5713</v>
      </c>
      <c r="G18" s="487" t="s">
        <v>382</v>
      </c>
      <c r="H18" s="289" t="s">
        <v>1952</v>
      </c>
      <c r="I18" s="290">
        <v>42394</v>
      </c>
      <c r="J18" s="291">
        <v>42405</v>
      </c>
      <c r="K18" s="375">
        <f t="shared" si="0"/>
        <v>9</v>
      </c>
      <c r="L18" s="374" t="s">
        <v>5565</v>
      </c>
      <c r="M18" s="374" t="s">
        <v>5597</v>
      </c>
      <c r="N18" s="201" t="s">
        <v>1951</v>
      </c>
      <c r="O18" s="201" t="s">
        <v>1317</v>
      </c>
    </row>
    <row r="19" spans="2:15" ht="18.75" x14ac:dyDescent="0.3">
      <c r="B19" s="288">
        <v>17</v>
      </c>
      <c r="C19" s="289" t="s">
        <v>4954</v>
      </c>
      <c r="D19" s="289"/>
      <c r="E19" s="289" t="s">
        <v>5358</v>
      </c>
      <c r="F19" s="487" t="s">
        <v>5714</v>
      </c>
      <c r="G19" s="487" t="s">
        <v>382</v>
      </c>
      <c r="H19" s="289" t="s">
        <v>2017</v>
      </c>
      <c r="I19" s="290">
        <v>43061</v>
      </c>
      <c r="J19" s="291">
        <v>43076</v>
      </c>
      <c r="K19" s="375">
        <f t="shared" si="0"/>
        <v>8</v>
      </c>
      <c r="L19" s="374" t="s">
        <v>5565</v>
      </c>
      <c r="M19" s="374"/>
      <c r="N19" s="201" t="s">
        <v>5024</v>
      </c>
      <c r="O19" s="201" t="s">
        <v>1317</v>
      </c>
    </row>
    <row r="20" spans="2:15" ht="18.75" x14ac:dyDescent="0.3">
      <c r="B20" s="288">
        <v>18</v>
      </c>
      <c r="C20" s="289" t="s">
        <v>4637</v>
      </c>
      <c r="D20" s="289"/>
      <c r="E20" s="289" t="s">
        <v>5360</v>
      </c>
      <c r="F20" s="487" t="s">
        <v>382</v>
      </c>
      <c r="G20" s="487" t="s">
        <v>382</v>
      </c>
      <c r="H20" s="289" t="s">
        <v>2003</v>
      </c>
      <c r="I20" s="290">
        <v>43076</v>
      </c>
      <c r="J20" s="291">
        <v>43090</v>
      </c>
      <c r="K20" s="375">
        <f t="shared" si="0"/>
        <v>8</v>
      </c>
      <c r="L20" s="374" t="s">
        <v>5577</v>
      </c>
      <c r="M20" s="374"/>
      <c r="N20" s="201" t="s">
        <v>4636</v>
      </c>
      <c r="O20" s="201" t="s">
        <v>1317</v>
      </c>
    </row>
    <row r="21" spans="2:15" ht="18.75" x14ac:dyDescent="0.3">
      <c r="B21" s="288">
        <v>19</v>
      </c>
      <c r="C21" s="289" t="s">
        <v>3117</v>
      </c>
      <c r="D21" s="289"/>
      <c r="E21" s="289" t="s">
        <v>5358</v>
      </c>
      <c r="F21" s="487" t="s">
        <v>5714</v>
      </c>
      <c r="G21" s="487" t="s">
        <v>382</v>
      </c>
      <c r="H21" s="289" t="s">
        <v>3111</v>
      </c>
      <c r="I21" s="290">
        <v>42590</v>
      </c>
      <c r="J21" s="291">
        <v>42793</v>
      </c>
      <c r="K21" s="375">
        <f t="shared" si="0"/>
        <v>8</v>
      </c>
      <c r="L21" s="374" t="s">
        <v>5565</v>
      </c>
      <c r="M21" s="374"/>
      <c r="N21" s="201" t="s">
        <v>3136</v>
      </c>
      <c r="O21" s="201" t="s">
        <v>1317</v>
      </c>
    </row>
    <row r="22" spans="2:15" ht="18.75" x14ac:dyDescent="0.3">
      <c r="B22" s="288">
        <v>20</v>
      </c>
      <c r="C22" s="289" t="s">
        <v>3112</v>
      </c>
      <c r="D22" s="289"/>
      <c r="E22" s="289" t="s">
        <v>5357</v>
      </c>
      <c r="F22" s="487" t="s">
        <v>382</v>
      </c>
      <c r="G22" s="487" t="s">
        <v>382</v>
      </c>
      <c r="H22" s="289" t="s">
        <v>3111</v>
      </c>
      <c r="I22" s="290">
        <v>42590</v>
      </c>
      <c r="J22" s="291">
        <v>42793</v>
      </c>
      <c r="K22" s="375">
        <f t="shared" si="0"/>
        <v>8</v>
      </c>
      <c r="L22" s="374" t="s">
        <v>5567</v>
      </c>
      <c r="M22" s="374"/>
      <c r="N22" s="201" t="s">
        <v>1331</v>
      </c>
      <c r="O22" s="201" t="s">
        <v>1317</v>
      </c>
    </row>
    <row r="23" spans="2:15" ht="18.75" x14ac:dyDescent="0.3">
      <c r="B23" s="288">
        <v>21</v>
      </c>
      <c r="C23" s="289" t="s">
        <v>4423</v>
      </c>
      <c r="D23" s="289"/>
      <c r="E23" s="289" t="s">
        <v>5358</v>
      </c>
      <c r="F23" s="487" t="s">
        <v>5714</v>
      </c>
      <c r="G23" s="487" t="s">
        <v>382</v>
      </c>
      <c r="H23" s="289" t="s">
        <v>1326</v>
      </c>
      <c r="I23" s="290">
        <v>43367</v>
      </c>
      <c r="J23" s="291">
        <v>43464</v>
      </c>
      <c r="K23" s="375">
        <f t="shared" si="0"/>
        <v>7</v>
      </c>
      <c r="L23" s="374" t="s">
        <v>5566</v>
      </c>
      <c r="M23" s="374"/>
      <c r="N23" s="201" t="s">
        <v>2879</v>
      </c>
      <c r="O23" s="201" t="s">
        <v>1317</v>
      </c>
    </row>
    <row r="24" spans="2:15" ht="18.75" x14ac:dyDescent="0.3">
      <c r="B24" s="288">
        <v>22</v>
      </c>
      <c r="C24" s="289" t="s">
        <v>1807</v>
      </c>
      <c r="D24" s="289"/>
      <c r="E24" s="289" t="s">
        <v>5358</v>
      </c>
      <c r="F24" s="487" t="s">
        <v>5714</v>
      </c>
      <c r="G24" s="487" t="s">
        <v>382</v>
      </c>
      <c r="H24" s="289" t="s">
        <v>1797</v>
      </c>
      <c r="I24" s="290">
        <v>43241</v>
      </c>
      <c r="J24" s="291">
        <v>43343</v>
      </c>
      <c r="K24" s="375">
        <f t="shared" si="0"/>
        <v>7</v>
      </c>
      <c r="L24" s="374" t="s">
        <v>5565</v>
      </c>
      <c r="M24" s="374"/>
      <c r="N24" s="201" t="s">
        <v>1844</v>
      </c>
      <c r="O24" s="201" t="s">
        <v>1317</v>
      </c>
    </row>
    <row r="25" spans="2:15" ht="18.75" x14ac:dyDescent="0.3">
      <c r="B25" s="288">
        <v>23</v>
      </c>
      <c r="C25" s="289" t="s">
        <v>1798</v>
      </c>
      <c r="D25" s="372"/>
      <c r="E25" s="289" t="s">
        <v>5357</v>
      </c>
      <c r="F25" s="487" t="s">
        <v>382</v>
      </c>
      <c r="G25" s="487" t="s">
        <v>382</v>
      </c>
      <c r="H25" s="289" t="s">
        <v>1797</v>
      </c>
      <c r="I25" s="290">
        <v>44112</v>
      </c>
      <c r="J25" s="291">
        <v>43343</v>
      </c>
      <c r="K25" s="375">
        <f t="shared" si="0"/>
        <v>7</v>
      </c>
      <c r="L25" s="374" t="s">
        <v>5567</v>
      </c>
      <c r="M25" s="374"/>
      <c r="N25" s="201" t="s">
        <v>1331</v>
      </c>
      <c r="O25" s="201" t="s">
        <v>1317</v>
      </c>
    </row>
    <row r="26" spans="2:15" ht="18.75" x14ac:dyDescent="0.3">
      <c r="B26" s="288">
        <v>24</v>
      </c>
      <c r="C26" s="289" t="s">
        <v>1439</v>
      </c>
      <c r="D26" s="373" t="s">
        <v>5593</v>
      </c>
      <c r="E26" s="289" t="s">
        <v>5357</v>
      </c>
      <c r="F26" s="487" t="s">
        <v>5714</v>
      </c>
      <c r="G26" s="487" t="s">
        <v>382</v>
      </c>
      <c r="H26" s="289" t="s">
        <v>1443</v>
      </c>
      <c r="I26" s="290">
        <v>43171</v>
      </c>
      <c r="J26" s="291">
        <v>43190</v>
      </c>
      <c r="K26" s="375">
        <f t="shared" si="0"/>
        <v>7</v>
      </c>
      <c r="L26" s="374" t="s">
        <v>5568</v>
      </c>
      <c r="M26" s="374" t="s">
        <v>5597</v>
      </c>
      <c r="N26" s="201" t="s">
        <v>1448</v>
      </c>
      <c r="O26" s="201" t="s">
        <v>1317</v>
      </c>
    </row>
    <row r="27" spans="2:15" ht="18.75" x14ac:dyDescent="0.3">
      <c r="B27" s="288">
        <v>25</v>
      </c>
      <c r="C27" s="289" t="s">
        <v>5251</v>
      </c>
      <c r="D27" s="289"/>
      <c r="E27" s="289" t="s">
        <v>5357</v>
      </c>
      <c r="F27" s="487" t="s">
        <v>5714</v>
      </c>
      <c r="G27" s="487" t="s">
        <v>382</v>
      </c>
      <c r="H27" s="289" t="s">
        <v>1438</v>
      </c>
      <c r="I27" s="290">
        <v>43669</v>
      </c>
      <c r="J27" s="291">
        <v>43769</v>
      </c>
      <c r="K27" s="375">
        <f t="shared" si="0"/>
        <v>6</v>
      </c>
      <c r="L27" s="374" t="s">
        <v>5569</v>
      </c>
      <c r="M27" s="374"/>
      <c r="N27" s="201" t="s">
        <v>1411</v>
      </c>
      <c r="O27" s="201" t="s">
        <v>1317</v>
      </c>
    </row>
    <row r="28" spans="2:15" ht="18.75" x14ac:dyDescent="0.3">
      <c r="B28" s="288">
        <v>26</v>
      </c>
      <c r="C28" s="289" t="s">
        <v>5173</v>
      </c>
      <c r="D28" s="289"/>
      <c r="E28" s="289" t="s">
        <v>5357</v>
      </c>
      <c r="F28" s="487" t="s">
        <v>5714</v>
      </c>
      <c r="G28" s="487" t="s">
        <v>382</v>
      </c>
      <c r="H28" s="289" t="s">
        <v>1375</v>
      </c>
      <c r="I28" s="290">
        <v>43670</v>
      </c>
      <c r="J28" s="291">
        <v>43769</v>
      </c>
      <c r="K28" s="375">
        <f t="shared" si="0"/>
        <v>6</v>
      </c>
      <c r="L28" s="374" t="s">
        <v>5570</v>
      </c>
      <c r="M28" s="374"/>
      <c r="N28" s="201" t="s">
        <v>2016</v>
      </c>
      <c r="O28" s="201" t="s">
        <v>1317</v>
      </c>
    </row>
    <row r="29" spans="2:15" ht="18.75" x14ac:dyDescent="0.3">
      <c r="B29" s="288">
        <v>27</v>
      </c>
      <c r="C29" s="289" t="s">
        <v>5172</v>
      </c>
      <c r="D29" s="289"/>
      <c r="E29" s="289" t="s">
        <v>5357</v>
      </c>
      <c r="F29" s="487" t="s">
        <v>382</v>
      </c>
      <c r="G29" s="487" t="s">
        <v>382</v>
      </c>
      <c r="H29" s="289" t="s">
        <v>1375</v>
      </c>
      <c r="I29" s="290">
        <v>43670</v>
      </c>
      <c r="J29" s="291">
        <v>43769</v>
      </c>
      <c r="K29" s="375">
        <f t="shared" si="0"/>
        <v>6</v>
      </c>
      <c r="L29" s="374" t="s">
        <v>5567</v>
      </c>
      <c r="M29" s="374"/>
      <c r="N29" s="201" t="s">
        <v>1331</v>
      </c>
      <c r="O29" s="201" t="s">
        <v>1317</v>
      </c>
    </row>
    <row r="30" spans="2:15" ht="18.75" x14ac:dyDescent="0.3">
      <c r="B30" s="288">
        <v>28</v>
      </c>
      <c r="C30" s="289" t="s">
        <v>4649</v>
      </c>
      <c r="D30" s="289"/>
      <c r="E30" s="289" t="s">
        <v>5357</v>
      </c>
      <c r="F30" s="487" t="s">
        <v>5714</v>
      </c>
      <c r="G30" s="487" t="s">
        <v>382</v>
      </c>
      <c r="H30" s="289" t="s">
        <v>1438</v>
      </c>
      <c r="I30" s="290">
        <v>43669</v>
      </c>
      <c r="J30" s="291">
        <v>43769</v>
      </c>
      <c r="K30" s="375">
        <f t="shared" si="0"/>
        <v>6</v>
      </c>
      <c r="L30" s="374" t="s">
        <v>5570</v>
      </c>
      <c r="M30" s="374"/>
      <c r="N30" s="201" t="s">
        <v>1411</v>
      </c>
      <c r="O30" s="201" t="s">
        <v>1317</v>
      </c>
    </row>
    <row r="31" spans="2:15" ht="18.75" x14ac:dyDescent="0.3">
      <c r="B31" s="288">
        <v>29</v>
      </c>
      <c r="C31" s="289" t="s">
        <v>4262</v>
      </c>
      <c r="D31" s="289"/>
      <c r="E31" s="289" t="s">
        <v>5357</v>
      </c>
      <c r="F31" s="487" t="s">
        <v>5714</v>
      </c>
      <c r="G31" s="487" t="s">
        <v>382</v>
      </c>
      <c r="H31" s="289" t="s">
        <v>1434</v>
      </c>
      <c r="I31" s="290">
        <v>43679</v>
      </c>
      <c r="J31" s="291">
        <v>43707</v>
      </c>
      <c r="K31" s="375">
        <f t="shared" si="0"/>
        <v>6</v>
      </c>
      <c r="L31" s="374" t="s">
        <v>5570</v>
      </c>
      <c r="M31" s="374"/>
      <c r="N31" s="201" t="s">
        <v>4264</v>
      </c>
      <c r="O31" s="201" t="s">
        <v>1317</v>
      </c>
    </row>
    <row r="32" spans="2:15" ht="18.75" x14ac:dyDescent="0.3">
      <c r="B32" s="288">
        <v>30</v>
      </c>
      <c r="C32" s="289" t="s">
        <v>4134</v>
      </c>
      <c r="D32" s="289"/>
      <c r="E32" s="289" t="s">
        <v>5357</v>
      </c>
      <c r="F32" s="487" t="s">
        <v>5714</v>
      </c>
      <c r="G32" s="487" t="s">
        <v>382</v>
      </c>
      <c r="H32" s="289" t="s">
        <v>2003</v>
      </c>
      <c r="I32" s="290">
        <v>43670</v>
      </c>
      <c r="J32" s="291">
        <v>43735</v>
      </c>
      <c r="K32" s="375">
        <f t="shared" si="0"/>
        <v>6</v>
      </c>
      <c r="L32" s="374" t="s">
        <v>5570</v>
      </c>
      <c r="M32" s="374"/>
      <c r="N32" s="201" t="s">
        <v>4133</v>
      </c>
      <c r="O32" s="201" t="s">
        <v>1317</v>
      </c>
    </row>
    <row r="33" spans="2:15" ht="18.75" x14ac:dyDescent="0.3">
      <c r="B33" s="288">
        <v>31</v>
      </c>
      <c r="C33" s="289" t="s">
        <v>4132</v>
      </c>
      <c r="D33" s="289"/>
      <c r="E33" s="289" t="s">
        <v>5357</v>
      </c>
      <c r="F33" s="487" t="s">
        <v>382</v>
      </c>
      <c r="G33" s="487" t="s">
        <v>382</v>
      </c>
      <c r="H33" s="289" t="s">
        <v>2003</v>
      </c>
      <c r="I33" s="290">
        <v>43670</v>
      </c>
      <c r="J33" s="291">
        <v>43735</v>
      </c>
      <c r="K33" s="375">
        <f t="shared" si="0"/>
        <v>6</v>
      </c>
      <c r="L33" s="374" t="s">
        <v>5567</v>
      </c>
      <c r="M33" s="374"/>
      <c r="N33" s="201" t="s">
        <v>1331</v>
      </c>
      <c r="O33" s="201" t="s">
        <v>1317</v>
      </c>
    </row>
    <row r="34" spans="2:15" ht="18.75" x14ac:dyDescent="0.3">
      <c r="B34" s="288">
        <v>32</v>
      </c>
      <c r="C34" s="289" t="s">
        <v>3949</v>
      </c>
      <c r="D34" s="289"/>
      <c r="E34" s="289" t="s">
        <v>5357</v>
      </c>
      <c r="F34" s="487" t="s">
        <v>5714</v>
      </c>
      <c r="G34" s="487" t="s">
        <v>382</v>
      </c>
      <c r="H34" s="289" t="s">
        <v>1326</v>
      </c>
      <c r="I34" s="290">
        <v>43670</v>
      </c>
      <c r="J34" s="291">
        <v>43769</v>
      </c>
      <c r="K34" s="375">
        <f t="shared" si="0"/>
        <v>6</v>
      </c>
      <c r="L34" s="374" t="s">
        <v>5570</v>
      </c>
      <c r="M34" s="374"/>
      <c r="N34" s="201" t="s">
        <v>3948</v>
      </c>
      <c r="O34" s="201" t="s">
        <v>1317</v>
      </c>
    </row>
    <row r="35" spans="2:15" ht="18.75" x14ac:dyDescent="0.3">
      <c r="B35" s="288">
        <v>33</v>
      </c>
      <c r="C35" s="289" t="s">
        <v>3867</v>
      </c>
      <c r="D35" s="289"/>
      <c r="E35" s="289" t="s">
        <v>5357</v>
      </c>
      <c r="F35" s="487" t="s">
        <v>5714</v>
      </c>
      <c r="G35" s="487" t="s">
        <v>382</v>
      </c>
      <c r="H35" s="289" t="s">
        <v>1326</v>
      </c>
      <c r="I35" s="290">
        <v>43670</v>
      </c>
      <c r="J35" s="291">
        <v>43769</v>
      </c>
      <c r="K35" s="375">
        <f t="shared" ref="K35:K66" si="1">ABS(2025)-ABS(YEAR(J35))</f>
        <v>6</v>
      </c>
      <c r="L35" s="374" t="s">
        <v>5570</v>
      </c>
      <c r="M35" s="374"/>
      <c r="N35" s="201" t="s">
        <v>2485</v>
      </c>
      <c r="O35" s="201" t="s">
        <v>1317</v>
      </c>
    </row>
    <row r="36" spans="2:15" ht="18.75" x14ac:dyDescent="0.3">
      <c r="B36" s="288">
        <v>34</v>
      </c>
      <c r="C36" s="289" t="s">
        <v>3764</v>
      </c>
      <c r="D36" s="289"/>
      <c r="E36" s="289" t="s">
        <v>5357</v>
      </c>
      <c r="F36" s="487" t="s">
        <v>382</v>
      </c>
      <c r="G36" s="487" t="s">
        <v>382</v>
      </c>
      <c r="H36" s="289" t="s">
        <v>3705</v>
      </c>
      <c r="I36" s="290">
        <v>43668</v>
      </c>
      <c r="J36" s="291">
        <v>43769</v>
      </c>
      <c r="K36" s="375">
        <f t="shared" si="1"/>
        <v>6</v>
      </c>
      <c r="L36" s="374" t="s">
        <v>5570</v>
      </c>
      <c r="M36" s="374"/>
      <c r="N36" s="201" t="s">
        <v>1411</v>
      </c>
      <c r="O36" s="201" t="s">
        <v>1317</v>
      </c>
    </row>
    <row r="37" spans="2:15" ht="18.75" x14ac:dyDescent="0.3">
      <c r="B37" s="288">
        <v>35</v>
      </c>
      <c r="C37" s="289" t="s">
        <v>3763</v>
      </c>
      <c r="D37" s="289"/>
      <c r="E37" s="289" t="s">
        <v>5357</v>
      </c>
      <c r="F37" s="487" t="s">
        <v>382</v>
      </c>
      <c r="G37" s="487" t="s">
        <v>382</v>
      </c>
      <c r="H37" s="289" t="s">
        <v>3703</v>
      </c>
      <c r="I37" s="290">
        <v>43668</v>
      </c>
      <c r="J37" s="291">
        <v>43769</v>
      </c>
      <c r="K37" s="375">
        <f t="shared" si="1"/>
        <v>6</v>
      </c>
      <c r="L37" s="374" t="s">
        <v>5567</v>
      </c>
      <c r="M37" s="374"/>
      <c r="N37" s="201" t="s">
        <v>1331</v>
      </c>
      <c r="O37" s="201" t="s">
        <v>1317</v>
      </c>
    </row>
    <row r="38" spans="2:15" ht="18.75" x14ac:dyDescent="0.3">
      <c r="B38" s="288">
        <v>36</v>
      </c>
      <c r="C38" s="289" t="s">
        <v>3706</v>
      </c>
      <c r="D38" s="289"/>
      <c r="E38" s="289" t="s">
        <v>5357</v>
      </c>
      <c r="F38" s="487" t="s">
        <v>382</v>
      </c>
      <c r="G38" s="487" t="s">
        <v>382</v>
      </c>
      <c r="H38" s="289" t="s">
        <v>3705</v>
      </c>
      <c r="I38" s="290">
        <v>43665</v>
      </c>
      <c r="J38" s="291">
        <v>43799</v>
      </c>
      <c r="K38" s="375">
        <f t="shared" si="1"/>
        <v>6</v>
      </c>
      <c r="L38" s="374" t="s">
        <v>5567</v>
      </c>
      <c r="M38" s="374"/>
      <c r="N38" s="201" t="s">
        <v>2016</v>
      </c>
      <c r="O38" s="201" t="s">
        <v>1317</v>
      </c>
    </row>
    <row r="39" spans="2:15" ht="18.75" x14ac:dyDescent="0.3">
      <c r="B39" s="288">
        <v>37</v>
      </c>
      <c r="C39" s="289" t="s">
        <v>3704</v>
      </c>
      <c r="D39" s="289"/>
      <c r="E39" s="289" t="s">
        <v>5357</v>
      </c>
      <c r="F39" s="487" t="s">
        <v>382</v>
      </c>
      <c r="G39" s="487" t="s">
        <v>382</v>
      </c>
      <c r="H39" s="289" t="s">
        <v>3703</v>
      </c>
      <c r="I39" s="290">
        <v>43665</v>
      </c>
      <c r="J39" s="291">
        <v>43799</v>
      </c>
      <c r="K39" s="375">
        <f t="shared" si="1"/>
        <v>6</v>
      </c>
      <c r="L39" s="374" t="s">
        <v>5567</v>
      </c>
      <c r="M39" s="374"/>
      <c r="N39" s="201" t="s">
        <v>1331</v>
      </c>
      <c r="O39" s="201" t="s">
        <v>1317</v>
      </c>
    </row>
    <row r="40" spans="2:15" ht="18.75" x14ac:dyDescent="0.3">
      <c r="B40" s="288">
        <v>38</v>
      </c>
      <c r="C40" s="289" t="s">
        <v>3669</v>
      </c>
      <c r="D40" s="289"/>
      <c r="E40" s="289" t="s">
        <v>5357</v>
      </c>
      <c r="F40" s="487" t="s">
        <v>5714</v>
      </c>
      <c r="G40" s="487" t="s">
        <v>382</v>
      </c>
      <c r="H40" s="289" t="s">
        <v>1326</v>
      </c>
      <c r="I40" s="290">
        <v>43672</v>
      </c>
      <c r="J40" s="291">
        <v>43769</v>
      </c>
      <c r="K40" s="375">
        <f t="shared" si="1"/>
        <v>6</v>
      </c>
      <c r="L40" s="374" t="s">
        <v>5570</v>
      </c>
      <c r="M40" s="374"/>
      <c r="N40" s="201" t="s">
        <v>3668</v>
      </c>
      <c r="O40" s="201" t="s">
        <v>1317</v>
      </c>
    </row>
    <row r="41" spans="2:15" ht="18.75" x14ac:dyDescent="0.3">
      <c r="B41" s="288">
        <v>39</v>
      </c>
      <c r="C41" s="289" t="s">
        <v>3666</v>
      </c>
      <c r="D41" s="289"/>
      <c r="E41" s="289" t="s">
        <v>5357</v>
      </c>
      <c r="F41" s="487" t="s">
        <v>382</v>
      </c>
      <c r="G41" s="487" t="s">
        <v>382</v>
      </c>
      <c r="H41" s="289" t="s">
        <v>1326</v>
      </c>
      <c r="I41" s="290">
        <v>43672</v>
      </c>
      <c r="J41" s="291">
        <v>43769</v>
      </c>
      <c r="K41" s="375">
        <f t="shared" si="1"/>
        <v>6</v>
      </c>
      <c r="L41" s="374" t="s">
        <v>5573</v>
      </c>
      <c r="M41" s="374"/>
      <c r="N41" s="201" t="s">
        <v>1331</v>
      </c>
      <c r="O41" s="201" t="s">
        <v>1317</v>
      </c>
    </row>
    <row r="42" spans="2:15" ht="18.75" x14ac:dyDescent="0.3">
      <c r="B42" s="288">
        <v>40</v>
      </c>
      <c r="C42" s="289" t="s">
        <v>3635</v>
      </c>
      <c r="D42" s="289"/>
      <c r="E42" s="289" t="s">
        <v>5357</v>
      </c>
      <c r="F42" s="487" t="s">
        <v>5714</v>
      </c>
      <c r="G42" s="487" t="s">
        <v>382</v>
      </c>
      <c r="H42" s="289" t="s">
        <v>1375</v>
      </c>
      <c r="I42" s="290">
        <v>43668</v>
      </c>
      <c r="J42" s="291">
        <v>43769</v>
      </c>
      <c r="K42" s="375">
        <f t="shared" si="1"/>
        <v>6</v>
      </c>
      <c r="L42" s="374" t="s">
        <v>5568</v>
      </c>
      <c r="M42" s="374"/>
      <c r="N42" s="201" t="s">
        <v>1411</v>
      </c>
      <c r="O42" s="201" t="s">
        <v>1317</v>
      </c>
    </row>
    <row r="43" spans="2:15" ht="18.75" x14ac:dyDescent="0.3">
      <c r="B43" s="288">
        <v>41</v>
      </c>
      <c r="C43" s="289" t="s">
        <v>3633</v>
      </c>
      <c r="D43" s="289"/>
      <c r="E43" s="289" t="s">
        <v>5357</v>
      </c>
      <c r="F43" s="487" t="s">
        <v>382</v>
      </c>
      <c r="G43" s="487" t="s">
        <v>382</v>
      </c>
      <c r="H43" s="289" t="s">
        <v>1438</v>
      </c>
      <c r="I43" s="290">
        <v>43668</v>
      </c>
      <c r="J43" s="291">
        <v>43769</v>
      </c>
      <c r="K43" s="375">
        <f t="shared" si="1"/>
        <v>6</v>
      </c>
      <c r="L43" s="374" t="s">
        <v>5567</v>
      </c>
      <c r="M43" s="374"/>
      <c r="N43" s="201" t="s">
        <v>1331</v>
      </c>
      <c r="O43" s="201" t="s">
        <v>1317</v>
      </c>
    </row>
    <row r="44" spans="2:15" ht="18.75" x14ac:dyDescent="0.3">
      <c r="B44" s="288">
        <v>42</v>
      </c>
      <c r="C44" s="289" t="s">
        <v>3537</v>
      </c>
      <c r="D44" s="289"/>
      <c r="E44" s="289" t="s">
        <v>5357</v>
      </c>
      <c r="F44" s="487" t="s">
        <v>5714</v>
      </c>
      <c r="G44" s="487" t="s">
        <v>382</v>
      </c>
      <c r="H44" s="289" t="s">
        <v>1415</v>
      </c>
      <c r="I44" s="290">
        <v>43663</v>
      </c>
      <c r="J44" s="291">
        <v>43751</v>
      </c>
      <c r="K44" s="375">
        <f t="shared" si="1"/>
        <v>6</v>
      </c>
      <c r="L44" s="374" t="s">
        <v>5567</v>
      </c>
      <c r="M44" s="374"/>
      <c r="N44" s="201" t="s">
        <v>3536</v>
      </c>
      <c r="O44" s="201" t="s">
        <v>1317</v>
      </c>
    </row>
    <row r="45" spans="2:15" ht="18.75" x14ac:dyDescent="0.3">
      <c r="B45" s="288">
        <v>43</v>
      </c>
      <c r="C45" s="289" t="s">
        <v>3062</v>
      </c>
      <c r="D45" s="289"/>
      <c r="E45" s="289" t="s">
        <v>5357</v>
      </c>
      <c r="F45" s="487" t="s">
        <v>5714</v>
      </c>
      <c r="G45" s="487" t="s">
        <v>382</v>
      </c>
      <c r="H45" s="289" t="s">
        <v>2152</v>
      </c>
      <c r="I45" s="290">
        <v>43669</v>
      </c>
      <c r="J45" s="291">
        <v>43700</v>
      </c>
      <c r="K45" s="375">
        <f t="shared" si="1"/>
        <v>6</v>
      </c>
      <c r="L45" s="374" t="s">
        <v>5570</v>
      </c>
      <c r="M45" s="374"/>
      <c r="N45" s="201" t="s">
        <v>3061</v>
      </c>
      <c r="O45" s="201" t="s">
        <v>1317</v>
      </c>
    </row>
    <row r="46" spans="2:15" ht="18.75" x14ac:dyDescent="0.3">
      <c r="B46" s="288">
        <v>44</v>
      </c>
      <c r="C46" s="289" t="s">
        <v>3060</v>
      </c>
      <c r="D46" s="289"/>
      <c r="E46" s="289" t="s">
        <v>5357</v>
      </c>
      <c r="F46" s="487" t="s">
        <v>382</v>
      </c>
      <c r="G46" s="487" t="s">
        <v>382</v>
      </c>
      <c r="H46" s="289" t="s">
        <v>2152</v>
      </c>
      <c r="I46" s="290">
        <v>43669</v>
      </c>
      <c r="J46" s="291">
        <v>43700</v>
      </c>
      <c r="K46" s="375">
        <f t="shared" si="1"/>
        <v>6</v>
      </c>
      <c r="L46" s="374" t="s">
        <v>5567</v>
      </c>
      <c r="M46" s="374"/>
      <c r="N46" s="201" t="s">
        <v>1331</v>
      </c>
      <c r="O46" s="201" t="s">
        <v>1317</v>
      </c>
    </row>
    <row r="47" spans="2:15" ht="18.75" x14ac:dyDescent="0.3">
      <c r="B47" s="288">
        <v>45</v>
      </c>
      <c r="C47" s="289" t="s">
        <v>2633</v>
      </c>
      <c r="D47" s="289"/>
      <c r="E47" s="289" t="s">
        <v>5357</v>
      </c>
      <c r="F47" s="487" t="s">
        <v>5714</v>
      </c>
      <c r="G47" s="487" t="s">
        <v>382</v>
      </c>
      <c r="H47" s="289" t="s">
        <v>1375</v>
      </c>
      <c r="I47" s="290">
        <v>43668</v>
      </c>
      <c r="J47" s="291">
        <v>43769</v>
      </c>
      <c r="K47" s="375">
        <f t="shared" si="1"/>
        <v>6</v>
      </c>
      <c r="L47" s="374" t="s">
        <v>5572</v>
      </c>
      <c r="M47" s="374"/>
      <c r="N47" s="201" t="s">
        <v>1411</v>
      </c>
      <c r="O47" s="201" t="s">
        <v>1317</v>
      </c>
    </row>
    <row r="48" spans="2:15" ht="18.75" x14ac:dyDescent="0.3">
      <c r="B48" s="288">
        <v>46</v>
      </c>
      <c r="C48" s="289" t="s">
        <v>2632</v>
      </c>
      <c r="D48" s="289"/>
      <c r="E48" s="289" t="s">
        <v>5357</v>
      </c>
      <c r="F48" s="487" t="s">
        <v>382</v>
      </c>
      <c r="G48" s="487" t="s">
        <v>382</v>
      </c>
      <c r="H48" s="289" t="s">
        <v>1438</v>
      </c>
      <c r="I48" s="290">
        <v>43669</v>
      </c>
      <c r="J48" s="291">
        <v>43769</v>
      </c>
      <c r="K48" s="375">
        <f t="shared" si="1"/>
        <v>6</v>
      </c>
      <c r="L48" s="374" t="s">
        <v>5567</v>
      </c>
      <c r="M48" s="374"/>
      <c r="N48" s="201" t="s">
        <v>1331</v>
      </c>
      <c r="O48" s="201" t="s">
        <v>1317</v>
      </c>
    </row>
    <row r="49" spans="2:15" ht="18.75" x14ac:dyDescent="0.3">
      <c r="B49" s="288">
        <v>47</v>
      </c>
      <c r="C49" s="289" t="s">
        <v>2486</v>
      </c>
      <c r="D49" s="289"/>
      <c r="E49" s="289" t="s">
        <v>5357</v>
      </c>
      <c r="F49" s="487" t="s">
        <v>5714</v>
      </c>
      <c r="G49" s="487" t="s">
        <v>382</v>
      </c>
      <c r="H49" s="289" t="s">
        <v>1326</v>
      </c>
      <c r="I49" s="290">
        <v>44116</v>
      </c>
      <c r="J49" s="291">
        <v>43769</v>
      </c>
      <c r="K49" s="375">
        <f t="shared" si="1"/>
        <v>6</v>
      </c>
      <c r="L49" s="374" t="s">
        <v>5585</v>
      </c>
      <c r="M49" s="374"/>
      <c r="N49" s="201" t="s">
        <v>2485</v>
      </c>
      <c r="O49" s="201" t="s">
        <v>1317</v>
      </c>
    </row>
    <row r="50" spans="2:15" ht="18.75" x14ac:dyDescent="0.3">
      <c r="B50" s="288">
        <v>48</v>
      </c>
      <c r="C50" s="289" t="s">
        <v>2156</v>
      </c>
      <c r="D50" s="289"/>
      <c r="E50" s="289" t="s">
        <v>5357</v>
      </c>
      <c r="F50" s="487" t="s">
        <v>5714</v>
      </c>
      <c r="G50" s="487" t="s">
        <v>382</v>
      </c>
      <c r="H50" s="289" t="s">
        <v>1434</v>
      </c>
      <c r="I50" s="290">
        <v>43672</v>
      </c>
      <c r="J50" s="291">
        <v>43708</v>
      </c>
      <c r="K50" s="375">
        <f t="shared" si="1"/>
        <v>6</v>
      </c>
      <c r="L50" s="374" t="s">
        <v>5570</v>
      </c>
      <c r="M50" s="374"/>
      <c r="N50" s="201" t="s">
        <v>1411</v>
      </c>
      <c r="O50" s="201" t="s">
        <v>1317</v>
      </c>
    </row>
    <row r="51" spans="2:15" ht="18.75" x14ac:dyDescent="0.3">
      <c r="B51" s="288">
        <v>49</v>
      </c>
      <c r="C51" s="289" t="s">
        <v>405</v>
      </c>
      <c r="D51" s="289"/>
      <c r="E51" s="289" t="s">
        <v>5358</v>
      </c>
      <c r="F51" s="487" t="s">
        <v>5714</v>
      </c>
      <c r="G51" s="487" t="s">
        <v>382</v>
      </c>
      <c r="H51" s="289" t="s">
        <v>2017</v>
      </c>
      <c r="I51" s="290">
        <v>43670</v>
      </c>
      <c r="J51" s="291">
        <v>43677</v>
      </c>
      <c r="K51" s="375">
        <f t="shared" si="1"/>
        <v>6</v>
      </c>
      <c r="L51" s="374" t="s">
        <v>5565</v>
      </c>
      <c r="M51" s="374"/>
      <c r="N51" s="201" t="s">
        <v>2051</v>
      </c>
      <c r="O51" s="201" t="s">
        <v>1317</v>
      </c>
    </row>
    <row r="52" spans="2:15" ht="18.75" x14ac:dyDescent="0.3">
      <c r="B52" s="288">
        <v>50</v>
      </c>
      <c r="C52" s="289" t="s">
        <v>2018</v>
      </c>
      <c r="D52" s="289"/>
      <c r="E52" s="289" t="s">
        <v>5357</v>
      </c>
      <c r="F52" s="487" t="s">
        <v>382</v>
      </c>
      <c r="G52" s="487" t="s">
        <v>382</v>
      </c>
      <c r="H52" s="289" t="s">
        <v>2017</v>
      </c>
      <c r="I52" s="290">
        <v>43665</v>
      </c>
      <c r="J52" s="291">
        <v>43830</v>
      </c>
      <c r="K52" s="375">
        <f t="shared" si="1"/>
        <v>6</v>
      </c>
      <c r="L52" s="374" t="s">
        <v>5567</v>
      </c>
      <c r="M52" s="374"/>
      <c r="N52" s="201" t="s">
        <v>2016</v>
      </c>
      <c r="O52" s="201" t="s">
        <v>1317</v>
      </c>
    </row>
    <row r="53" spans="2:15" ht="18.75" x14ac:dyDescent="0.3">
      <c r="B53" s="288">
        <v>51</v>
      </c>
      <c r="C53" s="289" t="s">
        <v>1416</v>
      </c>
      <c r="D53" s="289"/>
      <c r="E53" s="289" t="s">
        <v>5357</v>
      </c>
      <c r="F53" s="487" t="s">
        <v>5714</v>
      </c>
      <c r="G53" s="487" t="s">
        <v>382</v>
      </c>
      <c r="H53" s="289" t="s">
        <v>1415</v>
      </c>
      <c r="I53" s="290">
        <v>43543</v>
      </c>
      <c r="J53" s="291">
        <v>43585</v>
      </c>
      <c r="K53" s="375">
        <f t="shared" si="1"/>
        <v>6</v>
      </c>
      <c r="L53" s="374" t="s">
        <v>5585</v>
      </c>
      <c r="M53" s="374"/>
      <c r="N53" s="201" t="s">
        <v>1414</v>
      </c>
      <c r="O53" s="201" t="s">
        <v>1317</v>
      </c>
    </row>
    <row r="54" spans="2:15" ht="18.75" x14ac:dyDescent="0.3">
      <c r="B54" s="288">
        <v>52</v>
      </c>
      <c r="C54" s="289" t="s">
        <v>4593</v>
      </c>
      <c r="D54" s="289"/>
      <c r="E54" s="289" t="s">
        <v>5357</v>
      </c>
      <c r="F54" s="487" t="s">
        <v>382</v>
      </c>
      <c r="G54" s="487" t="s">
        <v>5714</v>
      </c>
      <c r="H54" s="289" t="s">
        <v>1332</v>
      </c>
      <c r="I54" s="290">
        <v>44125</v>
      </c>
      <c r="J54" s="291">
        <v>44162</v>
      </c>
      <c r="K54" s="375">
        <f t="shared" si="1"/>
        <v>5</v>
      </c>
      <c r="L54" s="374" t="s">
        <v>5565</v>
      </c>
      <c r="M54" s="374"/>
      <c r="N54" s="201" t="s">
        <v>4597</v>
      </c>
      <c r="O54" s="201" t="s">
        <v>1317</v>
      </c>
    </row>
    <row r="55" spans="2:15" ht="18.75" x14ac:dyDescent="0.3">
      <c r="B55" s="288">
        <v>53</v>
      </c>
      <c r="C55" s="289" t="s">
        <v>4258</v>
      </c>
      <c r="D55" s="289"/>
      <c r="E55" s="289" t="s">
        <v>5357</v>
      </c>
      <c r="F55" s="487" t="s">
        <v>382</v>
      </c>
      <c r="G55" s="487" t="s">
        <v>382</v>
      </c>
      <c r="H55" s="289" t="s">
        <v>1434</v>
      </c>
      <c r="I55" s="290">
        <v>43725</v>
      </c>
      <c r="J55" s="291">
        <v>44043</v>
      </c>
      <c r="K55" s="375">
        <f t="shared" si="1"/>
        <v>5</v>
      </c>
      <c r="L55" s="374" t="s">
        <v>5574</v>
      </c>
      <c r="M55" s="374"/>
      <c r="N55" s="201" t="s">
        <v>2151</v>
      </c>
      <c r="O55" s="201" t="s">
        <v>1317</v>
      </c>
    </row>
    <row r="56" spans="2:15" ht="18.75" x14ac:dyDescent="0.3">
      <c r="B56" s="288">
        <v>54</v>
      </c>
      <c r="C56" s="289" t="s">
        <v>2153</v>
      </c>
      <c r="D56" s="289"/>
      <c r="E56" s="289" t="s">
        <v>5357</v>
      </c>
      <c r="F56" s="487" t="s">
        <v>382</v>
      </c>
      <c r="G56" s="487" t="s">
        <v>382</v>
      </c>
      <c r="H56" s="289" t="s">
        <v>2152</v>
      </c>
      <c r="I56" s="290">
        <v>43746</v>
      </c>
      <c r="J56" s="291">
        <v>44043</v>
      </c>
      <c r="K56" s="375">
        <f t="shared" si="1"/>
        <v>5</v>
      </c>
      <c r="L56" s="374" t="s">
        <v>5574</v>
      </c>
      <c r="M56" s="374"/>
      <c r="N56" s="201" t="s">
        <v>2151</v>
      </c>
      <c r="O56" s="201" t="s">
        <v>1317</v>
      </c>
    </row>
    <row r="57" spans="2:15" ht="18.75" x14ac:dyDescent="0.3">
      <c r="B57" s="288">
        <v>55</v>
      </c>
      <c r="C57" s="289" t="s">
        <v>1961</v>
      </c>
      <c r="D57" s="289"/>
      <c r="E57" s="289" t="s">
        <v>1147</v>
      </c>
      <c r="F57" s="487" t="s">
        <v>382</v>
      </c>
      <c r="G57" s="487" t="s">
        <v>382</v>
      </c>
      <c r="H57" s="289" t="s">
        <v>1438</v>
      </c>
      <c r="I57" s="290">
        <v>43903</v>
      </c>
      <c r="J57" s="291">
        <v>44104</v>
      </c>
      <c r="K57" s="375">
        <f t="shared" si="1"/>
        <v>5</v>
      </c>
      <c r="L57" s="374" t="s">
        <v>5578</v>
      </c>
      <c r="M57" s="374"/>
      <c r="N57" s="201" t="s">
        <v>1960</v>
      </c>
      <c r="O57" s="201" t="s">
        <v>1317</v>
      </c>
    </row>
    <row r="58" spans="2:15" ht="18.75" x14ac:dyDescent="0.3">
      <c r="B58" s="288">
        <v>56</v>
      </c>
      <c r="C58" s="289" t="s">
        <v>1958</v>
      </c>
      <c r="D58" s="289"/>
      <c r="E58" s="289" t="s">
        <v>1147</v>
      </c>
      <c r="F58" s="487" t="s">
        <v>382</v>
      </c>
      <c r="G58" s="487" t="s">
        <v>382</v>
      </c>
      <c r="H58" s="289" t="s">
        <v>1438</v>
      </c>
      <c r="I58" s="290">
        <v>43798</v>
      </c>
      <c r="J58" s="291">
        <v>44074</v>
      </c>
      <c r="K58" s="375">
        <f t="shared" si="1"/>
        <v>5</v>
      </c>
      <c r="L58" s="374" t="s">
        <v>5567</v>
      </c>
      <c r="M58" s="374"/>
      <c r="N58" s="201" t="s">
        <v>1957</v>
      </c>
      <c r="O58" s="201" t="s">
        <v>1317</v>
      </c>
    </row>
    <row r="59" spans="2:15" ht="18.75" x14ac:dyDescent="0.3">
      <c r="B59" s="288">
        <v>57</v>
      </c>
      <c r="C59" s="289" t="s">
        <v>1530</v>
      </c>
      <c r="D59" s="289"/>
      <c r="E59" s="289" t="s">
        <v>5357</v>
      </c>
      <c r="F59" s="487" t="s">
        <v>382</v>
      </c>
      <c r="G59" s="487" t="s">
        <v>5714</v>
      </c>
      <c r="H59" s="289" t="s">
        <v>1332</v>
      </c>
      <c r="I59" s="290">
        <v>44151</v>
      </c>
      <c r="J59" s="291">
        <v>44195</v>
      </c>
      <c r="K59" s="375">
        <f t="shared" si="1"/>
        <v>5</v>
      </c>
      <c r="L59" s="374" t="s">
        <v>5565</v>
      </c>
      <c r="M59" s="374"/>
      <c r="N59" s="201" t="s">
        <v>1533</v>
      </c>
      <c r="O59" s="201" t="s">
        <v>1317</v>
      </c>
    </row>
    <row r="60" spans="2:15" ht="18.75" x14ac:dyDescent="0.3">
      <c r="B60" s="288">
        <v>58</v>
      </c>
      <c r="C60" s="289" t="s">
        <v>1413</v>
      </c>
      <c r="D60" s="372"/>
      <c r="E60" s="289" t="s">
        <v>5357</v>
      </c>
      <c r="F60" s="487" t="s">
        <v>382</v>
      </c>
      <c r="G60" s="487" t="s">
        <v>382</v>
      </c>
      <c r="H60" s="289" t="s">
        <v>1412</v>
      </c>
      <c r="I60" s="290">
        <v>44123</v>
      </c>
      <c r="J60" s="291">
        <v>44123</v>
      </c>
      <c r="K60" s="375">
        <f t="shared" si="1"/>
        <v>5</v>
      </c>
      <c r="L60" s="374" t="s">
        <v>5574</v>
      </c>
      <c r="M60" s="374"/>
      <c r="N60" s="201" t="s">
        <v>1411</v>
      </c>
      <c r="O60" s="201" t="s">
        <v>1317</v>
      </c>
    </row>
    <row r="61" spans="2:15" ht="18.75" x14ac:dyDescent="0.3">
      <c r="B61" s="288">
        <v>59</v>
      </c>
      <c r="C61" s="289" t="s">
        <v>4924</v>
      </c>
      <c r="D61" s="373" t="s">
        <v>5594</v>
      </c>
      <c r="E61" s="289" t="s">
        <v>5358</v>
      </c>
      <c r="F61" s="487" t="s">
        <v>5713</v>
      </c>
      <c r="G61" s="487" t="s">
        <v>382</v>
      </c>
      <c r="H61" s="289" t="s">
        <v>2165</v>
      </c>
      <c r="I61" s="290">
        <v>44441</v>
      </c>
      <c r="J61" s="291">
        <v>44498</v>
      </c>
      <c r="K61" s="375">
        <f t="shared" si="1"/>
        <v>4</v>
      </c>
      <c r="L61" s="374" t="s">
        <v>5579</v>
      </c>
      <c r="M61" s="374" t="s">
        <v>5597</v>
      </c>
      <c r="N61" s="201" t="s">
        <v>4938</v>
      </c>
      <c r="O61" s="201" t="s">
        <v>1317</v>
      </c>
    </row>
    <row r="62" spans="2:15" ht="18.75" x14ac:dyDescent="0.3">
      <c r="B62" s="288">
        <v>60</v>
      </c>
      <c r="C62" s="289" t="s">
        <v>2813</v>
      </c>
      <c r="D62" s="289"/>
      <c r="E62" s="289" t="s">
        <v>5357</v>
      </c>
      <c r="F62" s="487" t="s">
        <v>5714</v>
      </c>
      <c r="G62" s="487" t="s">
        <v>382</v>
      </c>
      <c r="H62" s="289" t="s">
        <v>1438</v>
      </c>
      <c r="I62" s="290">
        <v>44034</v>
      </c>
      <c r="J62" s="291">
        <v>44227</v>
      </c>
      <c r="K62" s="375">
        <f t="shared" si="1"/>
        <v>4</v>
      </c>
      <c r="L62" s="374" t="s">
        <v>5574</v>
      </c>
      <c r="M62" s="374"/>
      <c r="N62" s="201" t="s">
        <v>2812</v>
      </c>
      <c r="O62" s="201" t="s">
        <v>1317</v>
      </c>
    </row>
    <row r="63" spans="2:15" ht="18.75" x14ac:dyDescent="0.3">
      <c r="B63" s="288">
        <v>61</v>
      </c>
      <c r="C63" s="289" t="s">
        <v>2811</v>
      </c>
      <c r="D63" s="289"/>
      <c r="E63" s="289" t="s">
        <v>5357</v>
      </c>
      <c r="F63" s="487" t="s">
        <v>382</v>
      </c>
      <c r="G63" s="487" t="s">
        <v>382</v>
      </c>
      <c r="H63" s="289" t="s">
        <v>1438</v>
      </c>
      <c r="I63" s="290">
        <v>44034</v>
      </c>
      <c r="J63" s="291">
        <v>44227</v>
      </c>
      <c r="K63" s="375">
        <f t="shared" si="1"/>
        <v>4</v>
      </c>
      <c r="L63" s="374" t="s">
        <v>5574</v>
      </c>
      <c r="M63" s="374"/>
      <c r="N63" s="201" t="s">
        <v>1331</v>
      </c>
      <c r="O63" s="201" t="s">
        <v>1317</v>
      </c>
    </row>
    <row r="64" spans="2:15" ht="18.75" x14ac:dyDescent="0.3">
      <c r="B64" s="288">
        <v>62</v>
      </c>
      <c r="C64" s="289" t="s">
        <v>2491</v>
      </c>
      <c r="D64" s="289"/>
      <c r="E64" s="289" t="s">
        <v>5358</v>
      </c>
      <c r="F64" s="487" t="s">
        <v>5714</v>
      </c>
      <c r="G64" s="487" t="s">
        <v>382</v>
      </c>
      <c r="H64" s="289" t="s">
        <v>1326</v>
      </c>
      <c r="I64" s="290">
        <v>44456</v>
      </c>
      <c r="J64" s="291">
        <v>44500</v>
      </c>
      <c r="K64" s="375">
        <f t="shared" si="1"/>
        <v>4</v>
      </c>
      <c r="L64" s="374" t="s">
        <v>5565</v>
      </c>
      <c r="M64" s="374"/>
      <c r="N64" s="201" t="s">
        <v>2629</v>
      </c>
      <c r="O64" s="201" t="s">
        <v>1317</v>
      </c>
    </row>
    <row r="65" spans="1:15" ht="18.75" x14ac:dyDescent="0.3">
      <c r="B65" s="288">
        <v>63</v>
      </c>
      <c r="C65" s="289" t="s">
        <v>2055</v>
      </c>
      <c r="D65" s="289"/>
      <c r="E65" s="289" t="s">
        <v>5360</v>
      </c>
      <c r="F65" s="487" t="s">
        <v>382</v>
      </c>
      <c r="G65" s="487" t="s">
        <v>382</v>
      </c>
      <c r="H65" s="289" t="s">
        <v>2003</v>
      </c>
      <c r="I65" s="290">
        <v>44391</v>
      </c>
      <c r="J65" s="291">
        <v>44391</v>
      </c>
      <c r="K65" s="375">
        <f t="shared" si="1"/>
        <v>4</v>
      </c>
      <c r="L65" s="374" t="s">
        <v>5577</v>
      </c>
      <c r="M65" s="374"/>
      <c r="N65" s="201" t="s">
        <v>2054</v>
      </c>
      <c r="O65" s="201" t="s">
        <v>1317</v>
      </c>
    </row>
    <row r="66" spans="1:15" ht="18.75" x14ac:dyDescent="0.3">
      <c r="B66" s="288">
        <v>64</v>
      </c>
      <c r="C66" s="289" t="s">
        <v>4125</v>
      </c>
      <c r="D66" s="289"/>
      <c r="E66" s="289" t="s">
        <v>5360</v>
      </c>
      <c r="F66" s="487" t="s">
        <v>382</v>
      </c>
      <c r="G66" s="487" t="s">
        <v>382</v>
      </c>
      <c r="H66" s="289" t="s">
        <v>2003</v>
      </c>
      <c r="I66" s="290">
        <v>44901</v>
      </c>
      <c r="J66" s="291">
        <v>44905</v>
      </c>
      <c r="K66" s="375">
        <f t="shared" si="1"/>
        <v>3</v>
      </c>
      <c r="L66" s="374" t="s">
        <v>5577</v>
      </c>
      <c r="M66" s="374"/>
      <c r="N66" s="201" t="s">
        <v>4124</v>
      </c>
      <c r="O66" s="201" t="s">
        <v>1317</v>
      </c>
    </row>
    <row r="67" spans="1:15" ht="18.75" x14ac:dyDescent="0.3">
      <c r="B67" s="288">
        <v>65</v>
      </c>
      <c r="C67" s="289" t="s">
        <v>3349</v>
      </c>
      <c r="D67" s="289"/>
      <c r="E67" s="289" t="s">
        <v>5358</v>
      </c>
      <c r="F67" s="487" t="s">
        <v>382</v>
      </c>
      <c r="G67" s="487" t="s">
        <v>5714</v>
      </c>
      <c r="H67" s="289" t="s">
        <v>2017</v>
      </c>
      <c r="I67" s="290">
        <v>44477</v>
      </c>
      <c r="J67" s="291">
        <v>44696</v>
      </c>
      <c r="K67" s="375">
        <f t="shared" ref="K67:K73" si="2">ABS(2025)-ABS(YEAR(J67))</f>
        <v>3</v>
      </c>
      <c r="L67" s="374" t="s">
        <v>5565</v>
      </c>
      <c r="M67" s="374"/>
      <c r="N67" s="201" t="s">
        <v>3352</v>
      </c>
      <c r="O67" s="201" t="s">
        <v>1317</v>
      </c>
    </row>
    <row r="68" spans="1:15" ht="18.75" x14ac:dyDescent="0.3">
      <c r="B68" s="288">
        <v>66</v>
      </c>
      <c r="C68" s="289" t="s">
        <v>2756</v>
      </c>
      <c r="D68" s="289"/>
      <c r="E68" s="289" t="s">
        <v>1147</v>
      </c>
      <c r="F68" s="487" t="s">
        <v>382</v>
      </c>
      <c r="G68" s="487" t="s">
        <v>382</v>
      </c>
      <c r="H68" s="289" t="s">
        <v>2755</v>
      </c>
      <c r="I68" s="290">
        <v>44902</v>
      </c>
      <c r="J68" s="291">
        <v>44905</v>
      </c>
      <c r="K68" s="375">
        <f t="shared" si="2"/>
        <v>3</v>
      </c>
      <c r="L68" s="374" t="s">
        <v>5571</v>
      </c>
      <c r="M68" s="374"/>
      <c r="N68" s="201" t="s">
        <v>2754</v>
      </c>
      <c r="O68" s="201" t="s">
        <v>1317</v>
      </c>
    </row>
    <row r="69" spans="1:15" ht="18.75" x14ac:dyDescent="0.3">
      <c r="B69" s="288">
        <v>67</v>
      </c>
      <c r="C69" s="289" t="s">
        <v>1955</v>
      </c>
      <c r="D69" s="289"/>
      <c r="E69" s="289" t="s">
        <v>1147</v>
      </c>
      <c r="F69" s="487" t="s">
        <v>382</v>
      </c>
      <c r="G69" s="487" t="s">
        <v>382</v>
      </c>
      <c r="H69" s="289" t="s">
        <v>1438</v>
      </c>
      <c r="I69" s="290">
        <v>44617</v>
      </c>
      <c r="J69" s="291">
        <v>44804</v>
      </c>
      <c r="K69" s="375">
        <f t="shared" si="2"/>
        <v>3</v>
      </c>
      <c r="L69" s="374" t="s">
        <v>5578</v>
      </c>
      <c r="M69" s="374"/>
      <c r="N69" s="201" t="s">
        <v>1954</v>
      </c>
      <c r="O69" s="201" t="s">
        <v>1317</v>
      </c>
    </row>
    <row r="70" spans="1:15" ht="18.75" x14ac:dyDescent="0.3">
      <c r="B70" s="288">
        <v>68</v>
      </c>
      <c r="C70" s="289" t="s">
        <v>2478</v>
      </c>
      <c r="D70" s="289"/>
      <c r="E70" s="289" t="s">
        <v>5357</v>
      </c>
      <c r="F70" s="487" t="s">
        <v>382</v>
      </c>
      <c r="G70" s="487" t="s">
        <v>5714</v>
      </c>
      <c r="H70" s="289" t="s">
        <v>1326</v>
      </c>
      <c r="I70" s="290">
        <v>45076</v>
      </c>
      <c r="J70" s="291">
        <v>45107</v>
      </c>
      <c r="K70" s="375">
        <f t="shared" si="2"/>
        <v>2</v>
      </c>
      <c r="L70" s="374" t="s">
        <v>5565</v>
      </c>
      <c r="M70" s="374"/>
      <c r="N70" s="201" t="s">
        <v>2483</v>
      </c>
      <c r="O70" s="201" t="s">
        <v>1317</v>
      </c>
    </row>
    <row r="71" spans="1:15" ht="18.75" x14ac:dyDescent="0.3">
      <c r="B71" s="288">
        <v>69</v>
      </c>
      <c r="C71" s="289" t="s">
        <v>4129</v>
      </c>
      <c r="D71" s="289"/>
      <c r="E71" s="289" t="s">
        <v>1147</v>
      </c>
      <c r="F71" s="487" t="s">
        <v>382</v>
      </c>
      <c r="G71" s="487" t="s">
        <v>382</v>
      </c>
      <c r="H71" s="289" t="s">
        <v>4128</v>
      </c>
      <c r="I71" s="290">
        <v>45622</v>
      </c>
      <c r="J71" s="291">
        <v>45567</v>
      </c>
      <c r="K71" s="375">
        <f t="shared" si="2"/>
        <v>1</v>
      </c>
      <c r="L71" s="374" t="s">
        <v>5566</v>
      </c>
      <c r="M71" s="374"/>
      <c r="N71" s="201" t="s">
        <v>4127</v>
      </c>
      <c r="O71" s="201" t="s">
        <v>1317</v>
      </c>
    </row>
    <row r="72" spans="1:15" ht="18.75" x14ac:dyDescent="0.3">
      <c r="B72" s="288">
        <v>70</v>
      </c>
      <c r="C72" s="289" t="s">
        <v>1998</v>
      </c>
      <c r="D72" s="289"/>
      <c r="E72" s="289" t="s">
        <v>5357</v>
      </c>
      <c r="F72" s="487" t="s">
        <v>382</v>
      </c>
      <c r="G72" s="487" t="s">
        <v>382</v>
      </c>
      <c r="H72" s="289" t="s">
        <v>1997</v>
      </c>
      <c r="I72" s="290">
        <v>45436</v>
      </c>
      <c r="J72" s="291">
        <v>45440</v>
      </c>
      <c r="K72" s="375">
        <f t="shared" si="2"/>
        <v>1</v>
      </c>
      <c r="L72" s="374" t="s">
        <v>5574</v>
      </c>
      <c r="M72" s="374"/>
      <c r="N72" s="201" t="s">
        <v>1996</v>
      </c>
      <c r="O72" s="201" t="s">
        <v>1317</v>
      </c>
    </row>
    <row r="73" spans="1:15" ht="19.5" thickBot="1" x14ac:dyDescent="0.35">
      <c r="B73" s="292">
        <v>71</v>
      </c>
      <c r="C73" s="293" t="s">
        <v>1986</v>
      </c>
      <c r="D73" s="293"/>
      <c r="E73" s="293" t="s">
        <v>5359</v>
      </c>
      <c r="F73" s="488" t="s">
        <v>382</v>
      </c>
      <c r="G73" s="488" t="s">
        <v>382</v>
      </c>
      <c r="H73" s="293" t="s">
        <v>1375</v>
      </c>
      <c r="I73" s="294">
        <v>45300</v>
      </c>
      <c r="J73" s="295">
        <v>45747</v>
      </c>
      <c r="K73" s="376">
        <f t="shared" si="2"/>
        <v>0</v>
      </c>
      <c r="L73" s="374" t="s">
        <v>5576</v>
      </c>
      <c r="M73" s="374"/>
      <c r="N73" s="201" t="s">
        <v>1985</v>
      </c>
      <c r="O73" s="211" t="s">
        <v>1317</v>
      </c>
    </row>
    <row r="77" spans="1:15" x14ac:dyDescent="0.25">
      <c r="B77" s="4" t="s">
        <v>5580</v>
      </c>
    </row>
    <row r="78" spans="1:15" x14ac:dyDescent="0.25">
      <c r="A78">
        <v>1</v>
      </c>
      <c r="B78" t="s">
        <v>5586</v>
      </c>
    </row>
    <row r="79" spans="1:15" x14ac:dyDescent="0.25">
      <c r="A79">
        <v>2</v>
      </c>
      <c r="B79" t="s">
        <v>5581</v>
      </c>
    </row>
    <row r="80" spans="1:15" x14ac:dyDescent="0.25">
      <c r="A80">
        <v>3</v>
      </c>
      <c r="B80" t="s">
        <v>5582</v>
      </c>
    </row>
    <row r="81" spans="1:12" x14ac:dyDescent="0.25">
      <c r="A81">
        <v>4</v>
      </c>
      <c r="B81" t="s">
        <v>5588</v>
      </c>
    </row>
    <row r="82" spans="1:12" x14ac:dyDescent="0.25">
      <c r="A82">
        <v>5</v>
      </c>
      <c r="B82" t="s">
        <v>5583</v>
      </c>
      <c r="L82" t="s">
        <v>5716</v>
      </c>
    </row>
    <row r="83" spans="1:12" x14ac:dyDescent="0.25">
      <c r="A83">
        <v>6</v>
      </c>
      <c r="B83" t="s">
        <v>5584</v>
      </c>
      <c r="L83" t="s">
        <v>5717</v>
      </c>
    </row>
    <row r="84" spans="1:12" x14ac:dyDescent="0.25">
      <c r="A84">
        <v>7</v>
      </c>
      <c r="B84" t="s">
        <v>5587</v>
      </c>
      <c r="L84" t="s">
        <v>5715</v>
      </c>
    </row>
    <row r="85" spans="1:12" x14ac:dyDescent="0.25">
      <c r="A85">
        <v>8</v>
      </c>
      <c r="L85" t="s">
        <v>5719</v>
      </c>
    </row>
    <row r="86" spans="1:12" x14ac:dyDescent="0.25">
      <c r="A86">
        <v>9</v>
      </c>
      <c r="L86" t="s">
        <v>5718</v>
      </c>
    </row>
  </sheetData>
  <autoFilter ref="B2:O73" xr:uid="{F121905B-31A3-4ED3-A968-103B6D5B1302}"/>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F2EB-1E17-44E0-8A7A-9570BF9F0844}">
  <dimension ref="B1:I22"/>
  <sheetViews>
    <sheetView showGridLines="0" topLeftCell="A4" zoomScale="55" zoomScaleNormal="55" workbookViewId="0">
      <selection activeCell="C10" sqref="C10"/>
    </sheetView>
  </sheetViews>
  <sheetFormatPr defaultRowHeight="15" outlineLevelRow="1" x14ac:dyDescent="0.25"/>
  <cols>
    <col min="1" max="1" width="2.7109375" customWidth="1"/>
    <col min="2" max="2" width="5.140625" customWidth="1"/>
    <col min="3" max="3" width="43.5703125" customWidth="1"/>
    <col min="4" max="4" width="21.85546875" style="451" customWidth="1"/>
    <col min="5" max="5" width="111.5703125" customWidth="1"/>
    <col min="6" max="6" width="21.85546875" style="456" customWidth="1"/>
    <col min="8" max="8" width="46.85546875" customWidth="1"/>
    <col min="9" max="9" width="40" customWidth="1"/>
  </cols>
  <sheetData>
    <row r="1" spans="2:9" x14ac:dyDescent="0.25">
      <c r="D1"/>
      <c r="F1"/>
    </row>
    <row r="2" spans="2:9" x14ac:dyDescent="0.25">
      <c r="D2"/>
      <c r="F2"/>
    </row>
    <row r="3" spans="2:9" ht="21" x14ac:dyDescent="0.35">
      <c r="B3" s="454" t="s">
        <v>932</v>
      </c>
      <c r="C3" s="454" t="s">
        <v>5627</v>
      </c>
      <c r="D3" s="454" t="s">
        <v>72</v>
      </c>
      <c r="E3" s="454" t="s">
        <v>5704</v>
      </c>
      <c r="F3" s="454" t="s">
        <v>5682</v>
      </c>
    </row>
    <row r="4" spans="2:9" ht="45" customHeight="1" x14ac:dyDescent="0.25">
      <c r="B4" s="452" t="s">
        <v>5690</v>
      </c>
      <c r="C4" s="453" t="s">
        <v>5628</v>
      </c>
      <c r="D4" s="452" t="s">
        <v>5681</v>
      </c>
      <c r="E4" s="453" t="s">
        <v>5643</v>
      </c>
      <c r="F4" s="452" t="s">
        <v>83</v>
      </c>
    </row>
    <row r="5" spans="2:9" ht="45" customHeight="1" x14ac:dyDescent="0.25">
      <c r="B5" s="452" t="s">
        <v>5691</v>
      </c>
      <c r="C5" s="453" t="s">
        <v>5644</v>
      </c>
      <c r="D5" s="452" t="s">
        <v>5645</v>
      </c>
      <c r="E5" s="453" t="s">
        <v>5702</v>
      </c>
      <c r="F5" s="452" t="s">
        <v>1047</v>
      </c>
    </row>
    <row r="6" spans="2:9" ht="45" customHeight="1" x14ac:dyDescent="0.25">
      <c r="B6" s="452" t="s">
        <v>5692</v>
      </c>
      <c r="C6" s="453" t="s">
        <v>5632</v>
      </c>
      <c r="D6" s="452" t="s">
        <v>5680</v>
      </c>
      <c r="E6" s="453" t="s">
        <v>5689</v>
      </c>
      <c r="F6" s="452" t="s">
        <v>1047</v>
      </c>
    </row>
    <row r="7" spans="2:9" ht="45" customHeight="1" x14ac:dyDescent="0.25">
      <c r="B7" s="452" t="s">
        <v>5693</v>
      </c>
      <c r="C7" s="453" t="s">
        <v>5633</v>
      </c>
      <c r="D7" s="452" t="s">
        <v>5681</v>
      </c>
      <c r="E7" s="453" t="s">
        <v>83</v>
      </c>
      <c r="F7" s="452" t="s">
        <v>83</v>
      </c>
    </row>
    <row r="8" spans="2:9" ht="45" customHeight="1" x14ac:dyDescent="0.25">
      <c r="B8" s="452" t="s">
        <v>5694</v>
      </c>
      <c r="C8" s="453" t="s">
        <v>5634</v>
      </c>
      <c r="D8" s="452" t="s">
        <v>5681</v>
      </c>
      <c r="E8" s="453" t="s">
        <v>83</v>
      </c>
      <c r="F8" s="452" t="s">
        <v>83</v>
      </c>
    </row>
    <row r="9" spans="2:9" ht="45" customHeight="1" outlineLevel="1" x14ac:dyDescent="0.25">
      <c r="B9" s="478" t="s">
        <v>5706</v>
      </c>
      <c r="C9" s="479" t="s">
        <v>5635</v>
      </c>
      <c r="D9" s="478" t="s">
        <v>5681</v>
      </c>
      <c r="E9" s="479" t="s">
        <v>5643</v>
      </c>
      <c r="F9" s="478" t="s">
        <v>83</v>
      </c>
    </row>
    <row r="10" spans="2:9" ht="210" outlineLevel="1" x14ac:dyDescent="0.25">
      <c r="B10" s="478" t="s">
        <v>5707</v>
      </c>
      <c r="C10" s="479" t="s">
        <v>5636</v>
      </c>
      <c r="D10" s="478" t="s">
        <v>5705</v>
      </c>
      <c r="E10" s="479" t="s">
        <v>5688</v>
      </c>
      <c r="F10" s="478" t="s">
        <v>5683</v>
      </c>
      <c r="H10" s="476" t="s">
        <v>5426</v>
      </c>
      <c r="I10" s="477" t="s">
        <v>5687</v>
      </c>
    </row>
    <row r="11" spans="2:9" ht="45" customHeight="1" x14ac:dyDescent="0.25">
      <c r="B11" s="452" t="s">
        <v>5708</v>
      </c>
      <c r="C11" s="453" t="s">
        <v>5637</v>
      </c>
      <c r="D11" s="452" t="s">
        <v>5681</v>
      </c>
      <c r="E11" s="453" t="s">
        <v>83</v>
      </c>
      <c r="F11" s="452" t="s">
        <v>83</v>
      </c>
    </row>
    <row r="12" spans="2:9" ht="45" customHeight="1" x14ac:dyDescent="0.25">
      <c r="B12" s="452" t="s">
        <v>5709</v>
      </c>
      <c r="C12" s="453" t="s">
        <v>5686</v>
      </c>
      <c r="D12" s="452" t="s">
        <v>5681</v>
      </c>
      <c r="E12" s="453" t="s">
        <v>5698</v>
      </c>
      <c r="F12" s="452" t="s">
        <v>83</v>
      </c>
    </row>
    <row r="13" spans="2:9" ht="165" x14ac:dyDescent="0.25">
      <c r="B13" s="452" t="s">
        <v>5710</v>
      </c>
      <c r="C13" s="453" t="s">
        <v>5638</v>
      </c>
      <c r="D13" s="452" t="s">
        <v>5645</v>
      </c>
      <c r="E13" s="453" t="s">
        <v>5695</v>
      </c>
      <c r="F13" s="452" t="s">
        <v>1047</v>
      </c>
      <c r="H13" s="10" t="s">
        <v>5696</v>
      </c>
      <c r="I13" s="10" t="s">
        <v>5697</v>
      </c>
    </row>
    <row r="14" spans="2:9" ht="45" x14ac:dyDescent="0.25">
      <c r="B14" s="452" t="s">
        <v>5711</v>
      </c>
      <c r="C14" s="453" t="s">
        <v>5639</v>
      </c>
      <c r="D14" s="452" t="s">
        <v>5680</v>
      </c>
      <c r="E14" s="453" t="s">
        <v>5703</v>
      </c>
      <c r="F14" s="452" t="s">
        <v>1047</v>
      </c>
    </row>
    <row r="15" spans="2:9" ht="45" customHeight="1" x14ac:dyDescent="0.25">
      <c r="B15" s="452" t="s">
        <v>5721</v>
      </c>
      <c r="C15" s="453" t="s">
        <v>5640</v>
      </c>
      <c r="D15" s="452" t="s">
        <v>5680</v>
      </c>
      <c r="E15" s="453" t="s">
        <v>5699</v>
      </c>
      <c r="F15" s="452" t="s">
        <v>1047</v>
      </c>
    </row>
    <row r="16" spans="2:9" ht="45" customHeight="1" x14ac:dyDescent="0.25">
      <c r="B16" s="452" t="s">
        <v>5722</v>
      </c>
      <c r="C16" s="453" t="s">
        <v>5641</v>
      </c>
      <c r="D16" s="452" t="s">
        <v>5645</v>
      </c>
      <c r="E16" s="480" t="s">
        <v>5700</v>
      </c>
      <c r="F16" s="452" t="s">
        <v>1047</v>
      </c>
    </row>
    <row r="17" spans="2:6" ht="105" outlineLevel="1" x14ac:dyDescent="0.25">
      <c r="B17" s="483" t="s">
        <v>5723</v>
      </c>
      <c r="C17" s="484" t="s">
        <v>5642</v>
      </c>
      <c r="D17" s="483" t="s">
        <v>5646</v>
      </c>
      <c r="E17" s="485" t="s">
        <v>5701</v>
      </c>
      <c r="F17" s="483" t="s">
        <v>83</v>
      </c>
    </row>
    <row r="18" spans="2:6" ht="73.5" customHeight="1" x14ac:dyDescent="0.25">
      <c r="B18" s="490" t="s">
        <v>5724</v>
      </c>
      <c r="C18" s="453" t="s">
        <v>5725</v>
      </c>
      <c r="D18" s="452" t="s">
        <v>5726</v>
      </c>
      <c r="E18" s="491" t="s">
        <v>5727</v>
      </c>
      <c r="F18" s="226"/>
    </row>
    <row r="21" spans="2:6" ht="15.75" thickBot="1" x14ac:dyDescent="0.3">
      <c r="B21" s="474"/>
      <c r="C21" s="475" t="s">
        <v>5684</v>
      </c>
    </row>
    <row r="22" spans="2:6" ht="39.75" customHeight="1" thickBot="1" x14ac:dyDescent="0.3">
      <c r="C22" s="613" t="s">
        <v>5685</v>
      </c>
      <c r="D22" s="614"/>
      <c r="E22" s="614"/>
      <c r="F22" s="615"/>
    </row>
  </sheetData>
  <mergeCells count="1">
    <mergeCell ref="C22:F2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6FC4-273D-4EA0-A13A-C825665488C7}">
  <dimension ref="B1:I22"/>
  <sheetViews>
    <sheetView showGridLines="0" zoomScale="55" zoomScaleNormal="55" workbookViewId="0">
      <selection activeCell="C13" sqref="C13"/>
    </sheetView>
  </sheetViews>
  <sheetFormatPr defaultRowHeight="15" outlineLevelRow="1" x14ac:dyDescent="0.25"/>
  <cols>
    <col min="1" max="1" width="2.7109375" customWidth="1"/>
    <col min="2" max="2" width="5.140625" customWidth="1"/>
    <col min="3" max="3" width="43.5703125" customWidth="1"/>
    <col min="4" max="4" width="21.85546875" style="481" customWidth="1"/>
    <col min="5" max="5" width="111.5703125" customWidth="1"/>
    <col min="6" max="6" width="21.85546875" style="481" customWidth="1"/>
    <col min="8" max="8" width="46.85546875" customWidth="1"/>
    <col min="9" max="9" width="40" customWidth="1"/>
  </cols>
  <sheetData>
    <row r="1" spans="2:9" x14ac:dyDescent="0.25">
      <c r="D1"/>
      <c r="F1"/>
    </row>
    <row r="2" spans="2:9" x14ac:dyDescent="0.25">
      <c r="D2"/>
      <c r="F2"/>
    </row>
    <row r="3" spans="2:9" ht="21" x14ac:dyDescent="0.35">
      <c r="B3" s="454" t="s">
        <v>932</v>
      </c>
      <c r="C3" s="454" t="s">
        <v>5627</v>
      </c>
      <c r="D3" s="454" t="s">
        <v>72</v>
      </c>
      <c r="E3" s="454" t="s">
        <v>5704</v>
      </c>
      <c r="F3" s="454" t="s">
        <v>5682</v>
      </c>
    </row>
    <row r="4" spans="2:9" ht="45" customHeight="1" x14ac:dyDescent="0.25">
      <c r="B4" s="452" t="s">
        <v>5690</v>
      </c>
      <c r="C4" s="453" t="s">
        <v>5628</v>
      </c>
      <c r="D4" s="452" t="s">
        <v>5681</v>
      </c>
      <c r="E4" s="453" t="s">
        <v>5643</v>
      </c>
      <c r="F4" s="452" t="s">
        <v>83</v>
      </c>
    </row>
    <row r="5" spans="2:9" ht="45" customHeight="1" x14ac:dyDescent="0.25">
      <c r="B5" s="452" t="s">
        <v>5691</v>
      </c>
      <c r="C5" s="453" t="s">
        <v>5644</v>
      </c>
      <c r="D5" s="452" t="s">
        <v>5645</v>
      </c>
      <c r="E5" s="453" t="s">
        <v>5702</v>
      </c>
      <c r="F5" s="452" t="s">
        <v>1047</v>
      </c>
    </row>
    <row r="6" spans="2:9" ht="45" customHeight="1" x14ac:dyDescent="0.25">
      <c r="B6" s="452" t="s">
        <v>5692</v>
      </c>
      <c r="C6" s="453" t="s">
        <v>5632</v>
      </c>
      <c r="D6" s="452" t="s">
        <v>5680</v>
      </c>
      <c r="E6" s="453" t="s">
        <v>5689</v>
      </c>
      <c r="F6" s="452" t="s">
        <v>1047</v>
      </c>
    </row>
    <row r="7" spans="2:9" ht="45" customHeight="1" x14ac:dyDescent="0.25">
      <c r="B7" s="452" t="s">
        <v>5693</v>
      </c>
      <c r="C7" s="453" t="s">
        <v>5633</v>
      </c>
      <c r="D7" s="452" t="s">
        <v>5681</v>
      </c>
      <c r="E7" s="453" t="s">
        <v>83</v>
      </c>
      <c r="F7" s="452" t="s">
        <v>83</v>
      </c>
    </row>
    <row r="8" spans="2:9" ht="45" customHeight="1" x14ac:dyDescent="0.25">
      <c r="B8" s="452" t="s">
        <v>5694</v>
      </c>
      <c r="C8" s="453" t="s">
        <v>5634</v>
      </c>
      <c r="D8" s="452" t="s">
        <v>5681</v>
      </c>
      <c r="E8" s="453" t="s">
        <v>83</v>
      </c>
      <c r="F8" s="452" t="s">
        <v>83</v>
      </c>
    </row>
    <row r="9" spans="2:9" ht="45" customHeight="1" outlineLevel="1" x14ac:dyDescent="0.25">
      <c r="B9" s="478" t="s">
        <v>5629</v>
      </c>
      <c r="C9" s="479" t="s">
        <v>5635</v>
      </c>
      <c r="D9" s="478" t="s">
        <v>5681</v>
      </c>
      <c r="E9" s="479" t="s">
        <v>5643</v>
      </c>
      <c r="F9" s="478" t="s">
        <v>83</v>
      </c>
    </row>
    <row r="10" spans="2:9" ht="210" outlineLevel="1" x14ac:dyDescent="0.25">
      <c r="B10" s="478" t="s">
        <v>5630</v>
      </c>
      <c r="C10" s="479" t="s">
        <v>5636</v>
      </c>
      <c r="D10" s="478" t="s">
        <v>5705</v>
      </c>
      <c r="E10" s="479" t="s">
        <v>5688</v>
      </c>
      <c r="F10" s="478" t="s">
        <v>5683</v>
      </c>
      <c r="H10" s="476" t="s">
        <v>5426</v>
      </c>
      <c r="I10" s="477" t="s">
        <v>5687</v>
      </c>
    </row>
    <row r="11" spans="2:9" ht="45" customHeight="1" x14ac:dyDescent="0.25">
      <c r="B11" s="452" t="s">
        <v>5706</v>
      </c>
      <c r="C11" s="453" t="s">
        <v>5637</v>
      </c>
      <c r="D11" s="452" t="s">
        <v>5681</v>
      </c>
      <c r="E11" s="453" t="s">
        <v>83</v>
      </c>
      <c r="F11" s="452" t="s">
        <v>83</v>
      </c>
    </row>
    <row r="12" spans="2:9" ht="45" customHeight="1" x14ac:dyDescent="0.25">
      <c r="B12" s="452" t="s">
        <v>5707</v>
      </c>
      <c r="C12" s="453" t="s">
        <v>5686</v>
      </c>
      <c r="D12" s="452" t="s">
        <v>5681</v>
      </c>
      <c r="E12" s="453" t="s">
        <v>5698</v>
      </c>
      <c r="F12" s="452" t="s">
        <v>83</v>
      </c>
    </row>
    <row r="13" spans="2:9" ht="165" x14ac:dyDescent="0.25">
      <c r="B13" s="452" t="s">
        <v>5708</v>
      </c>
      <c r="C13" s="453" t="s">
        <v>5638</v>
      </c>
      <c r="D13" s="452" t="s">
        <v>5645</v>
      </c>
      <c r="E13" s="453" t="s">
        <v>5695</v>
      </c>
      <c r="F13" s="452" t="s">
        <v>1047</v>
      </c>
      <c r="H13" s="10" t="s">
        <v>5696</v>
      </c>
      <c r="I13" s="10" t="s">
        <v>5697</v>
      </c>
    </row>
    <row r="14" spans="2:9" ht="45" x14ac:dyDescent="0.25">
      <c r="B14" s="452" t="s">
        <v>5709</v>
      </c>
      <c r="C14" s="453" t="s">
        <v>5639</v>
      </c>
      <c r="D14" s="452" t="s">
        <v>5680</v>
      </c>
      <c r="E14" s="453" t="s">
        <v>5703</v>
      </c>
      <c r="F14" s="452" t="s">
        <v>1047</v>
      </c>
    </row>
    <row r="15" spans="2:9" ht="45" customHeight="1" x14ac:dyDescent="0.25">
      <c r="B15" s="452" t="s">
        <v>5710</v>
      </c>
      <c r="C15" s="453" t="s">
        <v>5640</v>
      </c>
      <c r="D15" s="452" t="s">
        <v>5680</v>
      </c>
      <c r="E15" s="453" t="s">
        <v>5699</v>
      </c>
      <c r="F15" s="452" t="s">
        <v>1047</v>
      </c>
    </row>
    <row r="16" spans="2:9" ht="45" customHeight="1" x14ac:dyDescent="0.25">
      <c r="B16" s="452" t="s">
        <v>5711</v>
      </c>
      <c r="C16" s="453" t="s">
        <v>5641</v>
      </c>
      <c r="D16" s="452" t="s">
        <v>5645</v>
      </c>
      <c r="E16" s="480" t="s">
        <v>5700</v>
      </c>
      <c r="F16" s="452" t="s">
        <v>1047</v>
      </c>
    </row>
    <row r="17" spans="2:6" ht="105" outlineLevel="1" x14ac:dyDescent="0.25">
      <c r="B17" s="483" t="s">
        <v>5631</v>
      </c>
      <c r="C17" s="484" t="s">
        <v>5642</v>
      </c>
      <c r="D17" s="483" t="s">
        <v>5646</v>
      </c>
      <c r="E17" s="485" t="s">
        <v>5701</v>
      </c>
      <c r="F17" s="483" t="s">
        <v>83</v>
      </c>
    </row>
    <row r="18" spans="2:6" x14ac:dyDescent="0.25">
      <c r="B18" s="201"/>
      <c r="C18" s="201"/>
      <c r="D18" s="482"/>
      <c r="E18" s="201"/>
      <c r="F18" s="482"/>
    </row>
    <row r="21" spans="2:6" ht="15.75" thickBot="1" x14ac:dyDescent="0.3">
      <c r="B21" s="474"/>
      <c r="C21" s="475" t="s">
        <v>5684</v>
      </c>
    </row>
    <row r="22" spans="2:6" ht="39.75" customHeight="1" thickBot="1" x14ac:dyDescent="0.3">
      <c r="C22" s="613" t="s">
        <v>5685</v>
      </c>
      <c r="D22" s="614"/>
      <c r="E22" s="614"/>
      <c r="F22" s="615"/>
    </row>
  </sheetData>
  <mergeCells count="1">
    <mergeCell ref="C22:F22"/>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17EC-6A18-4D20-823C-D5B7C6B069E9}">
  <sheetPr>
    <pageSetUpPr fitToPage="1"/>
  </sheetPr>
  <dimension ref="B1:AO74"/>
  <sheetViews>
    <sheetView showGridLines="0" view="pageLayout" topLeftCell="Y27" zoomScale="40" zoomScaleNormal="10" zoomScaleSheetLayoutView="25" zoomScalePageLayoutView="40" workbookViewId="0">
      <selection activeCell="AL58" sqref="AL58:AN58"/>
    </sheetView>
  </sheetViews>
  <sheetFormatPr defaultColWidth="9.140625" defaultRowHeight="12.75" x14ac:dyDescent="0.2"/>
  <cols>
    <col min="1" max="1" width="5.7109375" style="297" customWidth="1"/>
    <col min="2" max="2" width="3.7109375" style="297" customWidth="1"/>
    <col min="3" max="3" width="25.7109375" style="297" customWidth="1"/>
    <col min="4" max="4" width="34.7109375" style="297" customWidth="1"/>
    <col min="5" max="5" width="3.7109375" style="297" customWidth="1"/>
    <col min="6" max="6" width="44.7109375" style="297" customWidth="1"/>
    <col min="7" max="7" width="3.7109375" style="297" customWidth="1"/>
    <col min="8" max="8" width="25.7109375" style="297" customWidth="1"/>
    <col min="9" max="9" width="34.7109375" style="297" customWidth="1"/>
    <col min="10" max="10" width="3.7109375" style="297" customWidth="1"/>
    <col min="11" max="11" width="44.7109375" style="297" customWidth="1"/>
    <col min="12" max="12" width="3.7109375" style="297" customWidth="1"/>
    <col min="13" max="13" width="25.7109375" style="297" customWidth="1"/>
    <col min="14" max="14" width="34.7109375" style="297" customWidth="1"/>
    <col min="15" max="15" width="3.7109375" style="297" customWidth="1"/>
    <col min="16" max="16" width="44.7109375" style="297" customWidth="1"/>
    <col min="17" max="18" width="3.7109375" style="297" customWidth="1"/>
    <col min="19" max="19" width="25.7109375" style="297" customWidth="1"/>
    <col min="20" max="20" width="34.7109375" style="297" customWidth="1"/>
    <col min="21" max="21" width="44.140625" style="297" customWidth="1"/>
    <col min="22" max="22" width="3.7109375" style="297" customWidth="1"/>
    <col min="23" max="24" width="31" style="297" customWidth="1"/>
    <col min="25" max="25" width="24.85546875" style="297" customWidth="1"/>
    <col min="26" max="26" width="45.85546875" style="297" bestFit="1" customWidth="1"/>
    <col min="27" max="27" width="3.7109375" style="297" customWidth="1"/>
    <col min="28" max="28" width="25.7109375" style="297" customWidth="1"/>
    <col min="29" max="29" width="34.7109375" style="297" customWidth="1"/>
    <col min="30" max="30" width="3.7109375" style="297" customWidth="1"/>
    <col min="31" max="31" width="44.7109375" style="297" customWidth="1"/>
    <col min="32" max="32" width="3.7109375" style="297" customWidth="1"/>
    <col min="33" max="33" width="25.7109375" style="297" customWidth="1"/>
    <col min="34" max="34" width="34.7109375" style="297" customWidth="1"/>
    <col min="35" max="35" width="3.7109375" style="297" customWidth="1"/>
    <col min="36" max="36" width="44.7109375" style="297" customWidth="1"/>
    <col min="37" max="37" width="3.7109375" style="297" customWidth="1"/>
    <col min="38" max="38" width="25.7109375" style="297" customWidth="1"/>
    <col min="39" max="39" width="34.7109375" style="297" customWidth="1"/>
    <col min="40" max="40" width="10.140625" style="297" customWidth="1"/>
    <col min="41" max="41" width="44.7109375" style="297" customWidth="1"/>
    <col min="42" max="44" width="3.7109375" style="297" customWidth="1"/>
    <col min="45" max="46" width="25.7109375" style="297" customWidth="1"/>
    <col min="47" max="49" width="3.7109375" style="297" customWidth="1"/>
    <col min="50" max="51" width="25.7109375" style="297" customWidth="1"/>
    <col min="52" max="54" width="3.7109375" style="297" customWidth="1"/>
    <col min="55" max="56" width="25.7109375" style="297" customWidth="1"/>
    <col min="57" max="57" width="5.7109375" style="297" customWidth="1"/>
    <col min="58" max="68" width="20.7109375" style="297" customWidth="1"/>
    <col min="69" max="16384" width="9.140625" style="297"/>
  </cols>
  <sheetData>
    <row r="1" spans="3:13" ht="13.5" thickBot="1" x14ac:dyDescent="0.25"/>
    <row r="2" spans="3:13" ht="12.75" customHeight="1" x14ac:dyDescent="0.2">
      <c r="C2" s="649" t="s">
        <v>5361</v>
      </c>
      <c r="D2" s="650"/>
      <c r="E2" s="650"/>
      <c r="F2" s="650"/>
      <c r="G2" s="650"/>
      <c r="H2" s="650"/>
      <c r="I2" s="650"/>
      <c r="J2" s="650"/>
      <c r="K2" s="650"/>
      <c r="L2" s="650"/>
      <c r="M2" s="651"/>
    </row>
    <row r="3" spans="3:13" ht="12.75" customHeight="1" x14ac:dyDescent="0.2">
      <c r="C3" s="652"/>
      <c r="D3" s="653"/>
      <c r="E3" s="653"/>
      <c r="F3" s="653"/>
      <c r="G3" s="653"/>
      <c r="H3" s="653"/>
      <c r="I3" s="653"/>
      <c r="J3" s="653"/>
      <c r="K3" s="653"/>
      <c r="L3" s="653"/>
      <c r="M3" s="654"/>
    </row>
    <row r="4" spans="3:13" ht="12.75" customHeight="1" x14ac:dyDescent="0.2">
      <c r="C4" s="652"/>
      <c r="D4" s="653"/>
      <c r="E4" s="653"/>
      <c r="F4" s="653"/>
      <c r="G4" s="653"/>
      <c r="H4" s="653"/>
      <c r="I4" s="653"/>
      <c r="J4" s="653"/>
      <c r="K4" s="653"/>
      <c r="L4" s="653"/>
      <c r="M4" s="654"/>
    </row>
    <row r="5" spans="3:13" ht="12.75" customHeight="1" x14ac:dyDescent="0.2">
      <c r="C5" s="652"/>
      <c r="D5" s="653"/>
      <c r="E5" s="653"/>
      <c r="F5" s="653"/>
      <c r="G5" s="653"/>
      <c r="H5" s="653"/>
      <c r="I5" s="653"/>
      <c r="J5" s="653"/>
      <c r="K5" s="653"/>
      <c r="L5" s="653"/>
      <c r="M5" s="654"/>
    </row>
    <row r="6" spans="3:13" ht="12.75" customHeight="1" x14ac:dyDescent="0.2">
      <c r="C6" s="652"/>
      <c r="D6" s="653"/>
      <c r="E6" s="653"/>
      <c r="F6" s="653"/>
      <c r="G6" s="653"/>
      <c r="H6" s="653"/>
      <c r="I6" s="653"/>
      <c r="J6" s="653"/>
      <c r="K6" s="653"/>
      <c r="L6" s="653"/>
      <c r="M6" s="654"/>
    </row>
    <row r="7" spans="3:13" ht="12.75" customHeight="1" x14ac:dyDescent="0.2">
      <c r="C7" s="652"/>
      <c r="D7" s="653"/>
      <c r="E7" s="653"/>
      <c r="F7" s="653"/>
      <c r="G7" s="653"/>
      <c r="H7" s="653"/>
      <c r="I7" s="653"/>
      <c r="J7" s="653"/>
      <c r="K7" s="653"/>
      <c r="L7" s="653"/>
      <c r="M7" s="654"/>
    </row>
    <row r="8" spans="3:13" ht="12.75" customHeight="1" x14ac:dyDescent="0.2">
      <c r="C8" s="652"/>
      <c r="D8" s="653"/>
      <c r="E8" s="653"/>
      <c r="F8" s="653"/>
      <c r="G8" s="653"/>
      <c r="H8" s="653"/>
      <c r="I8" s="653"/>
      <c r="J8" s="653"/>
      <c r="K8" s="653"/>
      <c r="L8" s="653"/>
      <c r="M8" s="654"/>
    </row>
    <row r="9" spans="3:13" ht="13.5" customHeight="1" thickBot="1" x14ac:dyDescent="0.25">
      <c r="C9" s="655"/>
      <c r="D9" s="656"/>
      <c r="E9" s="656"/>
      <c r="F9" s="656"/>
      <c r="G9" s="656"/>
      <c r="H9" s="656"/>
      <c r="I9" s="656"/>
      <c r="J9" s="656"/>
      <c r="K9" s="656"/>
      <c r="L9" s="656"/>
      <c r="M9" s="657"/>
    </row>
    <row r="27" spans="11:36" ht="30" customHeight="1" x14ac:dyDescent="0.2">
      <c r="K27" s="298"/>
      <c r="L27" s="298"/>
      <c r="M27" s="298"/>
      <c r="N27" s="298"/>
      <c r="O27" s="298"/>
      <c r="P27" s="298"/>
      <c r="Q27" s="298"/>
      <c r="R27" s="298"/>
      <c r="S27" s="298"/>
      <c r="T27" s="298"/>
      <c r="U27" s="298"/>
      <c r="W27" s="298"/>
      <c r="X27" s="298"/>
      <c r="Y27" s="298"/>
      <c r="Z27" s="298"/>
      <c r="AB27" s="298"/>
      <c r="AC27" s="298"/>
      <c r="AD27" s="298"/>
      <c r="AE27" s="298"/>
    </row>
    <row r="28" spans="11:36" ht="30" customHeight="1" x14ac:dyDescent="0.2">
      <c r="K28" s="298"/>
      <c r="L28" s="298"/>
      <c r="M28" s="298"/>
      <c r="N28" s="298"/>
      <c r="O28" s="298"/>
      <c r="P28" s="298"/>
      <c r="Q28" s="298"/>
      <c r="R28" s="298"/>
      <c r="S28" s="298"/>
      <c r="T28" s="298"/>
      <c r="U28" s="298"/>
      <c r="W28" s="298"/>
      <c r="X28" s="298"/>
      <c r="Y28" s="298"/>
      <c r="Z28" s="298"/>
      <c r="AB28" s="298"/>
      <c r="AC28" s="298"/>
      <c r="AD28" s="298"/>
      <c r="AE28" s="298"/>
    </row>
    <row r="29" spans="11:36" ht="30" customHeight="1" x14ac:dyDescent="0.2">
      <c r="K29" s="298"/>
      <c r="L29" s="298"/>
      <c r="M29" s="298"/>
      <c r="N29" s="299"/>
      <c r="O29" s="299"/>
      <c r="P29" s="299"/>
      <c r="Q29" s="299"/>
      <c r="R29" s="299"/>
      <c r="S29" s="299"/>
      <c r="T29" s="299"/>
      <c r="U29" s="299"/>
      <c r="V29" s="300"/>
      <c r="W29" s="300"/>
      <c r="X29" s="300"/>
      <c r="Y29" s="300"/>
      <c r="Z29" s="300"/>
      <c r="AA29" s="299"/>
      <c r="AB29" s="299"/>
      <c r="AC29" s="299"/>
      <c r="AD29" s="299"/>
      <c r="AE29" s="299"/>
      <c r="AF29" s="299"/>
    </row>
    <row r="30" spans="11:36" ht="30" customHeight="1" x14ac:dyDescent="0.2">
      <c r="K30" s="298"/>
      <c r="L30" s="298"/>
      <c r="M30" s="298"/>
      <c r="N30" s="299"/>
      <c r="O30" s="299"/>
      <c r="P30" s="299"/>
      <c r="Q30" s="299"/>
      <c r="R30" s="299"/>
      <c r="S30" s="299"/>
      <c r="T30" s="299"/>
      <c r="U30" s="299"/>
      <c r="V30" s="299"/>
      <c r="W30" s="299"/>
      <c r="X30" s="299"/>
      <c r="Y30" s="299"/>
      <c r="Z30" s="299"/>
      <c r="AA30" s="301"/>
      <c r="AB30" s="301"/>
      <c r="AC30" s="301"/>
      <c r="AD30" s="301"/>
      <c r="AE30" s="301"/>
      <c r="AF30" s="301"/>
      <c r="AG30" s="301"/>
      <c r="AH30" s="301"/>
      <c r="AI30" s="302"/>
      <c r="AJ30" s="303"/>
    </row>
    <row r="31" spans="11:36" ht="15" customHeight="1" x14ac:dyDescent="0.2">
      <c r="AJ31" s="304"/>
    </row>
    <row r="32" spans="11:36" ht="15" customHeight="1" x14ac:dyDescent="0.2">
      <c r="AJ32" s="304"/>
    </row>
    <row r="33" spans="3:41" ht="15" customHeight="1" x14ac:dyDescent="0.2">
      <c r="AJ33" s="304"/>
    </row>
    <row r="34" spans="3:41" ht="15" customHeight="1" x14ac:dyDescent="0.2">
      <c r="AJ34" s="304"/>
    </row>
    <row r="35" spans="3:41" ht="15" customHeight="1" x14ac:dyDescent="0.2">
      <c r="AJ35" s="304"/>
    </row>
    <row r="36" spans="3:41" ht="15" customHeight="1" x14ac:dyDescent="0.2">
      <c r="AJ36" s="304"/>
    </row>
    <row r="37" spans="3:41" ht="20.100000000000001" customHeight="1" x14ac:dyDescent="0.2">
      <c r="AJ37" s="304"/>
    </row>
    <row r="38" spans="3:41" ht="20.100000000000001" customHeight="1" x14ac:dyDescent="0.2">
      <c r="AJ38" s="304"/>
    </row>
    <row r="39" spans="3:41" ht="15" customHeight="1" x14ac:dyDescent="0.2">
      <c r="AJ39" s="304"/>
    </row>
    <row r="40" spans="3:41" ht="15" customHeight="1" x14ac:dyDescent="0.2">
      <c r="AJ40" s="304"/>
    </row>
    <row r="41" spans="3:41" ht="15" customHeight="1" x14ac:dyDescent="0.2">
      <c r="AJ41" s="304"/>
    </row>
    <row r="42" spans="3:41" ht="15" customHeight="1" x14ac:dyDescent="0.2">
      <c r="AJ42" s="304"/>
    </row>
    <row r="43" spans="3:41" ht="15" customHeight="1" x14ac:dyDescent="0.2">
      <c r="AJ43" s="304"/>
    </row>
    <row r="44" spans="3:41" ht="15.75" customHeight="1" thickBot="1" x14ac:dyDescent="0.25">
      <c r="AJ44" s="305"/>
    </row>
    <row r="45" spans="3:41" ht="47.45" customHeight="1" thickBot="1" x14ac:dyDescent="0.25">
      <c r="C45" s="658" t="s">
        <v>5362</v>
      </c>
      <c r="D45" s="659"/>
      <c r="E45" s="659"/>
      <c r="F45" s="659"/>
      <c r="G45" s="659"/>
      <c r="H45" s="659"/>
      <c r="I45" s="659"/>
      <c r="J45" s="659"/>
      <c r="K45" s="659"/>
      <c r="L45" s="659"/>
      <c r="M45" s="659"/>
      <c r="N45" s="659"/>
      <c r="O45" s="659"/>
      <c r="P45" s="659"/>
      <c r="Q45" s="659"/>
      <c r="R45" s="659"/>
      <c r="S45" s="659"/>
      <c r="T45" s="659"/>
      <c r="U45" s="659"/>
      <c r="V45" s="659"/>
      <c r="W45" s="659"/>
      <c r="X45" s="659"/>
      <c r="Y45" s="659"/>
      <c r="Z45" s="659"/>
      <c r="AA45" s="659"/>
      <c r="AB45" s="659"/>
      <c r="AC45" s="659"/>
      <c r="AD45" s="659"/>
      <c r="AE45" s="660"/>
      <c r="AF45" s="306"/>
      <c r="AG45" s="658" t="s">
        <v>5362</v>
      </c>
      <c r="AH45" s="659"/>
      <c r="AI45" s="659"/>
      <c r="AJ45" s="659"/>
      <c r="AK45" s="659"/>
      <c r="AL45" s="659"/>
      <c r="AM45" s="659"/>
      <c r="AN45" s="659"/>
      <c r="AO45" s="660"/>
    </row>
    <row r="46" spans="3:41" ht="47.45" customHeight="1" thickBot="1" x14ac:dyDescent="0.25">
      <c r="C46" s="661" t="s">
        <v>5363</v>
      </c>
      <c r="D46" s="662"/>
      <c r="E46" s="662"/>
      <c r="F46" s="662"/>
      <c r="G46" s="662"/>
      <c r="H46" s="662"/>
      <c r="I46" s="662"/>
      <c r="J46" s="662"/>
      <c r="K46" s="662"/>
      <c r="L46" s="662"/>
      <c r="M46" s="662"/>
      <c r="N46" s="662"/>
      <c r="O46" s="662"/>
      <c r="P46" s="662"/>
      <c r="Q46" s="662"/>
      <c r="R46" s="662"/>
      <c r="S46" s="662"/>
      <c r="T46" s="662"/>
      <c r="U46" s="662"/>
      <c r="V46" s="662"/>
      <c r="W46" s="662"/>
      <c r="X46" s="662"/>
      <c r="Y46" s="662"/>
      <c r="Z46" s="662"/>
      <c r="AA46" s="662"/>
      <c r="AB46" s="662"/>
      <c r="AC46" s="662"/>
      <c r="AD46" s="662"/>
      <c r="AE46" s="663"/>
      <c r="AF46" s="307"/>
      <c r="AG46" s="661" t="s">
        <v>5364</v>
      </c>
      <c r="AH46" s="662"/>
      <c r="AI46" s="662"/>
      <c r="AJ46" s="662"/>
      <c r="AK46" s="662"/>
      <c r="AL46" s="662"/>
      <c r="AM46" s="662"/>
      <c r="AN46" s="662"/>
      <c r="AO46" s="663"/>
    </row>
    <row r="47" spans="3:41" ht="39.950000000000003" customHeight="1" thickBot="1" x14ac:dyDescent="0.25">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c r="AO47" s="308"/>
    </row>
    <row r="48" spans="3:41" ht="109.5" customHeight="1" thickBot="1" x14ac:dyDescent="0.25">
      <c r="C48" s="664" t="s">
        <v>5365</v>
      </c>
      <c r="D48" s="665"/>
      <c r="E48" s="665"/>
      <c r="F48" s="666"/>
      <c r="G48" s="309"/>
      <c r="H48" s="667" t="s">
        <v>5366</v>
      </c>
      <c r="I48" s="668"/>
      <c r="J48" s="668"/>
      <c r="K48" s="669"/>
      <c r="L48" s="309"/>
      <c r="M48" s="667" t="s">
        <v>5367</v>
      </c>
      <c r="N48" s="668"/>
      <c r="O48" s="668"/>
      <c r="P48" s="669"/>
      <c r="Q48" s="309"/>
      <c r="R48" s="667" t="s">
        <v>5368</v>
      </c>
      <c r="S48" s="668"/>
      <c r="T48" s="668"/>
      <c r="U48" s="669"/>
      <c r="V48" s="309"/>
      <c r="W48" s="664" t="s">
        <v>5369</v>
      </c>
      <c r="X48" s="665"/>
      <c r="Y48" s="665"/>
      <c r="Z48" s="666"/>
      <c r="AA48" s="309"/>
      <c r="AB48" s="664" t="s">
        <v>5370</v>
      </c>
      <c r="AC48" s="665"/>
      <c r="AD48" s="665"/>
      <c r="AE48" s="666"/>
      <c r="AF48" s="309"/>
      <c r="AG48" s="664" t="s">
        <v>5371</v>
      </c>
      <c r="AH48" s="665"/>
      <c r="AI48" s="665"/>
      <c r="AJ48" s="666"/>
      <c r="AK48" s="309"/>
      <c r="AL48" s="664" t="s">
        <v>5372</v>
      </c>
      <c r="AM48" s="665"/>
      <c r="AN48" s="665"/>
      <c r="AO48" s="666"/>
    </row>
    <row r="49" spans="3:41" ht="39.950000000000003" customHeight="1" thickBot="1" x14ac:dyDescent="0.25"/>
    <row r="50" spans="3:41" ht="66" customHeight="1" thickBot="1" x14ac:dyDescent="0.25">
      <c r="C50" s="643" t="s">
        <v>5373</v>
      </c>
      <c r="D50" s="644"/>
      <c r="E50" s="644"/>
      <c r="F50" s="645"/>
      <c r="H50" s="643" t="s">
        <v>5374</v>
      </c>
      <c r="I50" s="644"/>
      <c r="J50" s="644"/>
      <c r="K50" s="645"/>
      <c r="M50" s="643" t="s">
        <v>5375</v>
      </c>
      <c r="N50" s="644"/>
      <c r="O50" s="644"/>
      <c r="P50" s="645"/>
      <c r="R50" s="643" t="s">
        <v>5376</v>
      </c>
      <c r="S50" s="644"/>
      <c r="T50" s="644"/>
      <c r="U50" s="645"/>
      <c r="W50" s="643" t="s">
        <v>5377</v>
      </c>
      <c r="X50" s="644"/>
      <c r="Y50" s="644"/>
      <c r="Z50" s="645"/>
      <c r="AB50" s="643" t="s">
        <v>5378</v>
      </c>
      <c r="AC50" s="644"/>
      <c r="AD50" s="644"/>
      <c r="AE50" s="645"/>
      <c r="AG50" s="643" t="s">
        <v>5379</v>
      </c>
      <c r="AH50" s="644"/>
      <c r="AI50" s="644"/>
      <c r="AJ50" s="645"/>
      <c r="AL50" s="643" t="s">
        <v>5380</v>
      </c>
      <c r="AM50" s="644"/>
      <c r="AN50" s="644"/>
      <c r="AO50" s="645"/>
    </row>
    <row r="51" spans="3:41" ht="66" customHeight="1" thickBot="1" x14ac:dyDescent="0.25">
      <c r="C51" s="646" t="s">
        <v>5381</v>
      </c>
      <c r="D51" s="647"/>
      <c r="E51" s="648"/>
      <c r="F51" s="310" t="s">
        <v>72</v>
      </c>
      <c r="H51" s="646" t="s">
        <v>5381</v>
      </c>
      <c r="I51" s="647"/>
      <c r="J51" s="648"/>
      <c r="K51" s="310" t="s">
        <v>72</v>
      </c>
      <c r="M51" s="646" t="s">
        <v>5381</v>
      </c>
      <c r="N51" s="647"/>
      <c r="O51" s="648"/>
      <c r="P51" s="310" t="s">
        <v>72</v>
      </c>
      <c r="R51" s="646" t="s">
        <v>5381</v>
      </c>
      <c r="S51" s="647"/>
      <c r="T51" s="648"/>
      <c r="U51" s="310" t="s">
        <v>72</v>
      </c>
      <c r="W51" s="646" t="s">
        <v>5381</v>
      </c>
      <c r="X51" s="647"/>
      <c r="Y51" s="648"/>
      <c r="Z51" s="311" t="s">
        <v>72</v>
      </c>
      <c r="AB51" s="646" t="s">
        <v>5381</v>
      </c>
      <c r="AC51" s="647"/>
      <c r="AD51" s="648"/>
      <c r="AE51" s="311" t="s">
        <v>72</v>
      </c>
      <c r="AG51" s="646" t="s">
        <v>5381</v>
      </c>
      <c r="AH51" s="647"/>
      <c r="AI51" s="648"/>
      <c r="AJ51" s="310" t="s">
        <v>72</v>
      </c>
      <c r="AL51" s="646" t="s">
        <v>5381</v>
      </c>
      <c r="AM51" s="647"/>
      <c r="AN51" s="648"/>
      <c r="AO51" s="311" t="s">
        <v>72</v>
      </c>
    </row>
    <row r="52" spans="3:41" ht="114.95" customHeight="1" x14ac:dyDescent="0.2">
      <c r="C52" s="635" t="s">
        <v>5382</v>
      </c>
      <c r="D52" s="636"/>
      <c r="E52" s="637"/>
      <c r="F52" s="312" t="s">
        <v>5383</v>
      </c>
      <c r="H52" s="641" t="s">
        <v>5384</v>
      </c>
      <c r="I52" s="635" t="s">
        <v>5385</v>
      </c>
      <c r="J52" s="637"/>
      <c r="K52" s="312" t="s">
        <v>5386</v>
      </c>
      <c r="M52" s="635" t="s">
        <v>5387</v>
      </c>
      <c r="N52" s="636"/>
      <c r="O52" s="637"/>
      <c r="P52" s="312" t="s">
        <v>5388</v>
      </c>
      <c r="R52" s="635" t="s">
        <v>5389</v>
      </c>
      <c r="S52" s="636"/>
      <c r="T52" s="637"/>
      <c r="U52" s="312" t="s">
        <v>5390</v>
      </c>
      <c r="W52" s="635" t="s">
        <v>5391</v>
      </c>
      <c r="X52" s="636"/>
      <c r="Y52" s="637"/>
      <c r="Z52" s="313" t="s">
        <v>5392</v>
      </c>
      <c r="AB52" s="638" t="s">
        <v>5393</v>
      </c>
      <c r="AC52" s="639"/>
      <c r="AD52" s="640"/>
      <c r="AE52" s="313" t="s">
        <v>5394</v>
      </c>
      <c r="AG52" s="635" t="s">
        <v>5395</v>
      </c>
      <c r="AH52" s="636"/>
      <c r="AI52" s="637"/>
      <c r="AJ52" s="312" t="s">
        <v>5396</v>
      </c>
      <c r="AL52" s="635" t="s">
        <v>5397</v>
      </c>
      <c r="AM52" s="636"/>
      <c r="AN52" s="637"/>
      <c r="AO52" s="312" t="s">
        <v>5372</v>
      </c>
    </row>
    <row r="53" spans="3:41" ht="114.95" customHeight="1" thickBot="1" x14ac:dyDescent="0.25">
      <c r="C53" s="621" t="s">
        <v>5398</v>
      </c>
      <c r="D53" s="622"/>
      <c r="E53" s="623"/>
      <c r="F53" s="314" t="s">
        <v>5399</v>
      </c>
      <c r="H53" s="642"/>
      <c r="I53" s="618" t="s">
        <v>5400</v>
      </c>
      <c r="J53" s="620"/>
      <c r="K53" s="315" t="s">
        <v>5401</v>
      </c>
      <c r="M53" s="621" t="s">
        <v>5402</v>
      </c>
      <c r="N53" s="622"/>
      <c r="O53" s="623"/>
      <c r="P53" s="314" t="s">
        <v>5388</v>
      </c>
      <c r="R53" s="621" t="s">
        <v>5403</v>
      </c>
      <c r="S53" s="622"/>
      <c r="T53" s="623"/>
      <c r="U53" s="314" t="s">
        <v>5390</v>
      </c>
      <c r="W53" s="621" t="s">
        <v>5404</v>
      </c>
      <c r="X53" s="622"/>
      <c r="Y53" s="623"/>
      <c r="Z53" s="314" t="s">
        <v>5392</v>
      </c>
      <c r="AB53" s="621" t="s">
        <v>5405</v>
      </c>
      <c r="AC53" s="622"/>
      <c r="AD53" s="623"/>
      <c r="AE53" s="314" t="s">
        <v>5406</v>
      </c>
      <c r="AG53" s="621" t="s">
        <v>5407</v>
      </c>
      <c r="AH53" s="622"/>
      <c r="AI53" s="623"/>
      <c r="AJ53" s="314" t="s">
        <v>5396</v>
      </c>
      <c r="AL53" s="621" t="s">
        <v>5408</v>
      </c>
      <c r="AM53" s="622"/>
      <c r="AN53" s="623"/>
      <c r="AO53" s="313" t="s">
        <v>5372</v>
      </c>
    </row>
    <row r="54" spans="3:41" ht="114.95" customHeight="1" x14ac:dyDescent="0.2">
      <c r="C54" s="621" t="s">
        <v>5409</v>
      </c>
      <c r="D54" s="622"/>
      <c r="E54" s="623"/>
      <c r="F54" s="314" t="s">
        <v>5399</v>
      </c>
      <c r="H54" s="635" t="s">
        <v>5410</v>
      </c>
      <c r="I54" s="636"/>
      <c r="J54" s="637"/>
      <c r="K54" s="314" t="s">
        <v>5411</v>
      </c>
      <c r="M54" s="621" t="s">
        <v>5412</v>
      </c>
      <c r="N54" s="622"/>
      <c r="O54" s="623"/>
      <c r="P54" s="314" t="s">
        <v>5388</v>
      </c>
      <c r="R54" s="621" t="s">
        <v>5413</v>
      </c>
      <c r="S54" s="622"/>
      <c r="T54" s="623"/>
      <c r="U54" s="314" t="s">
        <v>5390</v>
      </c>
      <c r="W54" s="621" t="s">
        <v>5414</v>
      </c>
      <c r="X54" s="622"/>
      <c r="Y54" s="623"/>
      <c r="Z54" s="314" t="s">
        <v>5392</v>
      </c>
      <c r="AB54" s="621" t="s">
        <v>5415</v>
      </c>
      <c r="AC54" s="622"/>
      <c r="AD54" s="623"/>
      <c r="AE54" s="314" t="s">
        <v>5406</v>
      </c>
      <c r="AG54" s="621" t="s">
        <v>5416</v>
      </c>
      <c r="AH54" s="622"/>
      <c r="AI54" s="623"/>
      <c r="AJ54" s="314" t="s">
        <v>5396</v>
      </c>
      <c r="AL54" s="621" t="s">
        <v>5417</v>
      </c>
      <c r="AM54" s="622"/>
      <c r="AN54" s="623"/>
      <c r="AO54" s="450" t="s">
        <v>5372</v>
      </c>
    </row>
    <row r="55" spans="3:41" ht="114.95" customHeight="1" x14ac:dyDescent="0.2">
      <c r="C55" s="621" t="s">
        <v>5418</v>
      </c>
      <c r="D55" s="622"/>
      <c r="E55" s="623"/>
      <c r="F55" s="314" t="s">
        <v>5419</v>
      </c>
      <c r="H55" s="621" t="s">
        <v>5420</v>
      </c>
      <c r="I55" s="622"/>
      <c r="J55" s="623"/>
      <c r="K55" s="314" t="s">
        <v>5411</v>
      </c>
      <c r="M55" s="621" t="s">
        <v>5421</v>
      </c>
      <c r="N55" s="622"/>
      <c r="O55" s="623"/>
      <c r="P55" s="314" t="s">
        <v>5388</v>
      </c>
      <c r="R55" s="621" t="s">
        <v>5422</v>
      </c>
      <c r="S55" s="622"/>
      <c r="T55" s="623"/>
      <c r="U55" s="314" t="s">
        <v>5390</v>
      </c>
      <c r="W55" s="633" t="s">
        <v>5423</v>
      </c>
      <c r="X55" s="634"/>
      <c r="Y55" s="634"/>
      <c r="Z55" s="314" t="s">
        <v>5392</v>
      </c>
      <c r="AB55" s="621" t="s">
        <v>5424</v>
      </c>
      <c r="AC55" s="622"/>
      <c r="AD55" s="623"/>
      <c r="AE55" s="314" t="s">
        <v>5406</v>
      </c>
      <c r="AG55" s="621" t="s">
        <v>5425</v>
      </c>
      <c r="AH55" s="622"/>
      <c r="AI55" s="623"/>
      <c r="AJ55" s="314" t="s">
        <v>5396</v>
      </c>
      <c r="AL55" s="621" t="s">
        <v>5426</v>
      </c>
      <c r="AM55" s="622"/>
      <c r="AN55" s="623"/>
      <c r="AO55" s="448" t="s">
        <v>5372</v>
      </c>
    </row>
    <row r="56" spans="3:41" ht="114.95" customHeight="1" thickBot="1" x14ac:dyDescent="0.25">
      <c r="C56" s="621" t="s">
        <v>5427</v>
      </c>
      <c r="D56" s="622"/>
      <c r="E56" s="623"/>
      <c r="F56" s="314" t="s">
        <v>5428</v>
      </c>
      <c r="H56" s="621" t="s">
        <v>5429</v>
      </c>
      <c r="I56" s="622"/>
      <c r="J56" s="623"/>
      <c r="K56" s="314" t="s">
        <v>5411</v>
      </c>
      <c r="M56" s="621" t="s">
        <v>5430</v>
      </c>
      <c r="N56" s="622"/>
      <c r="O56" s="623"/>
      <c r="P56" s="314" t="s">
        <v>5388</v>
      </c>
      <c r="R56" s="618" t="s">
        <v>5431</v>
      </c>
      <c r="S56" s="619"/>
      <c r="T56" s="620"/>
      <c r="U56" s="315" t="s">
        <v>5390</v>
      </c>
      <c r="W56" s="631" t="s">
        <v>5432</v>
      </c>
      <c r="X56" s="632"/>
      <c r="Y56" s="632"/>
      <c r="Z56" s="315" t="s">
        <v>5392</v>
      </c>
      <c r="AB56" s="621" t="s">
        <v>5433</v>
      </c>
      <c r="AC56" s="622"/>
      <c r="AD56" s="623"/>
      <c r="AE56" s="314" t="s">
        <v>5406</v>
      </c>
      <c r="AG56" s="618" t="s">
        <v>5434</v>
      </c>
      <c r="AH56" s="619"/>
      <c r="AI56" s="620"/>
      <c r="AJ56" s="315" t="s">
        <v>5396</v>
      </c>
      <c r="AL56" s="621" t="s">
        <v>5435</v>
      </c>
      <c r="AM56" s="622"/>
      <c r="AN56" s="623"/>
      <c r="AO56" s="313" t="s">
        <v>5372</v>
      </c>
    </row>
    <row r="57" spans="3:41" ht="114.95" customHeight="1" x14ac:dyDescent="0.2">
      <c r="C57" s="621" t="s">
        <v>5436</v>
      </c>
      <c r="D57" s="622"/>
      <c r="E57" s="623"/>
      <c r="F57" s="314" t="s">
        <v>5419</v>
      </c>
      <c r="H57" s="621" t="s">
        <v>5437</v>
      </c>
      <c r="I57" s="622"/>
      <c r="J57" s="623"/>
      <c r="K57" s="314" t="s">
        <v>5438</v>
      </c>
      <c r="M57" s="621" t="s">
        <v>5439</v>
      </c>
      <c r="N57" s="622"/>
      <c r="O57" s="623"/>
      <c r="P57" s="314" t="s">
        <v>5440</v>
      </c>
      <c r="R57" s="624"/>
      <c r="S57" s="624"/>
      <c r="T57" s="624"/>
      <c r="U57" s="316"/>
      <c r="W57" s="630"/>
      <c r="X57" s="630"/>
      <c r="Y57" s="630"/>
      <c r="AB57" s="621" t="s">
        <v>5441</v>
      </c>
      <c r="AC57" s="622"/>
      <c r="AD57" s="623"/>
      <c r="AE57" s="314" t="s">
        <v>5406</v>
      </c>
      <c r="AL57" s="621" t="s">
        <v>5442</v>
      </c>
      <c r="AM57" s="622"/>
      <c r="AN57" s="623"/>
      <c r="AO57" s="313" t="s">
        <v>5372</v>
      </c>
    </row>
    <row r="58" spans="3:41" ht="114.95" customHeight="1" thickBot="1" x14ac:dyDescent="0.25">
      <c r="C58" s="621" t="s">
        <v>5443</v>
      </c>
      <c r="D58" s="622"/>
      <c r="E58" s="623"/>
      <c r="F58" s="314" t="s">
        <v>5444</v>
      </c>
      <c r="H58" s="621" t="s">
        <v>5445</v>
      </c>
      <c r="I58" s="622"/>
      <c r="J58" s="623"/>
      <c r="K58" s="314" t="s">
        <v>5438</v>
      </c>
      <c r="M58" s="621" t="s">
        <v>5446</v>
      </c>
      <c r="N58" s="622"/>
      <c r="O58" s="623"/>
      <c r="P58" s="314" t="s">
        <v>5388</v>
      </c>
      <c r="R58" s="624"/>
      <c r="S58" s="624"/>
      <c r="T58" s="624"/>
      <c r="U58" s="316"/>
      <c r="AB58" s="618" t="s">
        <v>5447</v>
      </c>
      <c r="AC58" s="619"/>
      <c r="AD58" s="620"/>
      <c r="AE58" s="315" t="s">
        <v>5406</v>
      </c>
      <c r="AL58" s="627" t="s">
        <v>5448</v>
      </c>
      <c r="AM58" s="628"/>
      <c r="AN58" s="629"/>
      <c r="AO58" s="449" t="s">
        <v>5372</v>
      </c>
    </row>
    <row r="59" spans="3:41" ht="114.95" customHeight="1" x14ac:dyDescent="0.2">
      <c r="C59" s="621" t="s">
        <v>5449</v>
      </c>
      <c r="D59" s="622"/>
      <c r="E59" s="623"/>
      <c r="F59" s="314" t="s">
        <v>5444</v>
      </c>
      <c r="H59" s="621" t="s">
        <v>5450</v>
      </c>
      <c r="I59" s="622"/>
      <c r="J59" s="623"/>
      <c r="K59" s="314" t="s">
        <v>5438</v>
      </c>
      <c r="M59" s="621" t="s">
        <v>5451</v>
      </c>
      <c r="N59" s="622"/>
      <c r="O59" s="623"/>
      <c r="P59" s="314" t="s">
        <v>5440</v>
      </c>
    </row>
    <row r="60" spans="3:41" ht="114.95" customHeight="1" x14ac:dyDescent="0.2">
      <c r="C60" s="621" t="s">
        <v>5452</v>
      </c>
      <c r="D60" s="622"/>
      <c r="E60" s="623"/>
      <c r="F60" s="314" t="s">
        <v>5444</v>
      </c>
      <c r="H60" s="621" t="s">
        <v>5453</v>
      </c>
      <c r="I60" s="622"/>
      <c r="J60" s="623"/>
      <c r="K60" s="314" t="s">
        <v>5411</v>
      </c>
      <c r="M60" s="621" t="s">
        <v>5454</v>
      </c>
      <c r="N60" s="622"/>
      <c r="O60" s="623"/>
      <c r="P60" s="314" t="s">
        <v>5388</v>
      </c>
    </row>
    <row r="61" spans="3:41" ht="114.95" customHeight="1" thickBot="1" x14ac:dyDescent="0.25">
      <c r="C61" s="621" t="s">
        <v>5455</v>
      </c>
      <c r="D61" s="622"/>
      <c r="E61" s="623"/>
      <c r="F61" s="314" t="s">
        <v>5419</v>
      </c>
      <c r="H61" s="618" t="s">
        <v>5456</v>
      </c>
      <c r="I61" s="619"/>
      <c r="J61" s="620"/>
      <c r="K61" s="315" t="s">
        <v>5411</v>
      </c>
      <c r="M61" s="621" t="s">
        <v>5457</v>
      </c>
      <c r="N61" s="622"/>
      <c r="O61" s="623"/>
      <c r="P61" s="314" t="s">
        <v>5388</v>
      </c>
    </row>
    <row r="62" spans="3:41" ht="114.95" customHeight="1" x14ac:dyDescent="0.2">
      <c r="C62" s="621" t="s">
        <v>5458</v>
      </c>
      <c r="D62" s="622"/>
      <c r="E62" s="623"/>
      <c r="F62" s="314" t="s">
        <v>5444</v>
      </c>
      <c r="H62" s="625"/>
      <c r="I62" s="625"/>
      <c r="J62" s="625"/>
      <c r="K62" s="317"/>
      <c r="M62" s="621" t="s">
        <v>5459</v>
      </c>
      <c r="N62" s="622"/>
      <c r="O62" s="623"/>
      <c r="P62" s="314" t="s">
        <v>5388</v>
      </c>
    </row>
    <row r="63" spans="3:41" ht="114.95" customHeight="1" thickBot="1" x14ac:dyDescent="0.25">
      <c r="C63" s="618" t="s">
        <v>5415</v>
      </c>
      <c r="D63" s="619"/>
      <c r="E63" s="620"/>
      <c r="F63" s="315" t="s">
        <v>5444</v>
      </c>
      <c r="M63" s="621" t="s">
        <v>5460</v>
      </c>
      <c r="N63" s="622"/>
      <c r="O63" s="623"/>
      <c r="P63" s="314" t="s">
        <v>5388</v>
      </c>
      <c r="AG63" s="624"/>
      <c r="AH63" s="624"/>
      <c r="AI63" s="624"/>
      <c r="AJ63" s="316"/>
    </row>
    <row r="64" spans="3:41" ht="114.95" customHeight="1" thickBot="1" x14ac:dyDescent="0.25">
      <c r="M64" s="618" t="s">
        <v>5415</v>
      </c>
      <c r="N64" s="619"/>
      <c r="O64" s="620"/>
      <c r="P64" s="315" t="s">
        <v>5388</v>
      </c>
    </row>
    <row r="65" spans="2:39" ht="69.95" customHeight="1" x14ac:dyDescent="0.2">
      <c r="M65" s="625"/>
      <c r="N65" s="625"/>
      <c r="O65" s="625"/>
      <c r="P65" s="317"/>
      <c r="W65" s="318"/>
      <c r="X65" s="318"/>
      <c r="Y65" s="318"/>
      <c r="Z65" s="318"/>
      <c r="AG65" s="318"/>
      <c r="AH65" s="318"/>
      <c r="AI65" s="318"/>
      <c r="AJ65" s="318"/>
      <c r="AL65" s="318"/>
      <c r="AM65" s="318"/>
    </row>
    <row r="66" spans="2:39" ht="49.5" customHeight="1" x14ac:dyDescent="0.2">
      <c r="B66" s="626"/>
      <c r="C66" s="626"/>
      <c r="D66" s="318"/>
      <c r="E66" s="318"/>
      <c r="F66" s="318"/>
      <c r="G66" s="318"/>
      <c r="H66" s="318"/>
      <c r="I66" s="318"/>
      <c r="J66" s="318"/>
      <c r="K66" s="318"/>
      <c r="L66" s="318"/>
      <c r="M66" s="318"/>
      <c r="N66" s="318"/>
      <c r="O66" s="318"/>
      <c r="P66" s="318"/>
      <c r="Q66" s="318"/>
      <c r="R66" s="318"/>
      <c r="S66" s="318"/>
      <c r="T66" s="318"/>
      <c r="U66" s="318"/>
      <c r="V66" s="318"/>
      <c r="W66" s="318"/>
      <c r="X66" s="318"/>
      <c r="Y66" s="318"/>
      <c r="Z66" s="318"/>
      <c r="AA66" s="318"/>
      <c r="AB66" s="318"/>
      <c r="AC66" s="318"/>
      <c r="AD66" s="626"/>
      <c r="AE66" s="626"/>
      <c r="AF66" s="318"/>
      <c r="AG66" s="318"/>
      <c r="AH66" s="318"/>
      <c r="AI66" s="318"/>
      <c r="AJ66" s="318"/>
      <c r="AK66" s="318"/>
      <c r="AL66" s="318"/>
      <c r="AM66" s="318"/>
    </row>
    <row r="67" spans="2:39" ht="49.5" customHeight="1" x14ac:dyDescent="0.2">
      <c r="B67" s="318"/>
      <c r="C67" s="318"/>
      <c r="D67" s="318"/>
      <c r="E67" s="318"/>
      <c r="F67" s="318"/>
      <c r="G67" s="318"/>
      <c r="H67" s="318"/>
      <c r="I67" s="318"/>
      <c r="J67" s="318"/>
      <c r="K67" s="318"/>
      <c r="L67" s="318"/>
      <c r="M67" s="318"/>
      <c r="N67" s="318"/>
      <c r="O67" s="318"/>
      <c r="P67" s="318"/>
      <c r="Q67" s="318"/>
      <c r="R67" s="318"/>
      <c r="S67" s="318"/>
      <c r="T67" s="318"/>
      <c r="U67" s="318"/>
      <c r="V67" s="318"/>
      <c r="W67" s="319"/>
      <c r="X67" s="319"/>
      <c r="Y67" s="319"/>
      <c r="Z67" s="319"/>
      <c r="AA67" s="318"/>
      <c r="AB67" s="318"/>
      <c r="AC67" s="318"/>
      <c r="AD67" s="318"/>
      <c r="AE67" s="318"/>
      <c r="AF67" s="318"/>
      <c r="AG67" s="319"/>
      <c r="AH67" s="319"/>
      <c r="AI67" s="319"/>
      <c r="AJ67" s="319"/>
      <c r="AK67" s="318"/>
      <c r="AL67" s="319"/>
      <c r="AM67" s="319"/>
    </row>
    <row r="68" spans="2:39" ht="211.5" customHeight="1" x14ac:dyDescent="0.2">
      <c r="B68" s="616"/>
      <c r="C68" s="616"/>
      <c r="D68" s="320"/>
      <c r="E68" s="319"/>
      <c r="F68" s="319"/>
      <c r="G68" s="319"/>
      <c r="H68" s="319"/>
      <c r="I68" s="319"/>
      <c r="J68" s="319"/>
      <c r="K68" s="319"/>
      <c r="L68" s="319"/>
      <c r="M68" s="319"/>
      <c r="N68" s="319"/>
      <c r="O68" s="319"/>
      <c r="P68" s="319"/>
      <c r="Q68" s="319"/>
      <c r="R68" s="319"/>
      <c r="S68" s="319"/>
      <c r="T68" s="319"/>
      <c r="U68" s="319"/>
      <c r="V68" s="319"/>
      <c r="AA68" s="319"/>
      <c r="AB68" s="319"/>
      <c r="AC68" s="319"/>
      <c r="AD68" s="617"/>
      <c r="AE68" s="617"/>
      <c r="AF68" s="319"/>
      <c r="AK68" s="319"/>
    </row>
    <row r="69" spans="2:39" ht="20.100000000000001" customHeight="1" x14ac:dyDescent="0.2"/>
    <row r="70" spans="2:39" ht="50.1" customHeight="1" x14ac:dyDescent="0.2"/>
    <row r="71" spans="2:39" ht="50.1" customHeight="1" x14ac:dyDescent="0.2"/>
    <row r="72" spans="2:39" ht="50.1" customHeight="1" x14ac:dyDescent="0.2"/>
    <row r="73" spans="2:39" ht="50.1" customHeight="1" x14ac:dyDescent="0.2"/>
    <row r="74" spans="2:39" ht="15" customHeight="1" x14ac:dyDescent="0.2">
      <c r="T74" s="321" t="s">
        <v>5461</v>
      </c>
    </row>
  </sheetData>
  <mergeCells count="104">
    <mergeCell ref="C2:M9"/>
    <mergeCell ref="C45:AE45"/>
    <mergeCell ref="AG45:AO45"/>
    <mergeCell ref="C46:AE46"/>
    <mergeCell ref="AG46:AO46"/>
    <mergeCell ref="C48:F48"/>
    <mergeCell ref="H48:K48"/>
    <mergeCell ref="M48:P48"/>
    <mergeCell ref="R48:U48"/>
    <mergeCell ref="W48:Z48"/>
    <mergeCell ref="AB48:AE48"/>
    <mergeCell ref="AG48:AJ48"/>
    <mergeCell ref="AL48:AO48"/>
    <mergeCell ref="C50:F50"/>
    <mergeCell ref="H50:K50"/>
    <mergeCell ref="M50:P50"/>
    <mergeCell ref="R50:U50"/>
    <mergeCell ref="W50:Z50"/>
    <mergeCell ref="AB50:AE50"/>
    <mergeCell ref="AG50:AJ50"/>
    <mergeCell ref="AL50:AO50"/>
    <mergeCell ref="C51:E51"/>
    <mergeCell ref="H51:J51"/>
    <mergeCell ref="M51:O51"/>
    <mergeCell ref="R51:T51"/>
    <mergeCell ref="W51:Y51"/>
    <mergeCell ref="AB51:AD51"/>
    <mergeCell ref="AG51:AI51"/>
    <mergeCell ref="AL51:AN51"/>
    <mergeCell ref="AB52:AD52"/>
    <mergeCell ref="AG52:AI52"/>
    <mergeCell ref="AL52:AN52"/>
    <mergeCell ref="C53:E53"/>
    <mergeCell ref="I53:J53"/>
    <mergeCell ref="M53:O53"/>
    <mergeCell ref="R53:T53"/>
    <mergeCell ref="W53:Y53"/>
    <mergeCell ref="AB53:AD53"/>
    <mergeCell ref="AG53:AI53"/>
    <mergeCell ref="C52:E52"/>
    <mergeCell ref="H52:H53"/>
    <mergeCell ref="I52:J52"/>
    <mergeCell ref="M52:O52"/>
    <mergeCell ref="R52:T52"/>
    <mergeCell ref="W52:Y52"/>
    <mergeCell ref="AL53:AN53"/>
    <mergeCell ref="C54:E54"/>
    <mergeCell ref="H54:J54"/>
    <mergeCell ref="M54:O54"/>
    <mergeCell ref="R54:T54"/>
    <mergeCell ref="W54:Y54"/>
    <mergeCell ref="AB54:AD54"/>
    <mergeCell ref="AG54:AI54"/>
    <mergeCell ref="AL54:AN54"/>
    <mergeCell ref="AG55:AI55"/>
    <mergeCell ref="AL55:AN55"/>
    <mergeCell ref="C56:E56"/>
    <mergeCell ref="H56:J56"/>
    <mergeCell ref="M56:O56"/>
    <mergeCell ref="R56:T56"/>
    <mergeCell ref="W56:Y56"/>
    <mergeCell ref="AB56:AD56"/>
    <mergeCell ref="AG56:AI56"/>
    <mergeCell ref="AL56:AN56"/>
    <mergeCell ref="C55:E55"/>
    <mergeCell ref="H55:J55"/>
    <mergeCell ref="M55:O55"/>
    <mergeCell ref="R55:T55"/>
    <mergeCell ref="W55:Y55"/>
    <mergeCell ref="AB55:AD55"/>
    <mergeCell ref="AL57:AN57"/>
    <mergeCell ref="C58:E58"/>
    <mergeCell ref="H58:J58"/>
    <mergeCell ref="M58:O58"/>
    <mergeCell ref="R58:T58"/>
    <mergeCell ref="AB58:AD58"/>
    <mergeCell ref="AL58:AN58"/>
    <mergeCell ref="C57:E57"/>
    <mergeCell ref="H57:J57"/>
    <mergeCell ref="M57:O57"/>
    <mergeCell ref="R57:T57"/>
    <mergeCell ref="W57:Y57"/>
    <mergeCell ref="AB57:AD57"/>
    <mergeCell ref="C61:E61"/>
    <mergeCell ref="H61:J61"/>
    <mergeCell ref="M61:O61"/>
    <mergeCell ref="C62:E62"/>
    <mergeCell ref="H62:J62"/>
    <mergeCell ref="M62:O62"/>
    <mergeCell ref="C59:E59"/>
    <mergeCell ref="H59:J59"/>
    <mergeCell ref="M59:O59"/>
    <mergeCell ref="C60:E60"/>
    <mergeCell ref="H60:J60"/>
    <mergeCell ref="M60:O60"/>
    <mergeCell ref="B68:C68"/>
    <mergeCell ref="AD68:AE68"/>
    <mergeCell ref="C63:E63"/>
    <mergeCell ref="M63:O63"/>
    <mergeCell ref="AG63:AI63"/>
    <mergeCell ref="M64:O64"/>
    <mergeCell ref="M65:O65"/>
    <mergeCell ref="B66:C66"/>
    <mergeCell ref="AD66:AE66"/>
  </mergeCells>
  <printOptions horizontalCentered="1"/>
  <pageMargins left="0" right="0" top="0.39370078740157483" bottom="0.39370078740157483" header="0.11811023622047245" footer="0.11811023622047245"/>
  <pageSetup paperSize="8" scale="22" orientation="landscape" r:id="rId1"/>
  <headerFooter>
    <oddFooter>&amp;C&amp;"Arial,Normal"&amp;22PERÍODO DE RETENÇÃO – 5 ANOS&amp;R&amp;"Arial,Normal"&amp;22DI 02010 D03-01</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B82E-1047-4C48-AE4C-482ACA6DE3D8}">
  <dimension ref="B1:AM98"/>
  <sheetViews>
    <sheetView showGridLines="0" view="pageLayout" topLeftCell="A57" zoomScale="40" zoomScaleNormal="25" zoomScaleSheetLayoutView="10" zoomScalePageLayoutView="40" workbookViewId="0">
      <selection activeCell="X63" sqref="X63"/>
    </sheetView>
  </sheetViews>
  <sheetFormatPr defaultColWidth="1.85546875" defaultRowHeight="12.75" x14ac:dyDescent="0.2"/>
  <cols>
    <col min="1" max="1" width="5.7109375" style="297" customWidth="1"/>
    <col min="2" max="2" width="15.7109375" style="297" customWidth="1"/>
    <col min="3" max="3" width="105.7109375" style="297" customWidth="1"/>
    <col min="4" max="4" width="40.85546875" style="297" customWidth="1"/>
    <col min="5" max="5" width="3.7109375" style="297" customWidth="1"/>
    <col min="6" max="7" width="15.7109375" style="297" customWidth="1"/>
    <col min="8" max="8" width="105.7109375" style="297" customWidth="1"/>
    <col min="9" max="9" width="39.7109375" style="297" customWidth="1"/>
    <col min="10" max="10" width="3.7109375" style="297" customWidth="1"/>
    <col min="11" max="12" width="15.7109375" style="297" customWidth="1"/>
    <col min="13" max="13" width="105.7109375" style="297" customWidth="1"/>
    <col min="14" max="14" width="39.7109375" style="297" customWidth="1"/>
    <col min="15" max="15" width="20.7109375" style="297" customWidth="1"/>
    <col min="16" max="16" width="3.7109375" style="297" customWidth="1"/>
    <col min="17" max="18" width="15.7109375" style="297" customWidth="1"/>
    <col min="19" max="19" width="105.7109375" style="297" customWidth="1"/>
    <col min="20" max="20" width="39.7109375" style="297" customWidth="1"/>
    <col min="21" max="21" width="20.7109375" style="297" customWidth="1"/>
    <col min="22" max="22" width="3.5703125" style="297" customWidth="1"/>
    <col min="23" max="24" width="20.7109375" style="297" customWidth="1"/>
    <col min="25" max="25" width="88.42578125" style="297" customWidth="1"/>
    <col min="26" max="27" width="3.7109375" style="297" customWidth="1"/>
    <col min="28" max="29" width="25.7109375" style="297" customWidth="1"/>
    <col min="30" max="32" width="3.7109375" style="297" customWidth="1"/>
    <col min="33" max="34" width="25.7109375" style="297" customWidth="1"/>
    <col min="35" max="37" width="3.7109375" style="297" customWidth="1"/>
    <col min="38" max="39" width="25.7109375" style="297" customWidth="1"/>
    <col min="40" max="42" width="3.7109375" style="297" customWidth="1"/>
    <col min="43" max="44" width="25.7109375" style="297" customWidth="1"/>
    <col min="45" max="47" width="3.7109375" style="297" customWidth="1"/>
    <col min="48" max="49" width="25.7109375" style="297" customWidth="1"/>
    <col min="50" max="52" width="3.7109375" style="297" customWidth="1"/>
    <col min="53" max="54" width="25.7109375" style="297" customWidth="1"/>
    <col min="55" max="55" width="5.7109375" style="297" customWidth="1"/>
    <col min="56" max="66" width="20.7109375" style="297" customWidth="1"/>
    <col min="67" max="16384" width="1.85546875" style="297"/>
  </cols>
  <sheetData>
    <row r="1" spans="2:12" ht="13.5" thickBot="1" x14ac:dyDescent="0.25"/>
    <row r="2" spans="2:12" ht="12.75" customHeight="1" x14ac:dyDescent="0.2">
      <c r="B2" s="649" t="s">
        <v>5462</v>
      </c>
      <c r="C2" s="650"/>
      <c r="D2" s="650"/>
      <c r="E2" s="650"/>
      <c r="F2" s="650"/>
      <c r="G2" s="650"/>
      <c r="H2" s="651"/>
      <c r="I2" s="322"/>
      <c r="J2" s="322"/>
      <c r="K2" s="322"/>
      <c r="L2" s="322"/>
    </row>
    <row r="3" spans="2:12" ht="12.75" customHeight="1" x14ac:dyDescent="0.2">
      <c r="B3" s="652"/>
      <c r="C3" s="653"/>
      <c r="D3" s="653"/>
      <c r="E3" s="653"/>
      <c r="F3" s="653"/>
      <c r="G3" s="653"/>
      <c r="H3" s="654"/>
      <c r="I3" s="322"/>
      <c r="J3" s="322"/>
      <c r="K3" s="322"/>
      <c r="L3" s="322"/>
    </row>
    <row r="4" spans="2:12" ht="12.75" customHeight="1" x14ac:dyDescent="0.2">
      <c r="B4" s="652"/>
      <c r="C4" s="653"/>
      <c r="D4" s="653"/>
      <c r="E4" s="653"/>
      <c r="F4" s="653"/>
      <c r="G4" s="653"/>
      <c r="H4" s="654"/>
      <c r="I4" s="322"/>
      <c r="J4" s="322"/>
      <c r="K4" s="322"/>
      <c r="L4" s="322"/>
    </row>
    <row r="5" spans="2:12" ht="12.75" customHeight="1" x14ac:dyDescent="0.2">
      <c r="B5" s="652"/>
      <c r="C5" s="653"/>
      <c r="D5" s="653"/>
      <c r="E5" s="653"/>
      <c r="F5" s="653"/>
      <c r="G5" s="653"/>
      <c r="H5" s="654"/>
      <c r="I5" s="322"/>
      <c r="J5" s="322"/>
      <c r="K5" s="322"/>
      <c r="L5" s="322"/>
    </row>
    <row r="6" spans="2:12" ht="12.75" customHeight="1" x14ac:dyDescent="0.2">
      <c r="B6" s="652"/>
      <c r="C6" s="653"/>
      <c r="D6" s="653"/>
      <c r="E6" s="653"/>
      <c r="F6" s="653"/>
      <c r="G6" s="653"/>
      <c r="H6" s="654"/>
      <c r="I6" s="322"/>
      <c r="J6" s="322"/>
      <c r="K6" s="322"/>
      <c r="L6" s="322"/>
    </row>
    <row r="7" spans="2:12" ht="12.75" customHeight="1" x14ac:dyDescent="0.2">
      <c r="B7" s="652"/>
      <c r="C7" s="653"/>
      <c r="D7" s="653"/>
      <c r="E7" s="653"/>
      <c r="F7" s="653"/>
      <c r="G7" s="653"/>
      <c r="H7" s="654"/>
      <c r="I7" s="322"/>
      <c r="J7" s="322"/>
      <c r="K7" s="322"/>
      <c r="L7" s="322"/>
    </row>
    <row r="8" spans="2:12" ht="12.75" customHeight="1" x14ac:dyDescent="0.2">
      <c r="B8" s="652"/>
      <c r="C8" s="653"/>
      <c r="D8" s="653"/>
      <c r="E8" s="653"/>
      <c r="F8" s="653"/>
      <c r="G8" s="653"/>
      <c r="H8" s="654"/>
      <c r="I8" s="322"/>
      <c r="J8" s="322"/>
      <c r="K8" s="322"/>
      <c r="L8" s="322"/>
    </row>
    <row r="9" spans="2:12" ht="13.5" customHeight="1" x14ac:dyDescent="0.2">
      <c r="B9" s="652"/>
      <c r="C9" s="653"/>
      <c r="D9" s="653"/>
      <c r="E9" s="653"/>
      <c r="F9" s="653"/>
      <c r="G9" s="653"/>
      <c r="H9" s="654"/>
      <c r="I9" s="322"/>
      <c r="J9" s="322"/>
      <c r="K9" s="322"/>
      <c r="L9" s="322"/>
    </row>
    <row r="10" spans="2:12" ht="15" customHeight="1" thickBot="1" x14ac:dyDescent="0.25">
      <c r="B10" s="655"/>
      <c r="C10" s="656"/>
      <c r="D10" s="656"/>
      <c r="E10" s="656"/>
      <c r="F10" s="656"/>
      <c r="G10" s="656"/>
      <c r="H10" s="657"/>
    </row>
    <row r="11" spans="2:12" ht="15" customHeight="1" x14ac:dyDescent="0.2">
      <c r="B11" s="307"/>
      <c r="C11" s="307"/>
      <c r="D11" s="307"/>
      <c r="E11" s="307"/>
      <c r="F11" s="307"/>
      <c r="G11" s="307"/>
      <c r="H11" s="307"/>
    </row>
    <row r="12" spans="2:12" ht="15" customHeight="1" x14ac:dyDescent="0.2">
      <c r="B12" s="307"/>
      <c r="C12" s="307"/>
      <c r="D12" s="307"/>
      <c r="E12" s="307"/>
      <c r="F12" s="307"/>
      <c r="G12" s="307"/>
      <c r="H12" s="307"/>
    </row>
    <row r="22" spans="11:39" x14ac:dyDescent="0.2">
      <c r="L22" s="297" t="s">
        <v>5463</v>
      </c>
    </row>
    <row r="27" spans="11:39" ht="30" customHeight="1" x14ac:dyDescent="0.2">
      <c r="K27" s="298"/>
      <c r="L27" s="298"/>
      <c r="M27" s="298"/>
      <c r="N27" s="298"/>
      <c r="O27" s="298"/>
    </row>
    <row r="28" spans="11:39" ht="30" customHeight="1" x14ac:dyDescent="0.2">
      <c r="K28" s="298"/>
      <c r="L28" s="298"/>
      <c r="M28" s="298"/>
      <c r="N28" s="298"/>
      <c r="O28" s="298"/>
    </row>
    <row r="29" spans="11:39" ht="30" customHeight="1" x14ac:dyDescent="0.2">
      <c r="K29" s="298"/>
      <c r="L29" s="298"/>
      <c r="M29" s="298"/>
      <c r="N29" s="298"/>
      <c r="O29" s="298"/>
      <c r="P29" s="299"/>
      <c r="Q29" s="299"/>
      <c r="R29" s="299"/>
      <c r="S29" s="299"/>
      <c r="T29" s="299"/>
      <c r="U29" s="299"/>
      <c r="V29" s="299"/>
      <c r="W29" s="299"/>
      <c r="X29" s="299"/>
      <c r="Y29" s="299"/>
      <c r="Z29" s="299"/>
      <c r="AA29" s="299"/>
      <c r="AB29" s="299"/>
      <c r="AC29" s="299"/>
      <c r="AD29" s="299"/>
      <c r="AE29" s="299"/>
      <c r="AF29" s="299"/>
      <c r="AG29" s="299"/>
      <c r="AH29" s="299"/>
      <c r="AI29" s="299"/>
      <c r="AJ29" s="299"/>
      <c r="AK29" s="299"/>
      <c r="AL29" s="299"/>
      <c r="AM29" s="299"/>
    </row>
    <row r="30" spans="11:39" ht="30" customHeight="1" x14ac:dyDescent="0.2">
      <c r="K30" s="298"/>
      <c r="L30" s="298"/>
      <c r="M30" s="298"/>
      <c r="N30" s="298"/>
      <c r="O30" s="298"/>
      <c r="P30" s="299"/>
      <c r="Q30" s="299"/>
      <c r="R30" s="299"/>
      <c r="S30" s="299"/>
      <c r="T30" s="299"/>
      <c r="U30" s="299"/>
      <c r="V30" s="299"/>
      <c r="W30" s="299"/>
      <c r="X30" s="299"/>
      <c r="Y30" s="299"/>
      <c r="Z30" s="299"/>
      <c r="AA30" s="299"/>
      <c r="AB30" s="299"/>
      <c r="AC30" s="299"/>
      <c r="AD30" s="299"/>
      <c r="AE30" s="299"/>
      <c r="AF30" s="299"/>
      <c r="AG30" s="299"/>
      <c r="AH30" s="299"/>
      <c r="AI30" s="299"/>
      <c r="AJ30" s="299"/>
      <c r="AK30" s="299"/>
      <c r="AL30" s="299"/>
      <c r="AM30" s="299"/>
    </row>
    <row r="31" spans="11:39" ht="30" customHeight="1" x14ac:dyDescent="0.2">
      <c r="K31" s="298"/>
      <c r="L31" s="298"/>
      <c r="N31" s="298"/>
      <c r="O31" s="298"/>
      <c r="P31" s="299"/>
      <c r="Q31" s="299"/>
      <c r="R31" s="299"/>
      <c r="S31" s="299"/>
      <c r="T31" s="299"/>
      <c r="U31" s="299"/>
      <c r="V31" s="299"/>
      <c r="W31" s="299"/>
      <c r="X31" s="299"/>
      <c r="Y31" s="299"/>
      <c r="Z31" s="299"/>
      <c r="AA31" s="299"/>
      <c r="AB31" s="299"/>
      <c r="AC31" s="299"/>
      <c r="AD31" s="299"/>
      <c r="AE31" s="299"/>
      <c r="AF31" s="299"/>
      <c r="AG31" s="299"/>
      <c r="AH31" s="299"/>
      <c r="AI31" s="299"/>
      <c r="AJ31" s="299"/>
      <c r="AK31" s="299"/>
      <c r="AL31" s="299"/>
      <c r="AM31" s="299"/>
    </row>
    <row r="32" spans="11:39" ht="30" customHeight="1" x14ac:dyDescent="0.2">
      <c r="K32" s="298"/>
      <c r="L32" s="298"/>
      <c r="M32" s="298"/>
      <c r="N32" s="298"/>
      <c r="O32" s="298"/>
      <c r="P32" s="299"/>
      <c r="Q32" s="299"/>
      <c r="R32" s="299"/>
      <c r="S32" s="299"/>
      <c r="T32" s="299"/>
      <c r="U32" s="299"/>
      <c r="V32" s="299"/>
      <c r="W32" s="299"/>
      <c r="X32" s="299"/>
      <c r="Y32" s="299"/>
      <c r="Z32" s="299"/>
      <c r="AA32" s="299"/>
      <c r="AB32" s="299"/>
      <c r="AC32" s="299"/>
      <c r="AD32" s="299"/>
      <c r="AE32" s="299"/>
      <c r="AF32" s="299"/>
      <c r="AG32" s="299"/>
      <c r="AH32" s="299"/>
      <c r="AI32" s="299"/>
      <c r="AJ32" s="299"/>
      <c r="AK32" s="299"/>
      <c r="AL32" s="299"/>
      <c r="AM32" s="299"/>
    </row>
    <row r="33" spans="11:39" ht="30" customHeight="1" x14ac:dyDescent="0.2">
      <c r="K33" s="298"/>
      <c r="L33" s="298"/>
      <c r="M33" s="298"/>
      <c r="N33" s="298"/>
      <c r="O33" s="298"/>
      <c r="P33" s="299"/>
      <c r="Q33" s="299"/>
      <c r="R33" s="299"/>
      <c r="S33" s="299"/>
      <c r="T33" s="299"/>
      <c r="U33" s="299"/>
      <c r="V33" s="299"/>
      <c r="W33" s="299"/>
      <c r="X33" s="299"/>
      <c r="Y33" s="299"/>
      <c r="Z33" s="299"/>
      <c r="AA33" s="299"/>
      <c r="AB33" s="299"/>
      <c r="AC33" s="299"/>
      <c r="AD33" s="299"/>
      <c r="AE33" s="299"/>
      <c r="AF33" s="299"/>
      <c r="AG33" s="299"/>
      <c r="AH33" s="299"/>
      <c r="AI33" s="299"/>
      <c r="AJ33" s="299"/>
      <c r="AK33" s="299"/>
      <c r="AL33" s="299"/>
      <c r="AM33" s="299"/>
    </row>
    <row r="34" spans="11:39" ht="30" customHeight="1" x14ac:dyDescent="0.2">
      <c r="K34" s="298"/>
      <c r="L34" s="298"/>
      <c r="M34" s="298"/>
      <c r="N34" s="298"/>
      <c r="O34" s="298"/>
      <c r="P34" s="299"/>
      <c r="Q34" s="299"/>
      <c r="R34" s="299"/>
      <c r="S34" s="299"/>
      <c r="T34" s="299"/>
      <c r="U34" s="299"/>
      <c r="V34" s="299"/>
      <c r="W34" s="299"/>
      <c r="X34" s="299"/>
      <c r="Y34" s="299"/>
      <c r="Z34" s="299"/>
      <c r="AA34" s="299"/>
      <c r="AB34" s="299"/>
      <c r="AC34" s="299"/>
      <c r="AD34" s="299"/>
      <c r="AE34" s="299"/>
      <c r="AF34" s="299"/>
      <c r="AG34" s="299"/>
      <c r="AH34" s="299"/>
      <c r="AI34" s="299"/>
      <c r="AJ34" s="299"/>
      <c r="AK34" s="299"/>
      <c r="AL34" s="299"/>
      <c r="AM34" s="299"/>
    </row>
    <row r="41" spans="11:39" ht="20.100000000000001" customHeight="1" x14ac:dyDescent="0.2"/>
    <row r="42" spans="11:39" ht="20.100000000000001" customHeight="1" x14ac:dyDescent="0.2"/>
    <row r="48" spans="11:39" ht="13.5" thickBot="1" x14ac:dyDescent="0.25"/>
    <row r="49" spans="2:25" ht="47.45" customHeight="1" thickBot="1" x14ac:dyDescent="0.25">
      <c r="B49" s="658" t="s">
        <v>5362</v>
      </c>
      <c r="C49" s="659"/>
      <c r="D49" s="660"/>
      <c r="E49" s="298"/>
      <c r="F49" s="658" t="s">
        <v>5362</v>
      </c>
      <c r="G49" s="659"/>
      <c r="H49" s="659"/>
      <c r="I49" s="660"/>
      <c r="K49" s="658" t="s">
        <v>5362</v>
      </c>
      <c r="L49" s="659"/>
      <c r="M49" s="659"/>
      <c r="N49" s="659"/>
      <c r="O49" s="659"/>
      <c r="P49" s="659"/>
      <c r="Q49" s="659"/>
      <c r="R49" s="659"/>
      <c r="S49" s="659"/>
      <c r="T49" s="659"/>
      <c r="U49" s="660"/>
      <c r="V49" s="323"/>
      <c r="W49" s="658" t="s">
        <v>5362</v>
      </c>
      <c r="X49" s="659"/>
      <c r="Y49" s="660"/>
    </row>
    <row r="50" spans="2:25" ht="47.45" customHeight="1" thickBot="1" x14ac:dyDescent="0.25">
      <c r="B50" s="661" t="s">
        <v>5464</v>
      </c>
      <c r="C50" s="662"/>
      <c r="D50" s="663"/>
      <c r="F50" s="661" t="s">
        <v>5465</v>
      </c>
      <c r="G50" s="662"/>
      <c r="H50" s="662"/>
      <c r="I50" s="663"/>
      <c r="K50" s="661" t="s">
        <v>5466</v>
      </c>
      <c r="L50" s="662"/>
      <c r="M50" s="662"/>
      <c r="N50" s="662"/>
      <c r="O50" s="662"/>
      <c r="P50" s="662"/>
      <c r="Q50" s="662"/>
      <c r="R50" s="662"/>
      <c r="S50" s="662"/>
      <c r="T50" s="662"/>
      <c r="U50" s="663"/>
      <c r="V50" s="323"/>
      <c r="W50" s="661" t="s">
        <v>5467</v>
      </c>
      <c r="X50" s="662"/>
      <c r="Y50" s="663"/>
    </row>
    <row r="51" spans="2:25" ht="39.950000000000003" customHeight="1" thickBot="1" x14ac:dyDescent="0.25"/>
    <row r="52" spans="2:25" ht="109.5" customHeight="1" thickBot="1" x14ac:dyDescent="0.25">
      <c r="B52" s="667" t="s">
        <v>5468</v>
      </c>
      <c r="C52" s="668"/>
      <c r="D52" s="669"/>
      <c r="F52" s="667" t="s">
        <v>5469</v>
      </c>
      <c r="G52" s="668"/>
      <c r="H52" s="668"/>
      <c r="I52" s="669"/>
      <c r="K52" s="719" t="s">
        <v>5470</v>
      </c>
      <c r="L52" s="668"/>
      <c r="M52" s="668"/>
      <c r="N52" s="668"/>
      <c r="O52" s="668"/>
      <c r="P52" s="668"/>
      <c r="Q52" s="668"/>
      <c r="R52" s="668"/>
      <c r="S52" s="668"/>
      <c r="T52" s="668"/>
      <c r="U52" s="669"/>
      <c r="V52" s="324"/>
      <c r="W52" s="667" t="s">
        <v>5471</v>
      </c>
      <c r="X52" s="668"/>
      <c r="Y52" s="669"/>
    </row>
    <row r="53" spans="2:25" ht="39.950000000000003" customHeight="1" thickBot="1" x14ac:dyDescent="0.25"/>
    <row r="54" spans="2:25" ht="66" customHeight="1" thickBot="1" x14ac:dyDescent="0.45">
      <c r="B54" s="643" t="s">
        <v>5472</v>
      </c>
      <c r="C54" s="644"/>
      <c r="D54" s="645"/>
      <c r="E54" s="325"/>
      <c r="F54" s="643" t="s">
        <v>5473</v>
      </c>
      <c r="G54" s="644"/>
      <c r="H54" s="644"/>
      <c r="I54" s="645"/>
      <c r="J54" s="325"/>
      <c r="K54" s="643" t="s">
        <v>5474</v>
      </c>
      <c r="L54" s="644"/>
      <c r="M54" s="644"/>
      <c r="N54" s="644"/>
      <c r="O54" s="644"/>
      <c r="P54" s="644"/>
      <c r="Q54" s="644"/>
      <c r="R54" s="644"/>
      <c r="S54" s="644"/>
      <c r="T54" s="644"/>
      <c r="U54" s="645"/>
      <c r="V54" s="326"/>
      <c r="W54" s="643" t="s">
        <v>5475</v>
      </c>
      <c r="X54" s="644"/>
      <c r="Y54" s="645"/>
    </row>
    <row r="55" spans="2:25" ht="66" customHeight="1" thickBot="1" x14ac:dyDescent="0.45">
      <c r="B55" s="646" t="s">
        <v>5476</v>
      </c>
      <c r="C55" s="648"/>
      <c r="D55" s="310" t="s">
        <v>72</v>
      </c>
      <c r="E55" s="327"/>
      <c r="F55" s="713" t="s">
        <v>5476</v>
      </c>
      <c r="G55" s="714"/>
      <c r="H55" s="715"/>
      <c r="I55" s="310" t="s">
        <v>72</v>
      </c>
      <c r="J55" s="325"/>
      <c r="K55" s="716" t="s">
        <v>5476</v>
      </c>
      <c r="L55" s="717"/>
      <c r="M55" s="718"/>
      <c r="N55" s="328" t="s">
        <v>72</v>
      </c>
      <c r="O55" s="328" t="s">
        <v>5477</v>
      </c>
      <c r="P55" s="325"/>
      <c r="Q55" s="716" t="s">
        <v>5476</v>
      </c>
      <c r="R55" s="717"/>
      <c r="S55" s="718"/>
      <c r="T55" s="328" t="s">
        <v>72</v>
      </c>
      <c r="U55" s="329" t="s">
        <v>5477</v>
      </c>
      <c r="V55" s="323"/>
      <c r="W55" s="646" t="s">
        <v>5476</v>
      </c>
      <c r="X55" s="648"/>
      <c r="Y55" s="311" t="s">
        <v>72</v>
      </c>
    </row>
    <row r="56" spans="2:25" ht="114.95" customHeight="1" thickBot="1" x14ac:dyDescent="0.25">
      <c r="B56" s="683" t="s">
        <v>5478</v>
      </c>
      <c r="C56" s="330" t="s">
        <v>5479</v>
      </c>
      <c r="D56" s="331" t="s">
        <v>5480</v>
      </c>
      <c r="F56" s="711" t="s">
        <v>5481</v>
      </c>
      <c r="G56" s="711" t="s">
        <v>5482</v>
      </c>
      <c r="H56" s="330" t="s">
        <v>5483</v>
      </c>
      <c r="I56" s="707" t="s">
        <v>5484</v>
      </c>
      <c r="K56" s="683" t="s">
        <v>5485</v>
      </c>
      <c r="L56" s="683" t="s">
        <v>5478</v>
      </c>
      <c r="M56" s="330" t="s">
        <v>5479</v>
      </c>
      <c r="N56" s="707" t="s">
        <v>5486</v>
      </c>
      <c r="O56" s="677"/>
      <c r="Q56" s="711" t="s">
        <v>5481</v>
      </c>
      <c r="R56" s="711" t="s">
        <v>5482</v>
      </c>
      <c r="S56" s="330" t="s">
        <v>5483</v>
      </c>
      <c r="T56" s="707" t="s">
        <v>5487</v>
      </c>
      <c r="U56" s="677"/>
      <c r="V56" s="332"/>
      <c r="W56" s="698" t="s">
        <v>5475</v>
      </c>
      <c r="X56" s="699"/>
      <c r="Y56" s="333" t="s">
        <v>5488</v>
      </c>
    </row>
    <row r="57" spans="2:25" ht="114.95" customHeight="1" thickBot="1" x14ac:dyDescent="0.25">
      <c r="B57" s="684"/>
      <c r="C57" s="334" t="s">
        <v>5489</v>
      </c>
      <c r="D57" s="335" t="s">
        <v>5490</v>
      </c>
      <c r="F57" s="712"/>
      <c r="G57" s="712"/>
      <c r="H57" s="336" t="s">
        <v>5491</v>
      </c>
      <c r="I57" s="708"/>
      <c r="K57" s="709"/>
      <c r="L57" s="684"/>
      <c r="M57" s="336" t="s">
        <v>5489</v>
      </c>
      <c r="N57" s="708"/>
      <c r="O57" s="679"/>
      <c r="Q57" s="712"/>
      <c r="R57" s="712"/>
      <c r="S57" s="336" t="s">
        <v>5492</v>
      </c>
      <c r="T57" s="708"/>
      <c r="U57" s="679"/>
      <c r="V57" s="332"/>
      <c r="W57" s="692"/>
      <c r="X57" s="700"/>
      <c r="Y57" s="333" t="s">
        <v>5493</v>
      </c>
    </row>
    <row r="58" spans="2:25" ht="114.95" customHeight="1" x14ac:dyDescent="0.2">
      <c r="B58" s="701" t="s">
        <v>5494</v>
      </c>
      <c r="C58" s="337" t="s">
        <v>5495</v>
      </c>
      <c r="D58" s="338" t="s">
        <v>5496</v>
      </c>
      <c r="F58" s="674" t="s">
        <v>5497</v>
      </c>
      <c r="G58" s="705" t="s">
        <v>5498</v>
      </c>
      <c r="H58" s="339" t="s">
        <v>5499</v>
      </c>
      <c r="I58" s="707" t="s">
        <v>5500</v>
      </c>
      <c r="K58" s="709"/>
      <c r="L58" s="683" t="s">
        <v>5494</v>
      </c>
      <c r="M58" s="330" t="s">
        <v>5495</v>
      </c>
      <c r="N58" s="331" t="s">
        <v>5501</v>
      </c>
      <c r="O58" s="331" t="s">
        <v>5502</v>
      </c>
      <c r="Q58" s="685" t="s">
        <v>5497</v>
      </c>
      <c r="R58" s="674" t="s">
        <v>5498</v>
      </c>
      <c r="S58" s="339" t="s">
        <v>5499</v>
      </c>
      <c r="T58" s="688" t="s">
        <v>5503</v>
      </c>
      <c r="U58" s="677" t="s">
        <v>5504</v>
      </c>
      <c r="V58" s="332"/>
    </row>
    <row r="59" spans="2:25" ht="114.95" customHeight="1" thickBot="1" x14ac:dyDescent="0.25">
      <c r="B59" s="702"/>
      <c r="C59" s="340" t="s">
        <v>5505</v>
      </c>
      <c r="D59" s="341" t="s">
        <v>5506</v>
      </c>
      <c r="F59" s="675"/>
      <c r="G59" s="706"/>
      <c r="H59" s="336" t="s">
        <v>5507</v>
      </c>
      <c r="I59" s="708"/>
      <c r="K59" s="709"/>
      <c r="L59" s="709"/>
      <c r="M59" s="693" t="s">
        <v>5505</v>
      </c>
      <c r="N59" s="694" t="s">
        <v>5501</v>
      </c>
      <c r="O59" s="696"/>
      <c r="Q59" s="686"/>
      <c r="R59" s="675"/>
      <c r="S59" s="693" t="s">
        <v>5507</v>
      </c>
      <c r="T59" s="689"/>
      <c r="U59" s="678"/>
      <c r="V59" s="332"/>
      <c r="W59" s="342"/>
      <c r="X59" s="342"/>
    </row>
    <row r="60" spans="2:25" ht="114.95" customHeight="1" thickBot="1" x14ac:dyDescent="0.25">
      <c r="B60" s="703"/>
      <c r="C60" s="343" t="s">
        <v>5508</v>
      </c>
      <c r="D60" s="333" t="s">
        <v>5509</v>
      </c>
      <c r="F60" s="344" t="s">
        <v>5510</v>
      </c>
      <c r="G60" s="345" t="s">
        <v>5510</v>
      </c>
      <c r="H60" s="346" t="s">
        <v>5511</v>
      </c>
      <c r="I60" s="347" t="s">
        <v>5512</v>
      </c>
      <c r="K60" s="710"/>
      <c r="L60" s="710"/>
      <c r="M60" s="638"/>
      <c r="N60" s="695"/>
      <c r="O60" s="697"/>
      <c r="Q60" s="686"/>
      <c r="R60" s="676"/>
      <c r="S60" s="627"/>
      <c r="T60" s="690"/>
      <c r="U60" s="679"/>
      <c r="V60" s="332"/>
      <c r="W60" s="332"/>
      <c r="X60" s="332"/>
    </row>
    <row r="61" spans="2:25" ht="114.95" customHeight="1" thickBot="1" x14ac:dyDescent="0.4">
      <c r="B61" s="704"/>
      <c r="C61" s="348" t="s">
        <v>5513</v>
      </c>
      <c r="D61" s="349" t="s">
        <v>5514</v>
      </c>
      <c r="F61" s="674" t="s">
        <v>5515</v>
      </c>
      <c r="G61" s="345" t="s">
        <v>5516</v>
      </c>
      <c r="H61" s="350" t="s">
        <v>5517</v>
      </c>
      <c r="I61" s="688" t="s">
        <v>5518</v>
      </c>
      <c r="K61" s="684"/>
      <c r="L61" s="684"/>
      <c r="M61" s="336" t="s">
        <v>5513</v>
      </c>
      <c r="N61" s="335" t="s">
        <v>5519</v>
      </c>
      <c r="O61" s="351"/>
      <c r="Q61" s="687"/>
      <c r="R61" s="344" t="s">
        <v>5520</v>
      </c>
      <c r="S61" s="352" t="s">
        <v>5508</v>
      </c>
      <c r="T61" s="353" t="s">
        <v>5521</v>
      </c>
      <c r="U61" s="354" t="s">
        <v>5504</v>
      </c>
      <c r="V61" s="355"/>
      <c r="W61" s="355"/>
      <c r="X61" s="355"/>
    </row>
    <row r="62" spans="2:25" ht="114.95" customHeight="1" thickBot="1" x14ac:dyDescent="0.25">
      <c r="B62" s="674" t="s">
        <v>5522</v>
      </c>
      <c r="C62" s="356" t="s">
        <v>5523</v>
      </c>
      <c r="D62" s="677" t="s">
        <v>5524</v>
      </c>
      <c r="F62" s="675"/>
      <c r="G62" s="674" t="s">
        <v>5525</v>
      </c>
      <c r="H62" s="357" t="s">
        <v>5526</v>
      </c>
      <c r="I62" s="689"/>
      <c r="K62" s="674" t="s">
        <v>5527</v>
      </c>
      <c r="L62" s="674" t="s">
        <v>5522</v>
      </c>
      <c r="M62" s="330" t="s">
        <v>5523</v>
      </c>
      <c r="N62" s="677" t="s">
        <v>5528</v>
      </c>
      <c r="O62" s="688"/>
      <c r="Q62" s="344" t="s">
        <v>5510</v>
      </c>
      <c r="R62" s="345" t="s">
        <v>5510</v>
      </c>
      <c r="S62" s="346" t="s">
        <v>5511</v>
      </c>
      <c r="T62" s="347" t="s">
        <v>5529</v>
      </c>
      <c r="U62" s="354" t="s">
        <v>5504</v>
      </c>
      <c r="V62" s="355"/>
      <c r="W62" s="355"/>
      <c r="X62" s="355"/>
    </row>
    <row r="63" spans="2:25" ht="114.95" customHeight="1" thickBot="1" x14ac:dyDescent="0.4">
      <c r="B63" s="675"/>
      <c r="C63" s="358" t="s">
        <v>5530</v>
      </c>
      <c r="D63" s="678"/>
      <c r="F63" s="676"/>
      <c r="G63" s="676"/>
      <c r="H63" s="359" t="s">
        <v>5531</v>
      </c>
      <c r="I63" s="690"/>
      <c r="K63" s="675"/>
      <c r="L63" s="675"/>
      <c r="M63" s="358" t="s">
        <v>5530</v>
      </c>
      <c r="N63" s="678"/>
      <c r="O63" s="689"/>
      <c r="Q63" s="674" t="s">
        <v>5515</v>
      </c>
      <c r="R63" s="344" t="s">
        <v>5516</v>
      </c>
      <c r="S63" s="350" t="s">
        <v>5517</v>
      </c>
      <c r="T63" s="688" t="s">
        <v>5519</v>
      </c>
      <c r="U63" s="671"/>
      <c r="V63" s="360"/>
      <c r="W63" s="360"/>
      <c r="X63" s="360"/>
    </row>
    <row r="64" spans="2:25" ht="114.95" customHeight="1" thickBot="1" x14ac:dyDescent="0.4">
      <c r="B64" s="676"/>
      <c r="C64" s="336" t="s">
        <v>5532</v>
      </c>
      <c r="D64" s="678"/>
      <c r="F64" s="685" t="s">
        <v>5533</v>
      </c>
      <c r="G64" s="685" t="s">
        <v>5533</v>
      </c>
      <c r="H64" s="357" t="s">
        <v>5534</v>
      </c>
      <c r="I64" s="677" t="s">
        <v>5535</v>
      </c>
      <c r="K64" s="675"/>
      <c r="L64" s="676"/>
      <c r="M64" s="336" t="s">
        <v>5532</v>
      </c>
      <c r="N64" s="678"/>
      <c r="O64" s="689"/>
      <c r="Q64" s="675"/>
      <c r="R64" s="691" t="s">
        <v>5525</v>
      </c>
      <c r="S64" s="357" t="s">
        <v>5526</v>
      </c>
      <c r="T64" s="689"/>
      <c r="U64" s="672"/>
      <c r="V64" s="360"/>
      <c r="W64" s="360"/>
      <c r="X64" s="360"/>
    </row>
    <row r="65" spans="2:24" ht="114.95" customHeight="1" thickBot="1" x14ac:dyDescent="0.4">
      <c r="B65" s="683" t="s">
        <v>5536</v>
      </c>
      <c r="C65" s="330" t="s">
        <v>5537</v>
      </c>
      <c r="D65" s="678"/>
      <c r="F65" s="686"/>
      <c r="G65" s="686"/>
      <c r="H65" s="361" t="s">
        <v>5538</v>
      </c>
      <c r="I65" s="678"/>
      <c r="K65" s="675"/>
      <c r="L65" s="683" t="s">
        <v>5536</v>
      </c>
      <c r="M65" s="330" t="s">
        <v>5537</v>
      </c>
      <c r="N65" s="678"/>
      <c r="O65" s="689"/>
      <c r="Q65" s="676"/>
      <c r="R65" s="692"/>
      <c r="S65" s="359" t="s">
        <v>5531</v>
      </c>
      <c r="T65" s="690"/>
      <c r="U65" s="673"/>
      <c r="V65" s="360"/>
      <c r="W65" s="360"/>
      <c r="X65" s="360"/>
    </row>
    <row r="66" spans="2:24" ht="114.95" customHeight="1" thickBot="1" x14ac:dyDescent="0.4">
      <c r="B66" s="684"/>
      <c r="C66" s="336" t="s">
        <v>5539</v>
      </c>
      <c r="D66" s="679"/>
      <c r="F66" s="686"/>
      <c r="G66" s="686"/>
      <c r="H66" s="361" t="s">
        <v>5540</v>
      </c>
      <c r="I66" s="678"/>
      <c r="K66" s="676"/>
      <c r="L66" s="684"/>
      <c r="M66" s="336" t="s">
        <v>5539</v>
      </c>
      <c r="N66" s="679"/>
      <c r="O66" s="690"/>
      <c r="Q66" s="685" t="s">
        <v>5533</v>
      </c>
      <c r="R66" s="685" t="s">
        <v>5533</v>
      </c>
      <c r="S66" s="357" t="s">
        <v>5534</v>
      </c>
      <c r="T66" s="688" t="s">
        <v>5519</v>
      </c>
      <c r="U66" s="671"/>
      <c r="V66" s="360"/>
      <c r="W66" s="360"/>
      <c r="X66" s="360"/>
    </row>
    <row r="67" spans="2:24" ht="114.95" customHeight="1" thickBot="1" x14ac:dyDescent="0.4">
      <c r="B67" s="674" t="s">
        <v>5482</v>
      </c>
      <c r="C67" s="357" t="s">
        <v>5541</v>
      </c>
      <c r="D67" s="677" t="s">
        <v>5542</v>
      </c>
      <c r="F67" s="687"/>
      <c r="G67" s="687"/>
      <c r="H67" s="361" t="s">
        <v>5543</v>
      </c>
      <c r="I67" s="679"/>
      <c r="K67" s="674" t="s">
        <v>5544</v>
      </c>
      <c r="L67" s="674" t="s">
        <v>5482</v>
      </c>
      <c r="M67" s="337" t="s">
        <v>5541</v>
      </c>
      <c r="N67" s="331" t="s">
        <v>5501</v>
      </c>
      <c r="O67" s="331" t="s">
        <v>5502</v>
      </c>
      <c r="Q67" s="686"/>
      <c r="R67" s="686"/>
      <c r="S67" s="361" t="s">
        <v>5538</v>
      </c>
      <c r="T67" s="689"/>
      <c r="U67" s="672"/>
      <c r="V67" s="360"/>
      <c r="W67" s="360"/>
      <c r="X67" s="360"/>
    </row>
    <row r="68" spans="2:24" ht="114.95" customHeight="1" thickBot="1" x14ac:dyDescent="0.4">
      <c r="B68" s="675"/>
      <c r="C68" s="361" t="s">
        <v>5545</v>
      </c>
      <c r="D68" s="678"/>
      <c r="F68" s="674" t="s">
        <v>5546</v>
      </c>
      <c r="G68" s="674" t="s">
        <v>5482</v>
      </c>
      <c r="H68" s="357" t="s">
        <v>5547</v>
      </c>
      <c r="I68" s="677" t="s">
        <v>5548</v>
      </c>
      <c r="K68" s="675"/>
      <c r="L68" s="675"/>
      <c r="M68" s="362" t="s">
        <v>5549</v>
      </c>
      <c r="N68" s="363" t="s">
        <v>5486</v>
      </c>
      <c r="O68" s="351"/>
      <c r="Q68" s="686"/>
      <c r="R68" s="686"/>
      <c r="S68" s="361" t="s">
        <v>5540</v>
      </c>
      <c r="T68" s="689"/>
      <c r="U68" s="672"/>
      <c r="V68" s="360"/>
      <c r="W68" s="360"/>
      <c r="X68" s="360"/>
    </row>
    <row r="69" spans="2:24" ht="114.95" customHeight="1" thickBot="1" x14ac:dyDescent="0.4">
      <c r="B69" s="675"/>
      <c r="C69" s="361" t="s">
        <v>5550</v>
      </c>
      <c r="D69" s="678"/>
      <c r="F69" s="675"/>
      <c r="G69" s="675"/>
      <c r="H69" s="361" t="s">
        <v>5551</v>
      </c>
      <c r="I69" s="678"/>
      <c r="K69" s="675"/>
      <c r="L69" s="675"/>
      <c r="M69" s="357" t="s">
        <v>5550</v>
      </c>
      <c r="N69" s="331" t="s">
        <v>5552</v>
      </c>
      <c r="O69" s="680"/>
      <c r="Q69" s="687"/>
      <c r="R69" s="687"/>
      <c r="S69" s="359" t="s">
        <v>5543</v>
      </c>
      <c r="T69" s="690"/>
      <c r="U69" s="673"/>
      <c r="V69" s="360"/>
      <c r="W69" s="360"/>
      <c r="X69" s="360"/>
    </row>
    <row r="70" spans="2:24" ht="114.95" customHeight="1" thickBot="1" x14ac:dyDescent="0.25">
      <c r="B70" s="675"/>
      <c r="C70" s="361" t="s">
        <v>5553</v>
      </c>
      <c r="D70" s="678"/>
      <c r="F70" s="676"/>
      <c r="G70" s="676"/>
      <c r="H70" s="364" t="s">
        <v>5035</v>
      </c>
      <c r="I70" s="679"/>
      <c r="K70" s="675"/>
      <c r="L70" s="675"/>
      <c r="M70" s="361" t="s">
        <v>5553</v>
      </c>
      <c r="N70" s="365" t="s">
        <v>5554</v>
      </c>
      <c r="O70" s="681"/>
    </row>
    <row r="71" spans="2:24" ht="114.95" customHeight="1" x14ac:dyDescent="0.2">
      <c r="B71" s="675"/>
      <c r="C71" s="361" t="s">
        <v>5555</v>
      </c>
      <c r="D71" s="678"/>
      <c r="K71" s="675"/>
      <c r="L71" s="675"/>
      <c r="M71" s="361" t="s">
        <v>5555</v>
      </c>
      <c r="N71" s="365" t="s">
        <v>5487</v>
      </c>
      <c r="O71" s="681"/>
    </row>
    <row r="72" spans="2:24" ht="114.95" customHeight="1" x14ac:dyDescent="0.2">
      <c r="B72" s="675"/>
      <c r="C72" s="361" t="s">
        <v>5556</v>
      </c>
      <c r="D72" s="678"/>
      <c r="K72" s="675"/>
      <c r="L72" s="675"/>
      <c r="M72" s="361" t="s">
        <v>5556</v>
      </c>
      <c r="N72" s="365" t="s">
        <v>5552</v>
      </c>
      <c r="O72" s="681"/>
    </row>
    <row r="73" spans="2:24" ht="114.95" customHeight="1" x14ac:dyDescent="0.2">
      <c r="B73" s="675"/>
      <c r="C73" s="361" t="s">
        <v>5557</v>
      </c>
      <c r="D73" s="678"/>
      <c r="K73" s="675"/>
      <c r="L73" s="675"/>
      <c r="M73" s="361" t="s">
        <v>5558</v>
      </c>
      <c r="N73" s="366" t="s">
        <v>5487</v>
      </c>
      <c r="O73" s="681"/>
    </row>
    <row r="74" spans="2:24" ht="114.95" customHeight="1" thickBot="1" x14ac:dyDescent="0.25">
      <c r="B74" s="675"/>
      <c r="C74" s="361" t="s">
        <v>5557</v>
      </c>
      <c r="D74" s="679"/>
      <c r="K74" s="676"/>
      <c r="L74" s="676"/>
      <c r="M74" s="359" t="s">
        <v>5557</v>
      </c>
      <c r="N74" s="335" t="s">
        <v>5501</v>
      </c>
      <c r="O74" s="682"/>
    </row>
    <row r="75" spans="2:24" ht="69.95" customHeight="1" thickBot="1" x14ac:dyDescent="0.25">
      <c r="B75" s="675"/>
      <c r="C75" s="352" t="s">
        <v>5559</v>
      </c>
      <c r="D75" s="353" t="s">
        <v>5560</v>
      </c>
    </row>
    <row r="76" spans="2:24" ht="69.95" customHeight="1" thickBot="1" x14ac:dyDescent="0.25">
      <c r="B76" s="676"/>
      <c r="C76" s="352" t="s">
        <v>5561</v>
      </c>
      <c r="D76" s="353" t="s">
        <v>5562</v>
      </c>
    </row>
    <row r="77" spans="2:24" ht="69.95" customHeight="1" x14ac:dyDescent="0.2">
      <c r="B77" s="342"/>
      <c r="P77" s="297" t="s">
        <v>5563</v>
      </c>
    </row>
    <row r="78" spans="2:24" ht="69.95" customHeight="1" x14ac:dyDescent="0.2"/>
    <row r="79" spans="2:24" ht="69.95" customHeight="1" x14ac:dyDescent="0.2"/>
    <row r="80" spans="2:24" ht="69.95" customHeight="1" x14ac:dyDescent="0.2"/>
    <row r="81" spans="2:19" ht="69.95" customHeight="1" x14ac:dyDescent="0.2">
      <c r="C81" s="367"/>
      <c r="D81" s="367"/>
    </row>
    <row r="82" spans="2:19" ht="20.100000000000001" customHeight="1" x14ac:dyDescent="0.2">
      <c r="B82" s="367"/>
      <c r="E82" s="670"/>
      <c r="F82" s="670"/>
      <c r="G82" s="670"/>
      <c r="H82" s="670"/>
      <c r="I82" s="670"/>
      <c r="J82" s="670"/>
      <c r="K82" s="670"/>
      <c r="L82" s="368"/>
      <c r="M82" s="368"/>
      <c r="N82" s="368"/>
      <c r="O82" s="368"/>
      <c r="P82" s="670"/>
      <c r="Q82" s="670"/>
      <c r="R82" s="670"/>
      <c r="S82" s="670"/>
    </row>
    <row r="95" spans="2:19" ht="6" customHeight="1" x14ac:dyDescent="0.2"/>
    <row r="96" spans="2:19" hidden="1" x14ac:dyDescent="0.2"/>
    <row r="97" hidden="1" x14ac:dyDescent="0.2"/>
    <row r="98" hidden="1" x14ac:dyDescent="0.2"/>
  </sheetData>
  <mergeCells count="81">
    <mergeCell ref="B50:D50"/>
    <mergeCell ref="F50:I50"/>
    <mergeCell ref="K50:U50"/>
    <mergeCell ref="W50:Y50"/>
    <mergeCell ref="B2:H10"/>
    <mergeCell ref="B49:D49"/>
    <mergeCell ref="F49:I49"/>
    <mergeCell ref="K49:U49"/>
    <mergeCell ref="W49:Y49"/>
    <mergeCell ref="B52:D52"/>
    <mergeCell ref="F52:I52"/>
    <mergeCell ref="K52:U52"/>
    <mergeCell ref="W52:Y52"/>
    <mergeCell ref="B54:D54"/>
    <mergeCell ref="F54:I54"/>
    <mergeCell ref="K54:U54"/>
    <mergeCell ref="W54:Y54"/>
    <mergeCell ref="B56:B57"/>
    <mergeCell ref="F56:F57"/>
    <mergeCell ref="G56:G57"/>
    <mergeCell ref="I56:I57"/>
    <mergeCell ref="K56:K61"/>
    <mergeCell ref="B55:C55"/>
    <mergeCell ref="F55:H55"/>
    <mergeCell ref="K55:M55"/>
    <mergeCell ref="Q55:S55"/>
    <mergeCell ref="W55:X55"/>
    <mergeCell ref="U56:U57"/>
    <mergeCell ref="W56:X57"/>
    <mergeCell ref="B58:B61"/>
    <mergeCell ref="F58:F59"/>
    <mergeCell ref="G58:G59"/>
    <mergeCell ref="I58:I59"/>
    <mergeCell ref="L58:L61"/>
    <mergeCell ref="Q58:Q61"/>
    <mergeCell ref="R58:R60"/>
    <mergeCell ref="T58:T60"/>
    <mergeCell ref="L56:L57"/>
    <mergeCell ref="N56:N57"/>
    <mergeCell ref="O56:O57"/>
    <mergeCell ref="Q56:Q57"/>
    <mergeCell ref="R56:R57"/>
    <mergeCell ref="T56:T57"/>
    <mergeCell ref="U58:U60"/>
    <mergeCell ref="M59:M60"/>
    <mergeCell ref="N59:N60"/>
    <mergeCell ref="O59:O60"/>
    <mergeCell ref="S59:S60"/>
    <mergeCell ref="B62:B64"/>
    <mergeCell ref="D62:D66"/>
    <mergeCell ref="G62:G63"/>
    <mergeCell ref="K62:K66"/>
    <mergeCell ref="L62:L64"/>
    <mergeCell ref="F61:F63"/>
    <mergeCell ref="I61:I63"/>
    <mergeCell ref="I64:I67"/>
    <mergeCell ref="L65:L66"/>
    <mergeCell ref="T66:T69"/>
    <mergeCell ref="N62:N66"/>
    <mergeCell ref="O62:O66"/>
    <mergeCell ref="Q63:Q65"/>
    <mergeCell ref="T63:T65"/>
    <mergeCell ref="R64:R65"/>
    <mergeCell ref="Q66:Q69"/>
    <mergeCell ref="R66:R69"/>
    <mergeCell ref="E82:I82"/>
    <mergeCell ref="J82:K82"/>
    <mergeCell ref="P82:S82"/>
    <mergeCell ref="U66:U69"/>
    <mergeCell ref="B67:B76"/>
    <mergeCell ref="D67:D74"/>
    <mergeCell ref="K67:K74"/>
    <mergeCell ref="L67:L74"/>
    <mergeCell ref="F68:F70"/>
    <mergeCell ref="G68:G70"/>
    <mergeCell ref="I68:I70"/>
    <mergeCell ref="O69:O74"/>
    <mergeCell ref="B65:B66"/>
    <mergeCell ref="U63:U65"/>
    <mergeCell ref="F64:F67"/>
    <mergeCell ref="G64:G67"/>
  </mergeCells>
  <printOptions horizontalCentered="1"/>
  <pageMargins left="0" right="0" top="0.19685039370078741" bottom="0.19685039370078741" header="0.11811023622047245" footer="0.11811023622047245"/>
  <pageSetup paperSize="8" scale="22" orientation="landscape" r:id="rId1"/>
  <headerFooter>
    <oddFooter>&amp;C&amp;"Arial,Normal"&amp;22PERÍODO DE RETENÇÃO – 5 ANOS&amp;R&amp;"Arial,Normal"&amp;22DI 02010 D02-01</oddFooter>
  </headerFooter>
  <colBreaks count="1" manualBreakCount="1">
    <brk id="25" max="81"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9D9EB-2921-4588-9E77-A81B8364FE35}">
  <sheetPr>
    <tabColor theme="9"/>
  </sheetPr>
  <dimension ref="A1:K37"/>
  <sheetViews>
    <sheetView showGridLines="0" workbookViewId="0">
      <selection activeCell="D11" sqref="D11"/>
    </sheetView>
  </sheetViews>
  <sheetFormatPr defaultRowHeight="15" x14ac:dyDescent="0.25"/>
  <cols>
    <col min="1" max="1" width="9.140625" style="489"/>
    <col min="2" max="2" width="17" style="489" customWidth="1"/>
    <col min="3" max="3" width="29.42578125" style="63" bestFit="1" customWidth="1"/>
    <col min="4" max="4" width="80.42578125" style="63" customWidth="1"/>
    <col min="5" max="5" width="29.85546875" style="489" bestFit="1" customWidth="1"/>
    <col min="6" max="6" width="18.85546875" style="489" bestFit="1" customWidth="1"/>
    <col min="7" max="7" width="9.140625" style="489"/>
  </cols>
  <sheetData>
    <row r="1" spans="1:9" ht="15.75" thickBot="1" x14ac:dyDescent="0.3">
      <c r="A1" s="492"/>
      <c r="B1" s="492"/>
      <c r="C1" s="493"/>
      <c r="D1" s="494"/>
      <c r="E1" s="492"/>
      <c r="F1" s="492"/>
      <c r="G1" s="492"/>
    </row>
    <row r="2" spans="1:9" ht="19.5" thickBot="1" x14ac:dyDescent="0.35">
      <c r="A2" s="725" t="s">
        <v>5728</v>
      </c>
      <c r="B2" s="726"/>
      <c r="C2" s="726"/>
      <c r="D2" s="726"/>
      <c r="E2" s="726"/>
      <c r="F2" s="726"/>
      <c r="G2" s="727"/>
    </row>
    <row r="3" spans="1:9" x14ac:dyDescent="0.25">
      <c r="A3" s="492"/>
      <c r="B3" s="492"/>
      <c r="C3" s="493"/>
      <c r="D3" s="494"/>
      <c r="E3" s="492"/>
      <c r="F3" s="492"/>
      <c r="G3" s="492"/>
      <c r="H3">
        <v>1972</v>
      </c>
      <c r="I3">
        <v>100</v>
      </c>
    </row>
    <row r="4" spans="1:9" ht="15.75" thickBot="1" x14ac:dyDescent="0.3">
      <c r="A4" s="492"/>
      <c r="B4" s="492"/>
      <c r="C4" s="493"/>
      <c r="D4" s="494"/>
      <c r="E4" s="492"/>
      <c r="F4" s="492"/>
      <c r="G4" s="492"/>
      <c r="H4">
        <f>100/7</f>
        <v>14.285714285714286</v>
      </c>
      <c r="I4">
        <f>H4*I3/H3</f>
        <v>0.72442770211532892</v>
      </c>
    </row>
    <row r="5" spans="1:9" ht="19.5" thickBot="1" x14ac:dyDescent="0.3">
      <c r="A5" s="728" t="s">
        <v>5729</v>
      </c>
      <c r="B5" s="729"/>
      <c r="C5" s="730"/>
      <c r="D5" s="495">
        <v>1</v>
      </c>
      <c r="E5" s="492"/>
      <c r="F5" s="492"/>
      <c r="G5" s="492"/>
    </row>
    <row r="6" spans="1:9" ht="15.75" thickBot="1" x14ac:dyDescent="0.3">
      <c r="A6" s="492"/>
      <c r="B6" s="492"/>
      <c r="C6" s="493"/>
      <c r="D6" s="494"/>
      <c r="E6" s="492"/>
      <c r="F6" s="492"/>
      <c r="G6" s="492"/>
    </row>
    <row r="7" spans="1:9" ht="19.5" thickBot="1" x14ac:dyDescent="0.3">
      <c r="A7" s="496" t="s">
        <v>932</v>
      </c>
      <c r="B7" s="497" t="s">
        <v>5730</v>
      </c>
      <c r="C7" s="497" t="s">
        <v>5731</v>
      </c>
      <c r="D7" s="498" t="s">
        <v>5732</v>
      </c>
      <c r="E7" s="497" t="s">
        <v>5733</v>
      </c>
      <c r="F7" s="497" t="s">
        <v>5734</v>
      </c>
      <c r="G7" s="499" t="s">
        <v>5735</v>
      </c>
    </row>
    <row r="8" spans="1:9" ht="99.75" customHeight="1" x14ac:dyDescent="0.25">
      <c r="A8" s="500">
        <v>1</v>
      </c>
      <c r="B8" s="731" t="s">
        <v>5736</v>
      </c>
      <c r="C8" s="501" t="s">
        <v>5737</v>
      </c>
      <c r="D8" s="501" t="s">
        <v>5738</v>
      </c>
      <c r="E8" s="502" t="s">
        <v>5739</v>
      </c>
      <c r="F8" s="502">
        <f>35%*$D$34</f>
        <v>690.19999999999993</v>
      </c>
      <c r="G8" s="503">
        <f>(F8*100/$D$34)/100</f>
        <v>0.35</v>
      </c>
    </row>
    <row r="9" spans="1:9" ht="125.25" customHeight="1" x14ac:dyDescent="0.25">
      <c r="A9" s="504">
        <v>2</v>
      </c>
      <c r="B9" s="732"/>
      <c r="C9" s="476" t="s">
        <v>5740</v>
      </c>
      <c r="D9" s="476" t="s">
        <v>5741</v>
      </c>
      <c r="E9" s="505" t="s">
        <v>5742</v>
      </c>
      <c r="F9" s="506">
        <f>12%*$D$34</f>
        <v>236.64</v>
      </c>
      <c r="G9" s="507">
        <f t="shared" ref="G9:G20" si="0">(F9*100/$D$34)/100</f>
        <v>0.12</v>
      </c>
    </row>
    <row r="10" spans="1:9" ht="300" x14ac:dyDescent="0.25">
      <c r="A10" s="504">
        <v>3</v>
      </c>
      <c r="B10" s="733" t="s">
        <v>5743</v>
      </c>
      <c r="C10" s="476" t="s">
        <v>5744</v>
      </c>
      <c r="D10" s="476" t="s">
        <v>5745</v>
      </c>
      <c r="E10" s="505" t="s">
        <v>5746</v>
      </c>
      <c r="F10" s="506">
        <f>22%*$D$34</f>
        <v>433.84</v>
      </c>
      <c r="G10" s="507">
        <f t="shared" si="0"/>
        <v>0.22</v>
      </c>
    </row>
    <row r="11" spans="1:9" ht="159" customHeight="1" x14ac:dyDescent="0.25">
      <c r="A11" s="504">
        <v>4</v>
      </c>
      <c r="B11" s="734"/>
      <c r="C11" s="476" t="s">
        <v>5747</v>
      </c>
      <c r="D11" s="476" t="s">
        <v>5748</v>
      </c>
      <c r="E11" s="505" t="s">
        <v>5749</v>
      </c>
      <c r="F11" s="506">
        <f>10%*$D$34</f>
        <v>197.20000000000002</v>
      </c>
      <c r="G11" s="507">
        <f t="shared" si="0"/>
        <v>0.1</v>
      </c>
    </row>
    <row r="12" spans="1:9" ht="124.5" customHeight="1" x14ac:dyDescent="0.25">
      <c r="A12" s="504">
        <v>5</v>
      </c>
      <c r="B12" s="733" t="s">
        <v>5750</v>
      </c>
      <c r="C12" s="476" t="s">
        <v>5751</v>
      </c>
      <c r="D12" s="476" t="s">
        <v>5752</v>
      </c>
      <c r="E12" s="506" t="s">
        <v>5753</v>
      </c>
      <c r="F12" s="506">
        <f>5%*$D$34</f>
        <v>98.600000000000009</v>
      </c>
      <c r="G12" s="507">
        <f t="shared" si="0"/>
        <v>0.05</v>
      </c>
    </row>
    <row r="13" spans="1:9" ht="116.25" customHeight="1" x14ac:dyDescent="0.25">
      <c r="A13" s="504">
        <v>6</v>
      </c>
      <c r="B13" s="734"/>
      <c r="C13" s="477" t="s">
        <v>5754</v>
      </c>
      <c r="D13" s="477" t="s">
        <v>5755</v>
      </c>
      <c r="E13" s="508" t="s">
        <v>5756</v>
      </c>
      <c r="F13" s="506">
        <v>10</v>
      </c>
      <c r="G13" s="507">
        <f t="shared" si="0"/>
        <v>5.0709939148073022E-3</v>
      </c>
    </row>
    <row r="14" spans="1:9" ht="87.75" customHeight="1" x14ac:dyDescent="0.25">
      <c r="A14" s="504">
        <v>7</v>
      </c>
      <c r="B14" s="735"/>
      <c r="C14" s="476" t="s">
        <v>5757</v>
      </c>
      <c r="D14" s="477" t="s">
        <v>5758</v>
      </c>
      <c r="E14" s="508" t="s">
        <v>5759</v>
      </c>
      <c r="F14" s="506">
        <f>15%*$D$34</f>
        <v>295.8</v>
      </c>
      <c r="G14" s="507">
        <f t="shared" si="0"/>
        <v>0.15</v>
      </c>
    </row>
    <row r="15" spans="1:9" ht="78.75" customHeight="1" x14ac:dyDescent="0.25">
      <c r="A15" s="504">
        <v>8</v>
      </c>
      <c r="B15" s="736" t="s">
        <v>5760</v>
      </c>
      <c r="C15" s="476" t="s">
        <v>5426</v>
      </c>
      <c r="D15" s="477" t="s">
        <v>5687</v>
      </c>
      <c r="E15" s="508" t="s">
        <v>83</v>
      </c>
      <c r="F15" s="506"/>
      <c r="G15" s="507">
        <f t="shared" si="0"/>
        <v>0</v>
      </c>
    </row>
    <row r="16" spans="1:9" ht="72.75" customHeight="1" x14ac:dyDescent="0.25">
      <c r="A16" s="504">
        <v>9</v>
      </c>
      <c r="B16" s="732"/>
      <c r="C16" s="476" t="s">
        <v>5761</v>
      </c>
      <c r="D16" s="477" t="s">
        <v>5762</v>
      </c>
      <c r="E16" s="508" t="s">
        <v>83</v>
      </c>
      <c r="F16" s="506"/>
      <c r="G16" s="507">
        <f t="shared" si="0"/>
        <v>0</v>
      </c>
    </row>
    <row r="17" spans="1:11" ht="72.75" customHeight="1" x14ac:dyDescent="0.25">
      <c r="A17" s="504">
        <v>10</v>
      </c>
      <c r="B17" s="732"/>
      <c r="C17" s="477" t="s">
        <v>5763</v>
      </c>
      <c r="D17" s="477" t="s">
        <v>5764</v>
      </c>
      <c r="E17" s="508" t="s">
        <v>83</v>
      </c>
      <c r="F17" s="477"/>
      <c r="G17" s="507">
        <f t="shared" si="0"/>
        <v>0</v>
      </c>
    </row>
    <row r="18" spans="1:11" ht="120" x14ac:dyDescent="0.25">
      <c r="A18" s="504">
        <v>11</v>
      </c>
      <c r="B18" s="737"/>
      <c r="C18" s="477" t="s">
        <v>5765</v>
      </c>
      <c r="D18" s="477" t="s">
        <v>5766</v>
      </c>
      <c r="E18" s="508" t="s">
        <v>83</v>
      </c>
      <c r="F18" s="477"/>
      <c r="G18" s="507">
        <f t="shared" si="0"/>
        <v>0</v>
      </c>
    </row>
    <row r="19" spans="1:11" ht="72.75" customHeight="1" x14ac:dyDescent="0.25">
      <c r="A19" s="504">
        <v>12</v>
      </c>
      <c r="B19" s="477"/>
      <c r="C19" s="477"/>
      <c r="D19" s="477"/>
      <c r="E19" s="477"/>
      <c r="F19" s="477"/>
      <c r="G19" s="507">
        <f t="shared" si="0"/>
        <v>0</v>
      </c>
    </row>
    <row r="20" spans="1:11" ht="70.5" customHeight="1" thickBot="1" x14ac:dyDescent="0.3">
      <c r="A20" s="509">
        <v>13</v>
      </c>
      <c r="B20" s="477"/>
      <c r="C20" s="477"/>
      <c r="D20" s="477"/>
      <c r="E20" s="477"/>
      <c r="F20" s="477"/>
      <c r="G20" s="510">
        <f t="shared" si="0"/>
        <v>0</v>
      </c>
    </row>
    <row r="21" spans="1:11" ht="15.75" thickBot="1" x14ac:dyDescent="0.3">
      <c r="A21" s="720" t="s">
        <v>1213</v>
      </c>
      <c r="B21" s="721"/>
      <c r="C21" s="721"/>
      <c r="D21" s="721"/>
      <c r="E21" s="722"/>
      <c r="F21" s="511">
        <f>SUM(F8:F20)</f>
        <v>1962.2799999999997</v>
      </c>
      <c r="G21" s="512">
        <f>SUM(G8:G20)</f>
        <v>0.99507099391480724</v>
      </c>
    </row>
    <row r="22" spans="1:11" x14ac:dyDescent="0.25">
      <c r="A22" s="513"/>
      <c r="B22" s="513"/>
      <c r="C22" s="514"/>
      <c r="D22" s="515"/>
      <c r="E22" s="513"/>
      <c r="F22" s="513"/>
      <c r="G22" s="513"/>
      <c r="K22">
        <v>22</v>
      </c>
    </row>
    <row r="23" spans="1:11" x14ac:dyDescent="0.25">
      <c r="A23" s="492"/>
      <c r="B23" s="492"/>
      <c r="C23" s="493"/>
      <c r="D23" s="494"/>
      <c r="E23" s="492"/>
      <c r="F23" s="492"/>
      <c r="G23" s="492"/>
      <c r="K23">
        <v>21</v>
      </c>
    </row>
    <row r="24" spans="1:11" x14ac:dyDescent="0.25">
      <c r="A24" s="492"/>
      <c r="B24" s="492"/>
      <c r="C24" s="493"/>
      <c r="D24" s="494"/>
      <c r="E24" s="492"/>
      <c r="F24" s="492"/>
      <c r="G24" s="492"/>
      <c r="K24">
        <v>15</v>
      </c>
    </row>
    <row r="25" spans="1:11" x14ac:dyDescent="0.25">
      <c r="A25" s="492"/>
      <c r="B25" s="492"/>
      <c r="C25" s="493"/>
      <c r="D25" s="494"/>
      <c r="E25" s="492"/>
      <c r="F25" s="492"/>
      <c r="G25" s="492"/>
      <c r="K25">
        <v>20</v>
      </c>
    </row>
    <row r="26" spans="1:11" x14ac:dyDescent="0.25">
      <c r="A26" s="492"/>
      <c r="B26" s="492"/>
      <c r="C26" s="493"/>
      <c r="D26" s="494"/>
      <c r="E26" s="492"/>
      <c r="F26" s="492"/>
      <c r="G26" s="492"/>
      <c r="K26">
        <v>22</v>
      </c>
    </row>
    <row r="27" spans="1:11" ht="15.75" thickBot="1" x14ac:dyDescent="0.3">
      <c r="A27" s="492"/>
      <c r="B27" s="492"/>
      <c r="C27" s="493"/>
      <c r="D27" s="494"/>
      <c r="E27" s="492"/>
      <c r="F27" s="492"/>
      <c r="G27" s="492"/>
      <c r="K27">
        <v>19</v>
      </c>
    </row>
    <row r="28" spans="1:11" ht="15.75" thickBot="1" x14ac:dyDescent="0.3">
      <c r="A28" s="492"/>
      <c r="B28" s="492"/>
      <c r="C28" s="723" t="s">
        <v>5767</v>
      </c>
      <c r="D28" s="724"/>
      <c r="E28" s="492"/>
      <c r="F28" s="492"/>
      <c r="G28" s="492"/>
      <c r="K28">
        <v>21</v>
      </c>
    </row>
    <row r="29" spans="1:11" ht="15.75" thickBot="1" x14ac:dyDescent="0.3">
      <c r="A29" s="492"/>
      <c r="B29" s="492"/>
      <c r="C29" s="493"/>
      <c r="D29" s="494"/>
      <c r="E29" s="492"/>
      <c r="F29" s="492"/>
      <c r="G29" s="492"/>
      <c r="K29">
        <v>19</v>
      </c>
    </row>
    <row r="30" spans="1:11" ht="15.75" thickBot="1" x14ac:dyDescent="0.3">
      <c r="A30" s="492"/>
      <c r="B30" s="492"/>
      <c r="C30" s="723" t="s">
        <v>5768</v>
      </c>
      <c r="D30" s="724"/>
      <c r="E30" s="492"/>
      <c r="F30" s="492"/>
      <c r="G30" s="492"/>
      <c r="K30">
        <v>15</v>
      </c>
    </row>
    <row r="31" spans="1:11" x14ac:dyDescent="0.25">
      <c r="A31" s="492"/>
      <c r="B31" s="492"/>
      <c r="C31" s="516" t="s">
        <v>5769</v>
      </c>
      <c r="D31" s="517" t="s">
        <v>5770</v>
      </c>
      <c r="E31" s="492"/>
      <c r="F31" s="492"/>
      <c r="G31" s="492"/>
      <c r="K31">
        <v>20</v>
      </c>
    </row>
    <row r="32" spans="1:11" x14ac:dyDescent="0.25">
      <c r="A32" s="492"/>
      <c r="B32" s="492"/>
      <c r="C32" s="516" t="s">
        <v>5771</v>
      </c>
      <c r="D32" s="517">
        <v>232</v>
      </c>
      <c r="E32" s="492"/>
      <c r="F32" s="492"/>
      <c r="G32" s="492"/>
      <c r="K32">
        <v>20</v>
      </c>
    </row>
    <row r="33" spans="1:11" ht="15.75" thickBot="1" x14ac:dyDescent="0.3">
      <c r="A33" s="492"/>
      <c r="B33" s="492"/>
      <c r="C33" s="518" t="s">
        <v>5772</v>
      </c>
      <c r="D33" s="519">
        <f>AVERAGE(K22:K33)</f>
        <v>19.333333333333332</v>
      </c>
      <c r="E33" s="492"/>
      <c r="F33" s="492"/>
      <c r="G33" s="492"/>
      <c r="K33">
        <v>18</v>
      </c>
    </row>
    <row r="34" spans="1:11" x14ac:dyDescent="0.25">
      <c r="A34" s="492"/>
      <c r="B34" s="492"/>
      <c r="C34" s="516" t="s">
        <v>5773</v>
      </c>
      <c r="D34" s="517">
        <f>D36*D32</f>
        <v>1972</v>
      </c>
      <c r="E34" s="492"/>
      <c r="F34" s="492"/>
      <c r="G34" s="492"/>
    </row>
    <row r="35" spans="1:11" x14ac:dyDescent="0.25">
      <c r="A35" s="492"/>
      <c r="B35" s="492"/>
      <c r="C35" s="516" t="s">
        <v>5774</v>
      </c>
      <c r="D35" s="520">
        <f>D36*D33</f>
        <v>164.33333333333331</v>
      </c>
      <c r="E35" s="492"/>
      <c r="F35" s="492"/>
      <c r="G35" s="492"/>
    </row>
    <row r="36" spans="1:11" ht="15.75" thickBot="1" x14ac:dyDescent="0.3">
      <c r="A36" s="492"/>
      <c r="B36" s="492"/>
      <c r="C36" s="518" t="s">
        <v>5775</v>
      </c>
      <c r="D36" s="521" t="s">
        <v>5776</v>
      </c>
      <c r="E36" s="492"/>
      <c r="F36" s="492"/>
      <c r="G36" s="492"/>
      <c r="K36">
        <f ca="1">SUM(K22:K36)</f>
        <v>232</v>
      </c>
    </row>
    <row r="37" spans="1:11" x14ac:dyDescent="0.25">
      <c r="A37" s="492"/>
      <c r="B37" s="492"/>
      <c r="C37" s="493"/>
      <c r="D37" s="494"/>
      <c r="E37" s="492"/>
      <c r="F37" s="492"/>
      <c r="G37" s="492"/>
    </row>
  </sheetData>
  <mergeCells count="9">
    <mergeCell ref="A21:E21"/>
    <mergeCell ref="C28:D28"/>
    <mergeCell ref="C30:D30"/>
    <mergeCell ref="A2:G2"/>
    <mergeCell ref="A5:C5"/>
    <mergeCell ref="B8:B9"/>
    <mergeCell ref="B10:B11"/>
    <mergeCell ref="B12:B14"/>
    <mergeCell ref="B15: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B4AEB-0F9B-4630-877C-84E347320CE7}">
  <dimension ref="B1:R75"/>
  <sheetViews>
    <sheetView showGridLines="0" zoomScale="85" zoomScaleNormal="85" workbookViewId="0">
      <selection activeCell="F37" sqref="F37"/>
    </sheetView>
  </sheetViews>
  <sheetFormatPr defaultRowHeight="15" x14ac:dyDescent="0.25"/>
  <cols>
    <col min="2" max="2" width="45.85546875" customWidth="1"/>
    <col min="3" max="3" width="18.85546875" bestFit="1" customWidth="1"/>
    <col min="4" max="4" width="21.7109375" customWidth="1"/>
    <col min="5" max="5" width="15.140625" bestFit="1" customWidth="1"/>
    <col min="6" max="6" width="14.7109375" bestFit="1" customWidth="1"/>
    <col min="7" max="7" width="13.42578125" bestFit="1" customWidth="1"/>
    <col min="8" max="8" width="16.28515625" bestFit="1" customWidth="1"/>
    <col min="9" max="9" width="15.5703125" bestFit="1" customWidth="1"/>
    <col min="10" max="10" width="14.7109375" bestFit="1" customWidth="1"/>
    <col min="11" max="14" width="13.42578125" bestFit="1" customWidth="1"/>
    <col min="15" max="17" width="13.42578125" customWidth="1"/>
    <col min="18" max="18" width="14.42578125" bestFit="1" customWidth="1"/>
  </cols>
  <sheetData>
    <row r="1" spans="2:18" ht="15.75" thickBot="1" x14ac:dyDescent="0.3"/>
    <row r="2" spans="2:18" x14ac:dyDescent="0.25">
      <c r="B2" s="528" t="s">
        <v>91</v>
      </c>
      <c r="C2" s="529"/>
      <c r="D2" s="528" t="s">
        <v>930</v>
      </c>
      <c r="E2" s="530"/>
      <c r="I2" t="s">
        <v>914</v>
      </c>
      <c r="J2">
        <v>21</v>
      </c>
      <c r="K2">
        <v>8</v>
      </c>
      <c r="L2">
        <f>K2*J2</f>
        <v>168</v>
      </c>
    </row>
    <row r="3" spans="2:18" ht="15.75" thickBot="1" x14ac:dyDescent="0.3">
      <c r="B3" s="185" t="s">
        <v>1183</v>
      </c>
      <c r="C3" s="186" t="s">
        <v>1184</v>
      </c>
      <c r="D3" s="185" t="s">
        <v>1183</v>
      </c>
      <c r="E3" s="187" t="s">
        <v>1184</v>
      </c>
      <c r="I3" t="s">
        <v>1214</v>
      </c>
      <c r="J3">
        <v>63</v>
      </c>
      <c r="K3">
        <v>8</v>
      </c>
      <c r="L3">
        <f>K3*J3</f>
        <v>504</v>
      </c>
    </row>
    <row r="4" spans="2:18" x14ac:dyDescent="0.25">
      <c r="B4" s="188" t="s">
        <v>1185</v>
      </c>
      <c r="C4" s="189">
        <v>602</v>
      </c>
      <c r="D4" s="188" t="s">
        <v>1186</v>
      </c>
      <c r="E4" s="190">
        <v>602</v>
      </c>
      <c r="I4" t="s">
        <v>1215</v>
      </c>
      <c r="J4">
        <v>20</v>
      </c>
    </row>
    <row r="5" spans="2:18" x14ac:dyDescent="0.25">
      <c r="B5" s="191" t="s">
        <v>1187</v>
      </c>
      <c r="C5" s="192">
        <v>5</v>
      </c>
      <c r="D5" s="191" t="s">
        <v>1188</v>
      </c>
      <c r="E5" s="193">
        <v>5</v>
      </c>
    </row>
    <row r="6" spans="2:18" x14ac:dyDescent="0.25">
      <c r="B6" s="191" t="s">
        <v>1189</v>
      </c>
      <c r="C6" s="192">
        <v>7</v>
      </c>
      <c r="D6" s="191" t="s">
        <v>1190</v>
      </c>
      <c r="E6" s="193">
        <v>7</v>
      </c>
    </row>
    <row r="7" spans="2:18" x14ac:dyDescent="0.25">
      <c r="B7" s="191" t="s">
        <v>1191</v>
      </c>
      <c r="C7" s="192">
        <v>4</v>
      </c>
      <c r="D7" s="191" t="s">
        <v>1192</v>
      </c>
      <c r="E7" s="193">
        <v>4</v>
      </c>
    </row>
    <row r="8" spans="2:18" x14ac:dyDescent="0.25">
      <c r="B8" s="191" t="s">
        <v>1193</v>
      </c>
      <c r="C8" s="192">
        <v>3</v>
      </c>
      <c r="D8" s="191" t="s">
        <v>1194</v>
      </c>
      <c r="E8" s="193">
        <v>3</v>
      </c>
      <c r="J8" s="201"/>
      <c r="K8" s="205" t="s">
        <v>1224</v>
      </c>
      <c r="L8" s="205" t="s">
        <v>1223</v>
      </c>
      <c r="M8" s="205" t="s">
        <v>1222</v>
      </c>
      <c r="N8" s="205" t="s">
        <v>1213</v>
      </c>
      <c r="O8" s="205"/>
      <c r="P8" s="205"/>
      <c r="Q8" s="205"/>
      <c r="R8" s="205" t="s">
        <v>1227</v>
      </c>
    </row>
    <row r="9" spans="2:18" ht="15.75" x14ac:dyDescent="0.25">
      <c r="B9" s="191" t="s">
        <v>1195</v>
      </c>
      <c r="C9" s="192">
        <v>135</v>
      </c>
      <c r="D9" s="191" t="s">
        <v>1196</v>
      </c>
      <c r="E9" s="193">
        <v>135</v>
      </c>
      <c r="J9" s="206" t="s">
        <v>1216</v>
      </c>
      <c r="K9" s="202">
        <v>3</v>
      </c>
      <c r="L9" s="202">
        <v>3</v>
      </c>
      <c r="M9" s="202">
        <v>4</v>
      </c>
      <c r="N9" s="202">
        <f t="shared" ref="N9:N15" si="0">SUM(K9:M9)</f>
        <v>10</v>
      </c>
      <c r="O9" s="202"/>
      <c r="P9" s="202"/>
      <c r="Q9" s="202"/>
      <c r="R9" s="201"/>
    </row>
    <row r="10" spans="2:18" ht="15.75" x14ac:dyDescent="0.25">
      <c r="B10" s="191" t="s">
        <v>1197</v>
      </c>
      <c r="C10" s="192">
        <v>75</v>
      </c>
      <c r="D10" s="191" t="s">
        <v>1198</v>
      </c>
      <c r="E10" s="193">
        <v>75</v>
      </c>
      <c r="J10" s="206" t="s">
        <v>1217</v>
      </c>
      <c r="K10" s="202">
        <v>3</v>
      </c>
      <c r="L10" s="202">
        <v>3</v>
      </c>
      <c r="M10" s="202">
        <v>2</v>
      </c>
      <c r="N10" s="202">
        <f t="shared" si="0"/>
        <v>8</v>
      </c>
      <c r="O10" s="202"/>
      <c r="P10" s="202"/>
      <c r="Q10" s="202"/>
      <c r="R10" s="201"/>
    </row>
    <row r="11" spans="2:18" ht="15.75" x14ac:dyDescent="0.25">
      <c r="B11" s="191" t="s">
        <v>1199</v>
      </c>
      <c r="C11" s="192">
        <v>4</v>
      </c>
      <c r="D11" s="191" t="s">
        <v>1200</v>
      </c>
      <c r="E11" s="193">
        <v>4</v>
      </c>
      <c r="J11" s="206" t="s">
        <v>1218</v>
      </c>
      <c r="K11" s="202">
        <v>1</v>
      </c>
      <c r="L11" s="202">
        <v>1</v>
      </c>
      <c r="M11" s="202">
        <v>1</v>
      </c>
      <c r="N11" s="202">
        <f t="shared" si="0"/>
        <v>3</v>
      </c>
      <c r="O11" s="202"/>
      <c r="P11" s="202"/>
      <c r="Q11" s="202"/>
      <c r="R11" s="201"/>
    </row>
    <row r="12" spans="2:18" ht="15.75" x14ac:dyDescent="0.25">
      <c r="B12" s="191" t="s">
        <v>1201</v>
      </c>
      <c r="C12" s="192">
        <v>2</v>
      </c>
      <c r="D12" s="191" t="s">
        <v>1202</v>
      </c>
      <c r="E12" s="193">
        <v>2</v>
      </c>
      <c r="J12" s="206" t="s">
        <v>1219</v>
      </c>
      <c r="K12" s="202">
        <v>1</v>
      </c>
      <c r="L12" s="202">
        <v>1</v>
      </c>
      <c r="M12" s="202">
        <v>0</v>
      </c>
      <c r="N12" s="202">
        <f t="shared" si="0"/>
        <v>2</v>
      </c>
      <c r="O12" s="202"/>
      <c r="P12" s="202"/>
      <c r="Q12" s="202"/>
      <c r="R12" s="201"/>
    </row>
    <row r="13" spans="2:18" ht="15.75" x14ac:dyDescent="0.25">
      <c r="B13" s="191" t="s">
        <v>1203</v>
      </c>
      <c r="C13" s="192">
        <v>141063</v>
      </c>
      <c r="D13" s="191" t="s">
        <v>1204</v>
      </c>
      <c r="E13" s="193">
        <v>272992</v>
      </c>
      <c r="J13" s="206" t="s">
        <v>1220</v>
      </c>
      <c r="K13" s="203">
        <v>4</v>
      </c>
      <c r="L13" s="203">
        <v>4</v>
      </c>
      <c r="M13" s="203">
        <v>0</v>
      </c>
      <c r="N13" s="203">
        <f t="shared" si="0"/>
        <v>8</v>
      </c>
      <c r="O13" s="203"/>
      <c r="P13" s="203"/>
      <c r="Q13" s="203"/>
      <c r="R13" s="201" t="s">
        <v>1226</v>
      </c>
    </row>
    <row r="14" spans="2:18" ht="15.75" x14ac:dyDescent="0.25">
      <c r="B14" s="191" t="s">
        <v>1205</v>
      </c>
      <c r="C14" s="192">
        <v>12807</v>
      </c>
      <c r="D14" s="191" t="s">
        <v>1206</v>
      </c>
      <c r="E14" s="193">
        <v>40964</v>
      </c>
      <c r="J14" s="206" t="s">
        <v>1221</v>
      </c>
      <c r="K14" s="203">
        <v>1</v>
      </c>
      <c r="L14" s="203">
        <v>1</v>
      </c>
      <c r="M14" s="203">
        <v>0</v>
      </c>
      <c r="N14" s="203">
        <f t="shared" si="0"/>
        <v>2</v>
      </c>
      <c r="O14" s="203"/>
      <c r="P14" s="203"/>
      <c r="Q14" s="203"/>
      <c r="R14" s="201" t="s">
        <v>1225</v>
      </c>
    </row>
    <row r="15" spans="2:18" ht="21" x14ac:dyDescent="0.35">
      <c r="B15" s="191" t="s">
        <v>1207</v>
      </c>
      <c r="C15" s="192">
        <v>54428</v>
      </c>
      <c r="D15" s="191" t="s">
        <v>1208</v>
      </c>
      <c r="E15" s="193">
        <v>54428</v>
      </c>
      <c r="J15" s="206" t="s">
        <v>1213</v>
      </c>
      <c r="K15" s="204">
        <f>SUM(K9:K12)</f>
        <v>8</v>
      </c>
      <c r="L15" s="204">
        <f>SUM(L9:L12)</f>
        <v>8</v>
      </c>
      <c r="M15" s="204">
        <f>SUM(M9:M12)</f>
        <v>7</v>
      </c>
      <c r="N15" s="204">
        <f t="shared" si="0"/>
        <v>23</v>
      </c>
      <c r="O15" s="204"/>
      <c r="P15" s="204"/>
      <c r="Q15" s="204"/>
      <c r="R15" s="201"/>
    </row>
    <row r="16" spans="2:18" x14ac:dyDescent="0.25">
      <c r="B16" s="191" t="s">
        <v>1209</v>
      </c>
      <c r="C16" s="192">
        <v>835407</v>
      </c>
      <c r="D16" s="191" t="s">
        <v>1210</v>
      </c>
      <c r="E16" s="193">
        <v>835407</v>
      </c>
    </row>
    <row r="17" spans="2:18" ht="15.75" thickBot="1" x14ac:dyDescent="0.3">
      <c r="B17" s="194" t="s">
        <v>1211</v>
      </c>
      <c r="C17" s="195">
        <v>3</v>
      </c>
      <c r="D17" s="194" t="s">
        <v>1212</v>
      </c>
      <c r="E17" s="196">
        <v>2</v>
      </c>
    </row>
    <row r="19" spans="2:18" ht="15.75" thickBot="1" x14ac:dyDescent="0.3"/>
    <row r="20" spans="2:18" ht="15.75" thickBot="1" x14ac:dyDescent="0.3">
      <c r="B20" s="197" t="s">
        <v>1213</v>
      </c>
      <c r="C20" s="198">
        <f>SUM(C4:C19)</f>
        <v>1044545</v>
      </c>
      <c r="D20" s="199" t="s">
        <v>1213</v>
      </c>
      <c r="E20" s="198">
        <f>SUM(E4:E19)</f>
        <v>1204630</v>
      </c>
    </row>
    <row r="22" spans="2:18" ht="15.75" thickBot="1" x14ac:dyDescent="0.3"/>
    <row r="23" spans="2:18" ht="15.75" x14ac:dyDescent="0.25">
      <c r="C23" s="533" t="s">
        <v>81</v>
      </c>
      <c r="D23" s="534"/>
      <c r="E23" s="535"/>
      <c r="F23" s="536" t="s">
        <v>5295</v>
      </c>
      <c r="G23" s="537"/>
      <c r="H23" s="537"/>
      <c r="I23" s="537"/>
      <c r="J23" s="537"/>
      <c r="K23" s="537"/>
      <c r="L23" s="537"/>
      <c r="M23" s="537"/>
      <c r="N23" s="537"/>
      <c r="O23" s="537"/>
      <c r="P23" s="537"/>
      <c r="Q23" s="538"/>
      <c r="R23" s="526" t="s">
        <v>53</v>
      </c>
    </row>
    <row r="24" spans="2:18" ht="15.75" x14ac:dyDescent="0.25">
      <c r="B24" s="217" t="s">
        <v>5274</v>
      </c>
      <c r="C24" s="241" t="s">
        <v>5284</v>
      </c>
      <c r="D24" s="242" t="s">
        <v>5285</v>
      </c>
      <c r="E24" s="243" t="s">
        <v>5286</v>
      </c>
      <c r="F24" s="241" t="s">
        <v>82</v>
      </c>
      <c r="G24" s="242" t="s">
        <v>5287</v>
      </c>
      <c r="H24" s="242" t="s">
        <v>5288</v>
      </c>
      <c r="I24" s="242" t="s">
        <v>5289</v>
      </c>
      <c r="J24" s="242" t="s">
        <v>5290</v>
      </c>
      <c r="K24" s="242" t="s">
        <v>5291</v>
      </c>
      <c r="L24" s="242" t="s">
        <v>5292</v>
      </c>
      <c r="M24" s="242" t="s">
        <v>5293</v>
      </c>
      <c r="N24" s="242" t="s">
        <v>5294</v>
      </c>
      <c r="O24" s="242" t="s">
        <v>5284</v>
      </c>
      <c r="P24" s="242" t="s">
        <v>5285</v>
      </c>
      <c r="Q24" s="243" t="s">
        <v>5286</v>
      </c>
      <c r="R24" s="527"/>
    </row>
    <row r="25" spans="2:18" x14ac:dyDescent="0.25">
      <c r="B25" s="218" t="s">
        <v>5275</v>
      </c>
      <c r="C25" s="235">
        <v>0</v>
      </c>
      <c r="D25" s="245">
        <f t="shared" ref="D25:O25" si="1">$R$25/12</f>
        <v>13227.916666666666</v>
      </c>
      <c r="E25" s="246">
        <f t="shared" si="1"/>
        <v>13227.916666666666</v>
      </c>
      <c r="F25" s="238">
        <f t="shared" si="1"/>
        <v>13227.916666666666</v>
      </c>
      <c r="G25" s="239">
        <f t="shared" si="1"/>
        <v>13227.916666666666</v>
      </c>
      <c r="H25" s="239">
        <f t="shared" si="1"/>
        <v>13227.916666666666</v>
      </c>
      <c r="I25" s="239">
        <f t="shared" si="1"/>
        <v>13227.916666666666</v>
      </c>
      <c r="J25" s="239">
        <f t="shared" si="1"/>
        <v>13227.916666666666</v>
      </c>
      <c r="K25" s="239">
        <f t="shared" si="1"/>
        <v>13227.916666666666</v>
      </c>
      <c r="L25" s="239">
        <f t="shared" si="1"/>
        <v>13227.916666666666</v>
      </c>
      <c r="M25" s="239">
        <f t="shared" si="1"/>
        <v>13227.916666666666</v>
      </c>
      <c r="N25" s="239">
        <f t="shared" si="1"/>
        <v>13227.916666666666</v>
      </c>
      <c r="O25" s="239">
        <f t="shared" si="1"/>
        <v>13227.916666666666</v>
      </c>
      <c r="P25" s="239">
        <v>0</v>
      </c>
      <c r="Q25" s="240">
        <v>0</v>
      </c>
      <c r="R25" s="232">
        <v>158735</v>
      </c>
    </row>
    <row r="26" spans="2:18" ht="25.5" x14ac:dyDescent="0.25">
      <c r="B26" s="218" t="s">
        <v>5276</v>
      </c>
      <c r="C26" s="235">
        <v>0</v>
      </c>
      <c r="D26" s="236">
        <v>0</v>
      </c>
      <c r="E26" s="248">
        <v>35000</v>
      </c>
      <c r="F26" s="238">
        <v>0</v>
      </c>
      <c r="G26" s="239">
        <v>0</v>
      </c>
      <c r="H26" s="239">
        <v>0</v>
      </c>
      <c r="I26" s="239">
        <v>0</v>
      </c>
      <c r="J26" s="239">
        <v>0</v>
      </c>
      <c r="K26" s="239">
        <v>0</v>
      </c>
      <c r="L26" s="239">
        <v>0</v>
      </c>
      <c r="M26" s="239">
        <v>0</v>
      </c>
      <c r="N26" s="239">
        <v>0</v>
      </c>
      <c r="O26" s="239">
        <v>0</v>
      </c>
      <c r="P26" s="239">
        <v>0</v>
      </c>
      <c r="Q26" s="240">
        <v>0</v>
      </c>
      <c r="R26" s="233">
        <f>SUM(C26:Q26)</f>
        <v>35000</v>
      </c>
    </row>
    <row r="27" spans="2:18" x14ac:dyDescent="0.25">
      <c r="B27" s="219" t="s">
        <v>5277</v>
      </c>
      <c r="C27" s="235">
        <v>0</v>
      </c>
      <c r="D27" s="245">
        <v>2016</v>
      </c>
      <c r="E27" s="246">
        <v>2016</v>
      </c>
      <c r="F27" s="238">
        <v>2016</v>
      </c>
      <c r="G27" s="239">
        <v>2016</v>
      </c>
      <c r="H27" s="239">
        <v>2016</v>
      </c>
      <c r="I27" s="239">
        <v>2016</v>
      </c>
      <c r="J27" s="239">
        <v>2016</v>
      </c>
      <c r="K27" s="239">
        <v>2016</v>
      </c>
      <c r="L27" s="239">
        <v>2016</v>
      </c>
      <c r="M27" s="239">
        <v>2016</v>
      </c>
      <c r="N27" s="239">
        <v>2016</v>
      </c>
      <c r="O27" s="239">
        <v>2016</v>
      </c>
      <c r="P27" s="239">
        <v>0</v>
      </c>
      <c r="Q27" s="240">
        <v>0</v>
      </c>
      <c r="R27" s="232">
        <f>SUM(C27:Q27)</f>
        <v>24192</v>
      </c>
    </row>
    <row r="28" spans="2:18" ht="25.5" x14ac:dyDescent="0.25">
      <c r="B28" s="220" t="s">
        <v>5278</v>
      </c>
      <c r="C28" s="235">
        <v>0</v>
      </c>
      <c r="D28" s="245">
        <f t="shared" ref="D28:O28" si="2">$R$28/12</f>
        <v>9304.9166666666661</v>
      </c>
      <c r="E28" s="246">
        <f t="shared" si="2"/>
        <v>9304.9166666666661</v>
      </c>
      <c r="F28" s="238">
        <f t="shared" si="2"/>
        <v>9304.9166666666661</v>
      </c>
      <c r="G28" s="239">
        <f t="shared" si="2"/>
        <v>9304.9166666666661</v>
      </c>
      <c r="H28" s="239">
        <f t="shared" si="2"/>
        <v>9304.9166666666661</v>
      </c>
      <c r="I28" s="239">
        <f t="shared" si="2"/>
        <v>9304.9166666666661</v>
      </c>
      <c r="J28" s="239">
        <f t="shared" si="2"/>
        <v>9304.9166666666661</v>
      </c>
      <c r="K28" s="239">
        <f t="shared" si="2"/>
        <v>9304.9166666666661</v>
      </c>
      <c r="L28" s="239">
        <f t="shared" si="2"/>
        <v>9304.9166666666661</v>
      </c>
      <c r="M28" s="239">
        <f t="shared" si="2"/>
        <v>9304.9166666666661</v>
      </c>
      <c r="N28" s="239">
        <f t="shared" si="2"/>
        <v>9304.9166666666661</v>
      </c>
      <c r="O28" s="239">
        <f t="shared" si="2"/>
        <v>9304.9166666666661</v>
      </c>
      <c r="P28" s="239">
        <v>0</v>
      </c>
      <c r="Q28" s="240">
        <v>0</v>
      </c>
      <c r="R28" s="232">
        <v>111659</v>
      </c>
    </row>
    <row r="29" spans="2:18" x14ac:dyDescent="0.25">
      <c r="B29" s="220" t="s">
        <v>5279</v>
      </c>
      <c r="C29" s="235">
        <v>0</v>
      </c>
      <c r="D29" s="245">
        <f t="shared" ref="D29:O29" si="3">$R$29/12</f>
        <v>7053.166666666667</v>
      </c>
      <c r="E29" s="246">
        <f t="shared" si="3"/>
        <v>7053.166666666667</v>
      </c>
      <c r="F29" s="238">
        <f t="shared" si="3"/>
        <v>7053.166666666667</v>
      </c>
      <c r="G29" s="239">
        <f t="shared" si="3"/>
        <v>7053.166666666667</v>
      </c>
      <c r="H29" s="239">
        <f t="shared" si="3"/>
        <v>7053.166666666667</v>
      </c>
      <c r="I29" s="239">
        <f t="shared" si="3"/>
        <v>7053.166666666667</v>
      </c>
      <c r="J29" s="239">
        <f t="shared" si="3"/>
        <v>7053.166666666667</v>
      </c>
      <c r="K29" s="239">
        <f t="shared" si="3"/>
        <v>7053.166666666667</v>
      </c>
      <c r="L29" s="239">
        <f t="shared" si="3"/>
        <v>7053.166666666667</v>
      </c>
      <c r="M29" s="239">
        <f t="shared" si="3"/>
        <v>7053.166666666667</v>
      </c>
      <c r="N29" s="239">
        <f t="shared" si="3"/>
        <v>7053.166666666667</v>
      </c>
      <c r="O29" s="239">
        <f t="shared" si="3"/>
        <v>7053.166666666667</v>
      </c>
      <c r="P29" s="239">
        <v>0</v>
      </c>
      <c r="Q29" s="240">
        <v>0</v>
      </c>
      <c r="R29" s="232">
        <v>84638</v>
      </c>
    </row>
    <row r="30" spans="2:18" ht="25.5" x14ac:dyDescent="0.25">
      <c r="B30" s="220" t="s">
        <v>5280</v>
      </c>
      <c r="C30" s="235">
        <v>0</v>
      </c>
      <c r="D30" s="247">
        <f>$R$30/2</f>
        <v>37250</v>
      </c>
      <c r="E30" s="247">
        <f>$R$30/2</f>
        <v>37250</v>
      </c>
      <c r="F30" s="238">
        <v>0</v>
      </c>
      <c r="G30" s="239">
        <v>0</v>
      </c>
      <c r="H30" s="239">
        <v>0</v>
      </c>
      <c r="I30" s="239">
        <v>0</v>
      </c>
      <c r="J30" s="239">
        <v>0</v>
      </c>
      <c r="K30" s="239">
        <v>0</v>
      </c>
      <c r="L30" s="239">
        <v>0</v>
      </c>
      <c r="M30" s="239">
        <v>0</v>
      </c>
      <c r="N30" s="239">
        <v>0</v>
      </c>
      <c r="O30" s="239">
        <v>0</v>
      </c>
      <c r="P30" s="239">
        <v>0</v>
      </c>
      <c r="Q30" s="240">
        <v>0</v>
      </c>
      <c r="R30" s="233">
        <v>74500</v>
      </c>
    </row>
    <row r="31" spans="2:18" ht="25.5" x14ac:dyDescent="0.25">
      <c r="B31" s="221" t="s">
        <v>5296</v>
      </c>
      <c r="C31" s="235">
        <v>0</v>
      </c>
      <c r="D31" s="236">
        <v>0</v>
      </c>
      <c r="E31" s="246">
        <v>48000</v>
      </c>
      <c r="F31" s="238">
        <v>48000</v>
      </c>
      <c r="G31" s="239">
        <v>48000</v>
      </c>
      <c r="H31" s="239">
        <v>48000</v>
      </c>
      <c r="I31" s="239">
        <f>4*300</f>
        <v>1200</v>
      </c>
      <c r="J31" s="239">
        <v>0</v>
      </c>
      <c r="K31" s="239">
        <v>0</v>
      </c>
      <c r="L31" s="239">
        <v>0</v>
      </c>
      <c r="M31" s="239">
        <v>0</v>
      </c>
      <c r="N31" s="239">
        <v>0</v>
      </c>
      <c r="O31" s="239">
        <v>0</v>
      </c>
      <c r="P31" s="239">
        <v>0</v>
      </c>
      <c r="Q31" s="240">
        <v>0</v>
      </c>
      <c r="R31" s="232">
        <f t="shared" ref="R31:R33" si="4">SUM(C31:Q31)</f>
        <v>193200</v>
      </c>
    </row>
    <row r="32" spans="2:18" ht="25.5" x14ac:dyDescent="0.25">
      <c r="B32" s="220" t="s">
        <v>5281</v>
      </c>
      <c r="C32" s="235" t="s">
        <v>5299</v>
      </c>
      <c r="D32" s="236" t="s">
        <v>5299</v>
      </c>
      <c r="E32" s="237" t="s">
        <v>5299</v>
      </c>
      <c r="F32" s="238" t="s">
        <v>5299</v>
      </c>
      <c r="G32" s="239" t="s">
        <v>5299</v>
      </c>
      <c r="H32" s="239" t="s">
        <v>5299</v>
      </c>
      <c r="I32" s="239" t="s">
        <v>5299</v>
      </c>
      <c r="J32" s="239" t="s">
        <v>5299</v>
      </c>
      <c r="K32" s="239" t="s">
        <v>5299</v>
      </c>
      <c r="L32" s="239" t="s">
        <v>5299</v>
      </c>
      <c r="M32" s="239" t="s">
        <v>5299</v>
      </c>
      <c r="N32" s="239" t="s">
        <v>5299</v>
      </c>
      <c r="O32" s="239" t="s">
        <v>5299</v>
      </c>
      <c r="P32" s="239" t="s">
        <v>5299</v>
      </c>
      <c r="Q32" s="240" t="s">
        <v>5299</v>
      </c>
      <c r="R32" s="233">
        <f t="shared" si="4"/>
        <v>0</v>
      </c>
    </row>
    <row r="33" spans="2:18" ht="15.75" thickBot="1" x14ac:dyDescent="0.3">
      <c r="B33" s="222" t="s">
        <v>5282</v>
      </c>
      <c r="C33" s="235">
        <v>0</v>
      </c>
      <c r="D33" s="236">
        <v>0</v>
      </c>
      <c r="E33" s="237">
        <v>0</v>
      </c>
      <c r="F33" s="238">
        <v>0</v>
      </c>
      <c r="G33" s="239">
        <v>0</v>
      </c>
      <c r="H33" s="239">
        <v>0</v>
      </c>
      <c r="I33" s="239">
        <v>0</v>
      </c>
      <c r="J33" s="239">
        <v>0</v>
      </c>
      <c r="K33" s="239">
        <v>0</v>
      </c>
      <c r="L33" s="239">
        <v>0</v>
      </c>
      <c r="M33" s="239">
        <v>0</v>
      </c>
      <c r="N33" s="239">
        <v>0</v>
      </c>
      <c r="O33" s="239">
        <v>0</v>
      </c>
      <c r="P33" s="239">
        <v>0</v>
      </c>
      <c r="Q33" s="240">
        <v>0</v>
      </c>
      <c r="R33" s="233">
        <f t="shared" si="4"/>
        <v>0</v>
      </c>
    </row>
    <row r="34" spans="2:18" ht="15.75" thickBot="1" x14ac:dyDescent="0.3">
      <c r="B34" s="223" t="s">
        <v>5283</v>
      </c>
      <c r="C34" s="229">
        <f t="shared" ref="C34:Q34" si="5">SUM(C25:C33)</f>
        <v>0</v>
      </c>
      <c r="D34" s="230">
        <f t="shared" si="5"/>
        <v>68852</v>
      </c>
      <c r="E34" s="231">
        <f t="shared" si="5"/>
        <v>151852</v>
      </c>
      <c r="F34" s="229">
        <f t="shared" si="5"/>
        <v>79602</v>
      </c>
      <c r="G34" s="230">
        <f t="shared" si="5"/>
        <v>79602</v>
      </c>
      <c r="H34" s="230">
        <f t="shared" si="5"/>
        <v>79602</v>
      </c>
      <c r="I34" s="230">
        <f t="shared" si="5"/>
        <v>32802</v>
      </c>
      <c r="J34" s="230">
        <f t="shared" si="5"/>
        <v>31602</v>
      </c>
      <c r="K34" s="230">
        <f t="shared" si="5"/>
        <v>31602</v>
      </c>
      <c r="L34" s="230">
        <f t="shared" si="5"/>
        <v>31602</v>
      </c>
      <c r="M34" s="230">
        <f t="shared" si="5"/>
        <v>31602</v>
      </c>
      <c r="N34" s="230">
        <f t="shared" si="5"/>
        <v>31602</v>
      </c>
      <c r="O34" s="230">
        <f t="shared" si="5"/>
        <v>31602</v>
      </c>
      <c r="P34" s="230">
        <f t="shared" si="5"/>
        <v>0</v>
      </c>
      <c r="Q34" s="231">
        <f t="shared" si="5"/>
        <v>0</v>
      </c>
      <c r="R34" s="234">
        <f>SUM(R25:R33)</f>
        <v>681924</v>
      </c>
    </row>
    <row r="35" spans="2:18" x14ac:dyDescent="0.25">
      <c r="C35" s="8"/>
      <c r="D35" s="8"/>
      <c r="E35" s="8"/>
      <c r="F35" s="8"/>
      <c r="G35" s="8"/>
      <c r="H35" s="8"/>
      <c r="I35" s="8"/>
      <c r="J35" s="8"/>
      <c r="K35" s="8"/>
      <c r="L35" s="8"/>
      <c r="M35" s="8"/>
      <c r="N35" s="8"/>
      <c r="O35" s="208"/>
      <c r="P35" s="208"/>
      <c r="Q35" s="208"/>
      <c r="R35" s="8"/>
    </row>
    <row r="36" spans="2:18" x14ac:dyDescent="0.25">
      <c r="B36" s="225" t="s">
        <v>53</v>
      </c>
      <c r="C36" s="531">
        <f>SUM(C34:E34)</f>
        <v>220704</v>
      </c>
      <c r="D36" s="532"/>
      <c r="E36" s="532"/>
      <c r="F36" s="531">
        <f>SUM(F34:Q34)</f>
        <v>461220</v>
      </c>
      <c r="G36" s="531"/>
      <c r="H36" s="531"/>
      <c r="I36" s="531"/>
      <c r="J36" s="531"/>
      <c r="K36" s="531"/>
      <c r="L36" s="531"/>
      <c r="M36" s="531"/>
      <c r="N36" s="531"/>
      <c r="O36" s="531"/>
      <c r="P36" s="531"/>
      <c r="Q36" s="531"/>
      <c r="R36" s="224">
        <f>SUM(C36:Q36)</f>
        <v>681924</v>
      </c>
    </row>
    <row r="38" spans="2:18" x14ac:dyDescent="0.25">
      <c r="E38" t="s">
        <v>5303</v>
      </c>
      <c r="F38" t="s">
        <v>5304</v>
      </c>
      <c r="G38" t="s">
        <v>5305</v>
      </c>
      <c r="H38" t="s">
        <v>5306</v>
      </c>
      <c r="I38" t="s">
        <v>5307</v>
      </c>
      <c r="P38" s="207" t="s">
        <v>5301</v>
      </c>
      <c r="Q38" s="207" t="s">
        <v>5302</v>
      </c>
      <c r="R38" s="207" t="s">
        <v>53</v>
      </c>
    </row>
    <row r="39" spans="2:18" x14ac:dyDescent="0.25">
      <c r="E39">
        <v>20</v>
      </c>
      <c r="F39">
        <v>8</v>
      </c>
      <c r="G39">
        <f>E39*F39</f>
        <v>160</v>
      </c>
      <c r="H39">
        <v>300</v>
      </c>
      <c r="I39">
        <f>G39*H39</f>
        <v>48000</v>
      </c>
      <c r="O39" s="244" t="s">
        <v>5315</v>
      </c>
      <c r="P39" s="209">
        <f>504/8</f>
        <v>63</v>
      </c>
      <c r="Q39" s="209">
        <f>168/8</f>
        <v>21</v>
      </c>
      <c r="R39" s="207">
        <f>SUM(P39:Q39)</f>
        <v>84</v>
      </c>
    </row>
    <row r="40" spans="2:18" x14ac:dyDescent="0.25">
      <c r="L40">
        <f>21*8</f>
        <v>168</v>
      </c>
      <c r="O40" s="244" t="s">
        <v>5316</v>
      </c>
      <c r="P40" s="209">
        <f>P39/20</f>
        <v>3.15</v>
      </c>
      <c r="Q40" s="209">
        <f>Q39/20</f>
        <v>1.05</v>
      </c>
      <c r="R40" s="207">
        <f>R39/20</f>
        <v>4.2</v>
      </c>
    </row>
    <row r="41" spans="2:18" ht="15.75" thickBot="1" x14ac:dyDescent="0.3">
      <c r="B41" s="524" t="s">
        <v>5309</v>
      </c>
      <c r="C41" s="524"/>
      <c r="L41">
        <f>63*8</f>
        <v>504</v>
      </c>
    </row>
    <row r="42" spans="2:18" ht="15.75" thickBot="1" x14ac:dyDescent="0.3">
      <c r="B42" s="227" t="s">
        <v>5310</v>
      </c>
      <c r="C42" s="226" t="s">
        <v>5308</v>
      </c>
      <c r="E42" s="253">
        <v>158735</v>
      </c>
      <c r="F42" s="251">
        <v>223440</v>
      </c>
      <c r="G42" s="254">
        <v>7145.31</v>
      </c>
      <c r="I42" s="259">
        <v>158735</v>
      </c>
      <c r="J42" s="260">
        <v>0</v>
      </c>
      <c r="K42" s="249">
        <f>I42-J42</f>
        <v>158735</v>
      </c>
      <c r="L42" s="249">
        <f>K42</f>
        <v>158735</v>
      </c>
    </row>
    <row r="43" spans="2:18" ht="15.75" thickBot="1" x14ac:dyDescent="0.3">
      <c r="B43" s="227" t="s">
        <v>5297</v>
      </c>
      <c r="C43" s="227">
        <f>17/4</f>
        <v>4.25</v>
      </c>
      <c r="E43" s="250">
        <v>35000</v>
      </c>
      <c r="F43" s="251">
        <v>36200</v>
      </c>
      <c r="G43" s="255" t="s">
        <v>5317</v>
      </c>
      <c r="I43" s="259">
        <v>111659</v>
      </c>
      <c r="J43" s="261">
        <v>223440</v>
      </c>
      <c r="K43" s="249">
        <f>I43-J43</f>
        <v>-111781</v>
      </c>
      <c r="L43" s="249">
        <f>K43*-1</f>
        <v>111781</v>
      </c>
    </row>
    <row r="44" spans="2:18" ht="15.75" thickBot="1" x14ac:dyDescent="0.3">
      <c r="B44" s="227" t="s">
        <v>5298</v>
      </c>
      <c r="C44" s="227">
        <f>(11/4)+(10/4)</f>
        <v>5.25</v>
      </c>
      <c r="E44" s="253">
        <v>111659</v>
      </c>
      <c r="F44" s="251">
        <v>168560</v>
      </c>
      <c r="G44" s="256" t="s">
        <v>5318</v>
      </c>
      <c r="I44" s="259">
        <v>84638</v>
      </c>
      <c r="J44" s="261">
        <v>168560</v>
      </c>
      <c r="K44" s="249">
        <f>I44-J44</f>
        <v>-83922</v>
      </c>
      <c r="L44" s="249">
        <f>K44*-1</f>
        <v>83922</v>
      </c>
    </row>
    <row r="45" spans="2:18" x14ac:dyDescent="0.25">
      <c r="E45" s="253">
        <v>84638</v>
      </c>
      <c r="F45" s="252" t="s">
        <v>83</v>
      </c>
      <c r="G45" s="256" t="s">
        <v>5318</v>
      </c>
    </row>
    <row r="46" spans="2:18" x14ac:dyDescent="0.25">
      <c r="E46" s="250">
        <v>74500</v>
      </c>
      <c r="F46" s="251">
        <v>79599</v>
      </c>
      <c r="G46" s="257">
        <v>38093.93</v>
      </c>
      <c r="L46" t="s">
        <v>5313</v>
      </c>
    </row>
    <row r="47" spans="2:18" x14ac:dyDescent="0.25">
      <c r="G47" s="255" t="s">
        <v>5319</v>
      </c>
      <c r="H47" t="s">
        <v>1213</v>
      </c>
      <c r="I47" s="249">
        <f>SUM(I42:I46)</f>
        <v>355032</v>
      </c>
      <c r="J47" s="249">
        <f>SUM(J42:J46)</f>
        <v>392000</v>
      </c>
      <c r="L47">
        <v>23</v>
      </c>
      <c r="M47" t="s">
        <v>5314</v>
      </c>
    </row>
    <row r="48" spans="2:18" x14ac:dyDescent="0.25">
      <c r="B48" s="525" t="s">
        <v>5311</v>
      </c>
      <c r="C48" s="525"/>
      <c r="G48" s="257">
        <v>43636.57</v>
      </c>
      <c r="L48">
        <f>L47/4</f>
        <v>5.75</v>
      </c>
      <c r="M48" t="s">
        <v>5300</v>
      </c>
    </row>
    <row r="49" spans="2:15" x14ac:dyDescent="0.25">
      <c r="B49" s="205" t="s">
        <v>5310</v>
      </c>
      <c r="C49" s="228" t="s">
        <v>5308</v>
      </c>
      <c r="G49" s="255" t="s">
        <v>5320</v>
      </c>
    </row>
    <row r="50" spans="2:15" x14ac:dyDescent="0.25">
      <c r="B50" s="205" t="s">
        <v>5297</v>
      </c>
      <c r="C50" s="227">
        <f>10/4</f>
        <v>2.5</v>
      </c>
      <c r="E50" s="249">
        <f>SUM(E42:E49)</f>
        <v>464532</v>
      </c>
      <c r="F50" s="249">
        <f>SUM(F42:F49)</f>
        <v>507799</v>
      </c>
      <c r="G50" s="257">
        <v>13467.91</v>
      </c>
    </row>
    <row r="51" spans="2:15" ht="15.75" thickBot="1" x14ac:dyDescent="0.3">
      <c r="B51" s="205" t="s">
        <v>5312</v>
      </c>
      <c r="C51" s="227">
        <f>R40</f>
        <v>4.2</v>
      </c>
      <c r="G51" s="258" t="s">
        <v>5321</v>
      </c>
    </row>
    <row r="52" spans="2:15" ht="15.75" thickBot="1" x14ac:dyDescent="0.3">
      <c r="B52" s="263"/>
      <c r="C52" s="264"/>
      <c r="G52" s="265"/>
    </row>
    <row r="53" spans="2:15" x14ac:dyDescent="0.25">
      <c r="F53" s="249">
        <f>I53-H53</f>
        <v>27854.69</v>
      </c>
      <c r="H53" s="539">
        <v>7145.31</v>
      </c>
      <c r="I53" s="547">
        <v>35000</v>
      </c>
      <c r="J53" s="543">
        <v>36200</v>
      </c>
      <c r="K53" s="249">
        <f>I53-J53</f>
        <v>-1200</v>
      </c>
    </row>
    <row r="54" spans="2:15" ht="15.75" thickBot="1" x14ac:dyDescent="0.3">
      <c r="H54" s="540"/>
      <c r="I54" s="548"/>
      <c r="J54" s="544"/>
    </row>
    <row r="55" spans="2:15" x14ac:dyDescent="0.25">
      <c r="F55" s="249">
        <f>I55-H55</f>
        <v>36407</v>
      </c>
      <c r="H55" s="539">
        <v>38093</v>
      </c>
      <c r="I55" s="549">
        <v>74500</v>
      </c>
      <c r="J55" s="543">
        <v>79599</v>
      </c>
      <c r="K55" s="249">
        <f>I55-J55</f>
        <v>-5099</v>
      </c>
      <c r="L55">
        <v>109500</v>
      </c>
      <c r="M55">
        <v>115799</v>
      </c>
      <c r="O55">
        <f>M55-L55</f>
        <v>6299</v>
      </c>
    </row>
    <row r="56" spans="2:15" ht="15.75" thickBot="1" x14ac:dyDescent="0.3">
      <c r="H56" s="541"/>
      <c r="I56" s="550"/>
      <c r="J56" s="544"/>
    </row>
    <row r="57" spans="2:15" x14ac:dyDescent="0.25">
      <c r="B57">
        <v>24</v>
      </c>
      <c r="C57" s="273">
        <v>24000</v>
      </c>
      <c r="D57" s="274" t="s">
        <v>5322</v>
      </c>
      <c r="F57" s="266">
        <f>H57-I57</f>
        <v>4349.2799999999988</v>
      </c>
      <c r="H57" s="542">
        <v>197549.28</v>
      </c>
      <c r="I57" s="551">
        <v>193200</v>
      </c>
      <c r="J57" s="545">
        <v>590000</v>
      </c>
      <c r="K57" s="249">
        <f>I57-J57</f>
        <v>-396800</v>
      </c>
    </row>
    <row r="58" spans="2:15" ht="15.75" thickBot="1" x14ac:dyDescent="0.3">
      <c r="B58">
        <v>32</v>
      </c>
      <c r="C58" s="273">
        <v>32000</v>
      </c>
      <c r="D58" s="274" t="s">
        <v>5323</v>
      </c>
      <c r="H58" s="541"/>
      <c r="I58" s="552"/>
      <c r="J58" s="546"/>
    </row>
    <row r="59" spans="2:15" x14ac:dyDescent="0.25">
      <c r="B59">
        <v>7.8</v>
      </c>
      <c r="C59" s="273">
        <v>7800</v>
      </c>
      <c r="D59" s="274" t="s">
        <v>5324</v>
      </c>
      <c r="F59" s="249">
        <f>SUM(F53:F58)</f>
        <v>68610.97</v>
      </c>
    </row>
    <row r="60" spans="2:15" x14ac:dyDescent="0.25">
      <c r="C60" s="273"/>
      <c r="D60" s="274"/>
    </row>
    <row r="61" spans="2:15" x14ac:dyDescent="0.25">
      <c r="B61">
        <f>SUM(B57:B60)</f>
        <v>63.8</v>
      </c>
      <c r="C61" s="273">
        <f>SUM(C57:C60)</f>
        <v>63800</v>
      </c>
      <c r="D61" s="274" t="s">
        <v>5327</v>
      </c>
      <c r="G61" s="262" t="s">
        <v>1213</v>
      </c>
      <c r="H61" s="249">
        <f>SUM(H53:H60)</f>
        <v>242787.59</v>
      </c>
      <c r="I61" s="249">
        <f>SUM(I53:I60)</f>
        <v>302700</v>
      </c>
      <c r="J61" s="249">
        <f>SUM(J53:J60)</f>
        <v>705799</v>
      </c>
      <c r="K61" s="249">
        <f>SUM(K53:K60)</f>
        <v>-403099</v>
      </c>
      <c r="L61" s="249">
        <f>J61-I61</f>
        <v>403099</v>
      </c>
    </row>
    <row r="62" spans="2:15" ht="15.75" thickBot="1" x14ac:dyDescent="0.3">
      <c r="B62">
        <f>B61*12</f>
        <v>765.59999999999991</v>
      </c>
      <c r="C62" s="273">
        <f>C61*12</f>
        <v>765600</v>
      </c>
      <c r="D62" s="274" t="s">
        <v>5326</v>
      </c>
      <c r="H62" s="249">
        <f>H61-I61</f>
        <v>-59912.41</v>
      </c>
    </row>
    <row r="63" spans="2:15" ht="16.5" thickTop="1" thickBot="1" x14ac:dyDescent="0.3">
      <c r="B63">
        <f>B62*6.05</f>
        <v>4631.8799999999992</v>
      </c>
      <c r="C63" s="275">
        <f>C62*6.05</f>
        <v>4631880</v>
      </c>
      <c r="D63" s="274" t="s">
        <v>5325</v>
      </c>
      <c r="E63" s="267">
        <v>9</v>
      </c>
      <c r="F63" s="270">
        <v>9</v>
      </c>
      <c r="I63" s="249"/>
    </row>
    <row r="64" spans="2:15" ht="16.5" thickTop="1" thickBot="1" x14ac:dyDescent="0.3">
      <c r="B64" s="272">
        <f>B63*1000</f>
        <v>4631879.9999999991</v>
      </c>
      <c r="E64" s="267">
        <v>10</v>
      </c>
      <c r="F64" s="270">
        <v>7</v>
      </c>
      <c r="I64" s="249">
        <f>I61+I47</f>
        <v>657732</v>
      </c>
      <c r="J64" s="249">
        <f>J61+J47</f>
        <v>1097799</v>
      </c>
      <c r="K64" s="249">
        <f>J64-I64</f>
        <v>440067</v>
      </c>
    </row>
    <row r="65" spans="5:17" ht="15.75" thickBot="1" x14ac:dyDescent="0.3">
      <c r="E65" s="268">
        <v>10</v>
      </c>
      <c r="F65" s="271">
        <v>10</v>
      </c>
    </row>
    <row r="66" spans="5:17" ht="15.75" thickBot="1" x14ac:dyDescent="0.3">
      <c r="E66" s="268">
        <v>9</v>
      </c>
      <c r="F66" s="269">
        <v>5</v>
      </c>
    </row>
    <row r="67" spans="5:17" ht="15.75" thickBot="1" x14ac:dyDescent="0.3">
      <c r="E67" s="268">
        <v>9</v>
      </c>
      <c r="F67" s="269">
        <v>5</v>
      </c>
    </row>
    <row r="68" spans="5:17" ht="15.75" thickBot="1" x14ac:dyDescent="0.3">
      <c r="E68" s="268">
        <v>10</v>
      </c>
      <c r="F68" s="271">
        <v>10</v>
      </c>
      <c r="Q68">
        <v>464532</v>
      </c>
    </row>
    <row r="69" spans="5:17" ht="15.75" thickBot="1" x14ac:dyDescent="0.3">
      <c r="E69" s="268">
        <v>10</v>
      </c>
      <c r="F69" s="271">
        <v>10</v>
      </c>
      <c r="Q69">
        <v>507799</v>
      </c>
    </row>
    <row r="70" spans="5:17" ht="15.75" thickBot="1" x14ac:dyDescent="0.3">
      <c r="E70" s="268">
        <v>10</v>
      </c>
      <c r="F70" s="271">
        <v>10</v>
      </c>
      <c r="Q70">
        <f>Q69-Q68</f>
        <v>43267</v>
      </c>
    </row>
    <row r="71" spans="5:17" ht="15.75" thickBot="1" x14ac:dyDescent="0.3">
      <c r="E71" s="269">
        <v>5</v>
      </c>
      <c r="F71" s="271">
        <v>10</v>
      </c>
    </row>
    <row r="72" spans="5:17" ht="15.75" thickBot="1" x14ac:dyDescent="0.3">
      <c r="E72" s="268">
        <v>10</v>
      </c>
      <c r="F72" s="269">
        <v>5</v>
      </c>
    </row>
    <row r="73" spans="5:17" ht="15.75" thickBot="1" x14ac:dyDescent="0.3">
      <c r="E73" s="269">
        <v>6</v>
      </c>
      <c r="F73" s="271">
        <v>10</v>
      </c>
      <c r="J73">
        <v>115799</v>
      </c>
      <c r="K73">
        <v>100</v>
      </c>
    </row>
    <row r="74" spans="5:17" ht="15.75" thickBot="1" x14ac:dyDescent="0.3">
      <c r="E74" s="268">
        <v>10</v>
      </c>
      <c r="F74" s="271">
        <v>10</v>
      </c>
      <c r="J74">
        <v>45238.31</v>
      </c>
      <c r="K74">
        <f>J74*K73/J73</f>
        <v>39.066235459718996</v>
      </c>
    </row>
    <row r="75" spans="5:17" x14ac:dyDescent="0.25">
      <c r="E75">
        <f>AVERAGE(E63:E74)</f>
        <v>9</v>
      </c>
      <c r="F75">
        <f>AVERAGE(F63:F74)</f>
        <v>8.4166666666666661</v>
      </c>
    </row>
  </sheetData>
  <mergeCells count="18">
    <mergeCell ref="H53:H54"/>
    <mergeCell ref="H55:H56"/>
    <mergeCell ref="H57:H58"/>
    <mergeCell ref="J53:J54"/>
    <mergeCell ref="J55:J56"/>
    <mergeCell ref="J57:J58"/>
    <mergeCell ref="I53:I54"/>
    <mergeCell ref="I55:I56"/>
    <mergeCell ref="I57:I58"/>
    <mergeCell ref="B41:C41"/>
    <mergeCell ref="B48:C48"/>
    <mergeCell ref="R23:R24"/>
    <mergeCell ref="B2:C2"/>
    <mergeCell ref="D2:E2"/>
    <mergeCell ref="C36:E36"/>
    <mergeCell ref="C23:E23"/>
    <mergeCell ref="F23:Q23"/>
    <mergeCell ref="F36:Q36"/>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892B-1CDD-42F1-84AE-AF3A91884BDA}">
  <dimension ref="C1:AG85"/>
  <sheetViews>
    <sheetView showGridLines="0" topLeftCell="F31" zoomScale="55" zoomScaleNormal="55" workbookViewId="0">
      <selection activeCell="V52" activeCellId="1" sqref="V67 V52"/>
    </sheetView>
  </sheetViews>
  <sheetFormatPr defaultRowHeight="15" x14ac:dyDescent="0.25"/>
  <cols>
    <col min="1" max="1" width="1.85546875" customWidth="1"/>
    <col min="4" max="4" width="28.42578125" customWidth="1"/>
    <col min="5" max="5" width="24.42578125" customWidth="1"/>
    <col min="6" max="6" width="30.140625" customWidth="1"/>
    <col min="7" max="7" width="22.42578125" bestFit="1" customWidth="1"/>
    <col min="8" max="8" width="16.42578125" customWidth="1"/>
    <col min="9" max="9" width="22.42578125" customWidth="1"/>
    <col min="10" max="10" width="16.42578125" customWidth="1"/>
    <col min="11" max="11" width="16.140625" customWidth="1"/>
    <col min="12" max="12" width="16.7109375" customWidth="1"/>
    <col min="13" max="13" width="15.7109375" customWidth="1"/>
    <col min="14" max="14" width="16.28515625" customWidth="1"/>
    <col min="15" max="15" width="15.28515625" bestFit="1" customWidth="1"/>
    <col min="16" max="16" width="16" bestFit="1" customWidth="1"/>
    <col min="17" max="17" width="15.28515625" bestFit="1" customWidth="1"/>
    <col min="18" max="18" width="15" bestFit="1" customWidth="1"/>
    <col min="19" max="19" width="15.28515625" customWidth="1"/>
    <col min="20" max="20" width="17.85546875" customWidth="1"/>
    <col min="21" max="21" width="13.85546875" bestFit="1" customWidth="1"/>
    <col min="22" max="22" width="15" bestFit="1" customWidth="1"/>
    <col min="23" max="23" width="5" bestFit="1" customWidth="1"/>
    <col min="24" max="24" width="23.42578125" bestFit="1" customWidth="1"/>
    <col min="33" max="33" width="27.5703125" bestFit="1" customWidth="1"/>
  </cols>
  <sheetData>
    <row r="1" spans="3:33" ht="6" customHeight="1" x14ac:dyDescent="0.25"/>
    <row r="2" spans="3:33" x14ac:dyDescent="0.25">
      <c r="E2" t="s">
        <v>5328</v>
      </c>
    </row>
    <row r="3" spans="3:33" x14ac:dyDescent="0.25">
      <c r="E3" s="249">
        <f>E9/7</f>
        <v>37886.152857142857</v>
      </c>
    </row>
    <row r="4" spans="3:33" x14ac:dyDescent="0.25">
      <c r="C4" t="s">
        <v>5600</v>
      </c>
    </row>
    <row r="5" spans="3:33" ht="15.75" thickBot="1" x14ac:dyDescent="0.3">
      <c r="F5" s="370" t="s">
        <v>5328</v>
      </c>
      <c r="G5" s="370" t="s">
        <v>5329</v>
      </c>
      <c r="H5" s="370" t="s">
        <v>5330</v>
      </c>
      <c r="I5" s="370" t="s">
        <v>5331</v>
      </c>
      <c r="J5" s="370" t="s">
        <v>5332</v>
      </c>
      <c r="K5" s="370" t="s">
        <v>5333</v>
      </c>
      <c r="L5" s="370" t="s">
        <v>5334</v>
      </c>
      <c r="M5" s="370" t="s">
        <v>5335</v>
      </c>
      <c r="N5" s="370" t="s">
        <v>5336</v>
      </c>
      <c r="O5" s="370" t="s">
        <v>5337</v>
      </c>
      <c r="P5" s="370" t="s">
        <v>5338</v>
      </c>
      <c r="Q5" s="370" t="s">
        <v>5339</v>
      </c>
      <c r="R5" s="370" t="s">
        <v>5340</v>
      </c>
      <c r="S5" s="370" t="s">
        <v>5341</v>
      </c>
      <c r="T5" s="370" t="s">
        <v>1213</v>
      </c>
    </row>
    <row r="6" spans="3:33" ht="24" thickBot="1" x14ac:dyDescent="0.3">
      <c r="C6" s="276"/>
      <c r="D6" s="277" t="s">
        <v>5342</v>
      </c>
      <c r="E6" s="278">
        <v>39027.64</v>
      </c>
      <c r="F6" s="249">
        <f>E6/7</f>
        <v>5575.3771428571426</v>
      </c>
      <c r="G6" s="249">
        <f>F6*12</f>
        <v>66904.525714285715</v>
      </c>
      <c r="H6" s="249">
        <f t="shared" ref="H6:S6" si="0">$F$6</f>
        <v>5575.3771428571426</v>
      </c>
      <c r="I6" s="249">
        <f t="shared" si="0"/>
        <v>5575.3771428571426</v>
      </c>
      <c r="J6" s="249">
        <f t="shared" si="0"/>
        <v>5575.3771428571426</v>
      </c>
      <c r="K6" s="249">
        <f t="shared" si="0"/>
        <v>5575.3771428571426</v>
      </c>
      <c r="L6" s="249">
        <f t="shared" si="0"/>
        <v>5575.3771428571426</v>
      </c>
      <c r="M6" s="249">
        <f t="shared" si="0"/>
        <v>5575.3771428571426</v>
      </c>
      <c r="N6" s="249">
        <f t="shared" si="0"/>
        <v>5575.3771428571426</v>
      </c>
      <c r="O6" s="249">
        <f t="shared" si="0"/>
        <v>5575.3771428571426</v>
      </c>
      <c r="P6" s="249">
        <f t="shared" si="0"/>
        <v>5575.3771428571426</v>
      </c>
      <c r="Q6" s="249">
        <f t="shared" si="0"/>
        <v>5575.3771428571426</v>
      </c>
      <c r="R6" s="249">
        <f t="shared" si="0"/>
        <v>5575.3771428571426</v>
      </c>
      <c r="S6" s="249">
        <f t="shared" si="0"/>
        <v>5575.3771428571426</v>
      </c>
      <c r="T6" s="249">
        <f>SUM(H6:S6)</f>
        <v>66904.525714285715</v>
      </c>
    </row>
    <row r="7" spans="3:33" ht="24" thickBot="1" x14ac:dyDescent="0.3">
      <c r="C7" s="276"/>
      <c r="D7" s="277" t="s">
        <v>5343</v>
      </c>
      <c r="E7" s="278">
        <v>151639.43</v>
      </c>
      <c r="F7" s="249">
        <f>E7/7</f>
        <v>21662.775714285712</v>
      </c>
      <c r="G7" s="249">
        <f>F7*12</f>
        <v>259953.30857142853</v>
      </c>
      <c r="I7" s="249"/>
      <c r="J7" s="249">
        <f t="shared" ref="J7:S7" si="1">$F$7</f>
        <v>21662.775714285712</v>
      </c>
      <c r="K7" s="249">
        <f t="shared" si="1"/>
        <v>21662.775714285712</v>
      </c>
      <c r="L7" s="249">
        <f t="shared" si="1"/>
        <v>21662.775714285712</v>
      </c>
      <c r="M7" s="249">
        <f t="shared" si="1"/>
        <v>21662.775714285712</v>
      </c>
      <c r="N7" s="249">
        <f t="shared" si="1"/>
        <v>21662.775714285712</v>
      </c>
      <c r="O7" s="249">
        <f t="shared" si="1"/>
        <v>21662.775714285712</v>
      </c>
      <c r="P7" s="249">
        <f t="shared" si="1"/>
        <v>21662.775714285712</v>
      </c>
      <c r="Q7" s="249">
        <f t="shared" si="1"/>
        <v>21662.775714285712</v>
      </c>
      <c r="R7" s="249">
        <f t="shared" si="1"/>
        <v>21662.775714285712</v>
      </c>
      <c r="S7" s="249">
        <f t="shared" si="1"/>
        <v>21662.775714285712</v>
      </c>
      <c r="T7" s="249">
        <f>SUM(H7:S7)</f>
        <v>216627.7571428571</v>
      </c>
      <c r="W7">
        <f>390+74</f>
        <v>464</v>
      </c>
    </row>
    <row r="8" spans="3:33" ht="24" thickBot="1" x14ac:dyDescent="0.3">
      <c r="C8" s="276"/>
      <c r="D8" s="277" t="s">
        <v>5344</v>
      </c>
      <c r="E8" s="279">
        <v>74536</v>
      </c>
      <c r="F8" s="249">
        <f>E8/7</f>
        <v>10648</v>
      </c>
      <c r="G8" s="249">
        <f>F8*12</f>
        <v>127776</v>
      </c>
      <c r="I8" s="249"/>
      <c r="J8" s="249">
        <f t="shared" ref="J8:S8" si="2">$F$8</f>
        <v>10648</v>
      </c>
      <c r="K8" s="249">
        <f t="shared" si="2"/>
        <v>10648</v>
      </c>
      <c r="L8" s="249">
        <f t="shared" si="2"/>
        <v>10648</v>
      </c>
      <c r="M8" s="249">
        <f t="shared" si="2"/>
        <v>10648</v>
      </c>
      <c r="N8" s="249">
        <f t="shared" si="2"/>
        <v>10648</v>
      </c>
      <c r="O8" s="249">
        <f t="shared" si="2"/>
        <v>10648</v>
      </c>
      <c r="P8" s="249">
        <f t="shared" si="2"/>
        <v>10648</v>
      </c>
      <c r="Q8" s="249">
        <f t="shared" si="2"/>
        <v>10648</v>
      </c>
      <c r="R8" s="249">
        <f t="shared" si="2"/>
        <v>10648</v>
      </c>
      <c r="S8" s="249">
        <f t="shared" si="2"/>
        <v>10648</v>
      </c>
      <c r="T8" s="249">
        <f>SUM(H8:S8)</f>
        <v>106480</v>
      </c>
      <c r="W8">
        <f>W7-223</f>
        <v>241</v>
      </c>
    </row>
    <row r="9" spans="3:33" ht="15.75" thickBot="1" x14ac:dyDescent="0.3">
      <c r="C9" s="576" t="s">
        <v>5345</v>
      </c>
      <c r="D9" s="577"/>
      <c r="E9" s="280">
        <v>265203.07</v>
      </c>
      <c r="F9" s="249">
        <f t="shared" ref="F9:S9" si="3">SUM(F6:F8)</f>
        <v>37886.15285714285</v>
      </c>
      <c r="G9" s="249">
        <f t="shared" si="3"/>
        <v>454633.83428571426</v>
      </c>
      <c r="H9" s="249">
        <f t="shared" si="3"/>
        <v>5575.3771428571426</v>
      </c>
      <c r="I9" s="249">
        <f t="shared" si="3"/>
        <v>5575.3771428571426</v>
      </c>
      <c r="J9" s="249">
        <f t="shared" si="3"/>
        <v>37886.15285714285</v>
      </c>
      <c r="K9" s="249">
        <f t="shared" si="3"/>
        <v>37886.15285714285</v>
      </c>
      <c r="L9" s="249">
        <f t="shared" si="3"/>
        <v>37886.15285714285</v>
      </c>
      <c r="M9" s="249">
        <f t="shared" si="3"/>
        <v>37886.15285714285</v>
      </c>
      <c r="N9" s="249">
        <f t="shared" si="3"/>
        <v>37886.15285714285</v>
      </c>
      <c r="O9" s="249">
        <f t="shared" si="3"/>
        <v>37886.15285714285</v>
      </c>
      <c r="P9" s="249">
        <f t="shared" si="3"/>
        <v>37886.15285714285</v>
      </c>
      <c r="Q9" s="249">
        <f t="shared" si="3"/>
        <v>37886.15285714285</v>
      </c>
      <c r="R9" s="249">
        <f t="shared" si="3"/>
        <v>37886.15285714285</v>
      </c>
      <c r="S9" s="249">
        <f t="shared" si="3"/>
        <v>37886.15285714285</v>
      </c>
      <c r="T9" s="249">
        <f>SUM(H9:S9)</f>
        <v>390012.2828571428</v>
      </c>
    </row>
    <row r="12" spans="3:33" ht="15.75" thickBot="1" x14ac:dyDescent="0.3">
      <c r="T12">
        <f>100000/269</f>
        <v>371.74721189591077</v>
      </c>
    </row>
    <row r="13" spans="3:33" ht="22.5" x14ac:dyDescent="0.25">
      <c r="I13" s="524" t="s">
        <v>5353</v>
      </c>
      <c r="J13" s="524"/>
      <c r="T13">
        <f>T12/170</f>
        <v>2.1867483052700631</v>
      </c>
      <c r="AE13" s="553">
        <v>1</v>
      </c>
      <c r="AF13" s="466" t="s">
        <v>5678</v>
      </c>
      <c r="AG13" s="423">
        <v>205111.74</v>
      </c>
    </row>
    <row r="14" spans="3:33" ht="27.75" thickBot="1" x14ac:dyDescent="0.3">
      <c r="G14">
        <f>193/5</f>
        <v>38.6</v>
      </c>
      <c r="AE14" s="554"/>
      <c r="AF14" s="471" t="s">
        <v>5679</v>
      </c>
      <c r="AG14" s="424"/>
    </row>
    <row r="15" spans="3:33" ht="23.25" thickBot="1" x14ac:dyDescent="0.3">
      <c r="F15" s="457">
        <v>464012</v>
      </c>
      <c r="G15">
        <f>G14*2</f>
        <v>77.2</v>
      </c>
      <c r="I15" s="282" t="s">
        <v>5354</v>
      </c>
      <c r="J15" s="283">
        <v>193200</v>
      </c>
      <c r="X15" s="436">
        <v>197630.29</v>
      </c>
      <c r="AE15" s="553">
        <v>2</v>
      </c>
      <c r="AF15" s="559" t="s">
        <v>5348</v>
      </c>
      <c r="AG15" s="425" t="s">
        <v>5347</v>
      </c>
    </row>
    <row r="16" spans="3:33" ht="16.5" thickBot="1" x14ac:dyDescent="0.3">
      <c r="F16" s="457">
        <v>582464.29</v>
      </c>
      <c r="N16" s="442">
        <v>459166.37</v>
      </c>
      <c r="X16" s="437"/>
      <c r="AE16" s="554"/>
      <c r="AF16" s="560"/>
      <c r="AG16" s="426"/>
    </row>
    <row r="17" spans="4:33" x14ac:dyDescent="0.25">
      <c r="F17" s="266">
        <f>F16-F15</f>
        <v>118452.29000000004</v>
      </c>
      <c r="N17" s="443">
        <v>454663.83</v>
      </c>
      <c r="Q17">
        <f>411+74</f>
        <v>485</v>
      </c>
      <c r="T17" s="423">
        <v>197630.29</v>
      </c>
      <c r="X17" s="438" t="s">
        <v>5347</v>
      </c>
      <c r="AE17" s="553">
        <v>3</v>
      </c>
      <c r="AF17" s="559" t="s">
        <v>5346</v>
      </c>
      <c r="AG17" s="427">
        <v>39646.26</v>
      </c>
    </row>
    <row r="18" spans="4:33" ht="15.75" thickBot="1" x14ac:dyDescent="0.3">
      <c r="D18" s="524" t="s">
        <v>5350</v>
      </c>
      <c r="E18" s="524"/>
      <c r="I18" s="524" t="s">
        <v>5349</v>
      </c>
      <c r="J18" s="524"/>
      <c r="N18" s="249">
        <f>N17-N16</f>
        <v>-4502.539999999979</v>
      </c>
      <c r="Q18">
        <v>223</v>
      </c>
      <c r="T18" s="424"/>
      <c r="X18" s="439"/>
      <c r="AE18" s="554"/>
      <c r="AF18" s="560"/>
      <c r="AG18" s="426"/>
    </row>
    <row r="19" spans="4:33" ht="23.25" thickBot="1" x14ac:dyDescent="0.3">
      <c r="Q19">
        <f>Q17-Q18</f>
        <v>262</v>
      </c>
      <c r="S19" s="272">
        <f>SUM(T19:T25)</f>
        <v>348763.2</v>
      </c>
      <c r="T19" s="425" t="s">
        <v>5347</v>
      </c>
      <c r="X19" s="436">
        <v>38204.25</v>
      </c>
      <c r="AE19" s="467">
        <v>4</v>
      </c>
      <c r="AF19" s="468" t="s">
        <v>5342</v>
      </c>
      <c r="AG19" s="428">
        <v>147199.54999999999</v>
      </c>
    </row>
    <row r="20" spans="4:33" ht="23.25" thickBot="1" x14ac:dyDescent="0.3">
      <c r="D20" s="567" t="s">
        <v>5346</v>
      </c>
      <c r="E20" s="578">
        <v>74500</v>
      </c>
      <c r="I20" s="567" t="s">
        <v>5348</v>
      </c>
      <c r="J20" s="561" t="s">
        <v>5347</v>
      </c>
      <c r="N20" s="425" t="s">
        <v>5347</v>
      </c>
      <c r="O20" s="425" t="s">
        <v>5347</v>
      </c>
      <c r="P20" s="428">
        <v>66904.53</v>
      </c>
      <c r="Q20" s="428">
        <v>157711.59</v>
      </c>
      <c r="T20" s="426"/>
      <c r="X20" s="439"/>
      <c r="AE20" s="553">
        <v>5</v>
      </c>
      <c r="AF20" s="466" t="s">
        <v>5674</v>
      </c>
      <c r="AG20" s="555">
        <v>42328.01</v>
      </c>
    </row>
    <row r="21" spans="4:33" ht="15.75" thickBot="1" x14ac:dyDescent="0.3">
      <c r="D21" s="568"/>
      <c r="E21" s="579"/>
      <c r="I21" s="568"/>
      <c r="J21" s="562"/>
      <c r="K21" t="s">
        <v>5355</v>
      </c>
      <c r="N21" s="426" t="s">
        <v>5321</v>
      </c>
      <c r="O21" s="426" t="s">
        <v>5321</v>
      </c>
      <c r="P21" s="428">
        <v>216627.76</v>
      </c>
      <c r="Q21" s="428">
        <v>46367.35</v>
      </c>
      <c r="T21" s="427">
        <v>38204.25</v>
      </c>
      <c r="X21" s="440">
        <v>157711.59</v>
      </c>
      <c r="AE21" s="554"/>
      <c r="AF21" s="469" t="s">
        <v>5322</v>
      </c>
      <c r="AG21" s="556"/>
    </row>
    <row r="22" spans="4:33" ht="23.25" thickBot="1" x14ac:dyDescent="0.3">
      <c r="D22" s="282" t="s">
        <v>5342</v>
      </c>
      <c r="E22" s="278">
        <v>39027.64</v>
      </c>
      <c r="I22" s="567" t="s">
        <v>5346</v>
      </c>
      <c r="J22" s="569">
        <v>74500</v>
      </c>
      <c r="N22" s="427">
        <v>74500</v>
      </c>
      <c r="O22" s="427">
        <v>38204.25</v>
      </c>
      <c r="T22" s="426"/>
      <c r="X22" s="440">
        <v>46367.35</v>
      </c>
      <c r="AE22" s="467">
        <v>6</v>
      </c>
      <c r="AF22" s="468" t="s">
        <v>5344</v>
      </c>
      <c r="AG22" s="470">
        <v>111840</v>
      </c>
    </row>
    <row r="23" spans="4:33" ht="18.75" customHeight="1" thickBot="1" x14ac:dyDescent="0.3">
      <c r="D23" s="282" t="s">
        <v>5343</v>
      </c>
      <c r="E23" s="278">
        <v>151639.43</v>
      </c>
      <c r="I23" s="568"/>
      <c r="J23" s="570"/>
      <c r="K23" t="s">
        <v>5356</v>
      </c>
      <c r="N23" s="426" t="s">
        <v>5626</v>
      </c>
      <c r="O23" s="426" t="s">
        <v>5319</v>
      </c>
      <c r="P23" s="249">
        <f>SUM(P20:P22)</f>
        <v>283532.29000000004</v>
      </c>
      <c r="Q23" s="249">
        <f>SUM(Q20:Q22)</f>
        <v>204078.94</v>
      </c>
      <c r="T23" s="428">
        <v>157711.59</v>
      </c>
      <c r="X23" s="440">
        <v>106480</v>
      </c>
      <c r="AE23" s="553">
        <v>7</v>
      </c>
      <c r="AF23" s="466" t="s">
        <v>5675</v>
      </c>
      <c r="AG23" s="557">
        <v>31938.73</v>
      </c>
    </row>
    <row r="24" spans="4:33" ht="36" customHeight="1" thickBot="1" x14ac:dyDescent="0.3">
      <c r="D24" s="282" t="s">
        <v>5344</v>
      </c>
      <c r="E24" s="279">
        <v>74536</v>
      </c>
      <c r="I24" s="282" t="s">
        <v>5342</v>
      </c>
      <c r="J24" s="283">
        <v>66904.53</v>
      </c>
      <c r="M24" s="249">
        <f>N22</f>
        <v>74500</v>
      </c>
      <c r="N24">
        <v>100</v>
      </c>
      <c r="P24" s="249">
        <f>P23</f>
        <v>283532.29000000004</v>
      </c>
      <c r="Q24">
        <v>100</v>
      </c>
      <c r="T24" s="428">
        <v>46367.35</v>
      </c>
      <c r="X24" s="428">
        <v>31938.73</v>
      </c>
      <c r="AE24" s="554"/>
      <c r="AF24" s="469" t="s">
        <v>5676</v>
      </c>
      <c r="AG24" s="558"/>
    </row>
    <row r="25" spans="4:33" ht="36" customHeight="1" thickBot="1" x14ac:dyDescent="0.3">
      <c r="I25" s="282" t="s">
        <v>5343</v>
      </c>
      <c r="J25" s="283">
        <v>216627.76</v>
      </c>
      <c r="M25" s="249">
        <f>O22</f>
        <v>38204.25</v>
      </c>
      <c r="N25">
        <f>M25*N24/M24</f>
        <v>51.280872483221479</v>
      </c>
      <c r="P25" s="249">
        <f>Q23</f>
        <v>204078.94</v>
      </c>
      <c r="Q25">
        <f>P25*Q24/P24</f>
        <v>71.977318703277135</v>
      </c>
      <c r="T25" s="429">
        <v>106480.01</v>
      </c>
      <c r="X25" s="428">
        <v>44770.97</v>
      </c>
      <c r="AE25" s="553">
        <v>8</v>
      </c>
      <c r="AF25" s="466" t="s">
        <v>5668</v>
      </c>
      <c r="AG25" s="555">
        <v>4400</v>
      </c>
    </row>
    <row r="26" spans="4:33" ht="36" customHeight="1" thickBot="1" x14ac:dyDescent="0.3">
      <c r="E26" s="249">
        <f>SUM(E20:E24)</f>
        <v>339703.07</v>
      </c>
      <c r="I26" s="282" t="s">
        <v>5344</v>
      </c>
      <c r="J26" s="281">
        <v>106480</v>
      </c>
      <c r="S26" s="431">
        <v>657712.29</v>
      </c>
      <c r="T26" s="430">
        <f>SUM(T17:T25)</f>
        <v>546393.49</v>
      </c>
      <c r="V26" s="432">
        <f>S26-T26</f>
        <v>111318.80000000005</v>
      </c>
      <c r="X26" s="428">
        <v>4800</v>
      </c>
      <c r="AE26" s="554"/>
      <c r="AF26" s="469" t="s">
        <v>5677</v>
      </c>
      <c r="AG26" s="556"/>
    </row>
    <row r="27" spans="4:33" ht="15.75" thickBot="1" x14ac:dyDescent="0.3">
      <c r="E27" s="249">
        <v>193200</v>
      </c>
      <c r="X27" s="435">
        <v>23000</v>
      </c>
    </row>
    <row r="28" spans="4:33" ht="27" thickBot="1" x14ac:dyDescent="0.45">
      <c r="I28" s="284" t="s">
        <v>5351</v>
      </c>
      <c r="J28" s="285">
        <f>SUM(J20:J26)</f>
        <v>464512.29000000004</v>
      </c>
      <c r="AG28" s="472">
        <f>SUM(AG13:AG27)</f>
        <v>582464.29</v>
      </c>
    </row>
    <row r="29" spans="4:33" ht="15.75" thickBot="1" x14ac:dyDescent="0.3">
      <c r="I29" s="284" t="s">
        <v>5352</v>
      </c>
      <c r="J29" s="285">
        <f>J28+J15</f>
        <v>657712.29</v>
      </c>
      <c r="X29" s="430">
        <f>SUM(X15:X27)</f>
        <v>650903.17999999993</v>
      </c>
    </row>
    <row r="31" spans="4:33" ht="27" thickBot="1" x14ac:dyDescent="0.45">
      <c r="X31" s="441">
        <v>657712.29</v>
      </c>
      <c r="AG31" s="473">
        <f>SUM(AG16:AG26)</f>
        <v>377352.55</v>
      </c>
    </row>
    <row r="32" spans="4:33" ht="15.75" thickBot="1" x14ac:dyDescent="0.3">
      <c r="E32" s="580" t="s">
        <v>5610</v>
      </c>
      <c r="F32" s="581"/>
      <c r="G32" s="389">
        <f>[1]calc_arquitetura_v1!$G$74</f>
        <v>386652.12</v>
      </c>
      <c r="H32" s="383">
        <v>39927.550000000003</v>
      </c>
      <c r="I32" s="383">
        <f>H32*12</f>
        <v>479130.60000000003</v>
      </c>
      <c r="J32" s="384"/>
      <c r="K32" s="385"/>
      <c r="L32" s="385"/>
      <c r="M32" s="385">
        <f t="shared" ref="M32:U32" si="4">$H$49</f>
        <v>11184</v>
      </c>
      <c r="N32" s="385">
        <f t="shared" si="4"/>
        <v>11184</v>
      </c>
      <c r="O32" s="385">
        <f t="shared" si="4"/>
        <v>11184</v>
      </c>
      <c r="P32" s="385">
        <f t="shared" si="4"/>
        <v>11184</v>
      </c>
      <c r="Q32" s="385">
        <f t="shared" si="4"/>
        <v>11184</v>
      </c>
      <c r="R32" s="385">
        <f t="shared" si="4"/>
        <v>11184</v>
      </c>
      <c r="S32" s="385">
        <f t="shared" si="4"/>
        <v>11184</v>
      </c>
      <c r="T32" s="385">
        <f t="shared" si="4"/>
        <v>11184</v>
      </c>
      <c r="U32" s="385">
        <f t="shared" si="4"/>
        <v>11184</v>
      </c>
      <c r="V32" s="383">
        <f>SUM(J32:U32)</f>
        <v>100656</v>
      </c>
      <c r="X32" s="249">
        <f>X31-X29</f>
        <v>6809.1100000001024</v>
      </c>
    </row>
    <row r="34" spans="3:23" x14ac:dyDescent="0.25">
      <c r="E34" s="249"/>
    </row>
    <row r="38" spans="3:23" x14ac:dyDescent="0.25">
      <c r="C38" s="4" t="s">
        <v>5654</v>
      </c>
      <c r="D38" s="4" t="s">
        <v>5656</v>
      </c>
      <c r="E38" s="4" t="s">
        <v>5658</v>
      </c>
    </row>
    <row r="39" spans="3:23" x14ac:dyDescent="0.25">
      <c r="C39" t="s">
        <v>5655</v>
      </c>
      <c r="D39" t="s">
        <v>5657</v>
      </c>
      <c r="E39" t="s">
        <v>5659</v>
      </c>
    </row>
    <row r="42" spans="3:23" ht="15.75" thickBot="1" x14ac:dyDescent="0.3">
      <c r="E42" s="249"/>
    </row>
    <row r="43" spans="3:23" ht="15.75" thickBot="1" x14ac:dyDescent="0.3">
      <c r="C43" s="582" t="s">
        <v>5601</v>
      </c>
      <c r="D43" s="583"/>
      <c r="E43" s="584"/>
      <c r="F43" s="584"/>
      <c r="G43" s="585"/>
      <c r="H43" s="249"/>
    </row>
    <row r="44" spans="3:23" ht="19.5" thickBot="1" x14ac:dyDescent="0.35">
      <c r="E44" s="415" t="s">
        <v>5616</v>
      </c>
      <c r="F44" s="415" t="s">
        <v>5617</v>
      </c>
      <c r="G44" s="416" t="s">
        <v>5615</v>
      </c>
      <c r="H44" s="417" t="s">
        <v>5328</v>
      </c>
      <c r="I44" s="417" t="s">
        <v>5329</v>
      </c>
      <c r="J44" s="417" t="s">
        <v>5330</v>
      </c>
      <c r="K44" s="417" t="s">
        <v>5331</v>
      </c>
      <c r="L44" s="417" t="s">
        <v>5332</v>
      </c>
      <c r="M44" s="417" t="s">
        <v>5333</v>
      </c>
      <c r="N44" s="417" t="s">
        <v>5334</v>
      </c>
      <c r="O44" s="417" t="s">
        <v>5335</v>
      </c>
      <c r="P44" s="417" t="s">
        <v>5336</v>
      </c>
      <c r="Q44" s="417" t="s">
        <v>5337</v>
      </c>
      <c r="R44" s="417" t="s">
        <v>5338</v>
      </c>
      <c r="S44" s="417" t="s">
        <v>5339</v>
      </c>
      <c r="T44" s="417" t="s">
        <v>5340</v>
      </c>
      <c r="U44" s="417" t="s">
        <v>5341</v>
      </c>
      <c r="V44" s="417" t="s">
        <v>1213</v>
      </c>
    </row>
    <row r="45" spans="3:23" ht="30.75" customHeight="1" thickBot="1" x14ac:dyDescent="0.3">
      <c r="C45" s="396" t="s">
        <v>5565</v>
      </c>
      <c r="D45" s="586" t="s">
        <v>5623</v>
      </c>
      <c r="E45" s="574" t="s">
        <v>5611</v>
      </c>
      <c r="F45" s="398" t="s">
        <v>5602</v>
      </c>
      <c r="G45" s="399">
        <f>[1]calc_arquitetura_v1!$J$56</f>
        <v>34436.793599999997</v>
      </c>
      <c r="H45" s="400">
        <f t="shared" ref="H45:H50" si="5">G45/12</f>
        <v>2869.7327999999998</v>
      </c>
      <c r="I45" s="400">
        <f t="shared" ref="I45:I50" si="6">H45*12</f>
        <v>34436.793599999997</v>
      </c>
      <c r="J45" s="402"/>
      <c r="K45" s="402">
        <f t="shared" ref="K45:U45" si="7">$H$45</f>
        <v>2869.7327999999998</v>
      </c>
      <c r="L45" s="402">
        <f t="shared" si="7"/>
        <v>2869.7327999999998</v>
      </c>
      <c r="M45" s="402">
        <f t="shared" si="7"/>
        <v>2869.7327999999998</v>
      </c>
      <c r="N45" s="402">
        <f t="shared" si="7"/>
        <v>2869.7327999999998</v>
      </c>
      <c r="O45" s="402">
        <f t="shared" si="7"/>
        <v>2869.7327999999998</v>
      </c>
      <c r="P45" s="402">
        <f t="shared" si="7"/>
        <v>2869.7327999999998</v>
      </c>
      <c r="Q45" s="402">
        <f t="shared" si="7"/>
        <v>2869.7327999999998</v>
      </c>
      <c r="R45" s="402">
        <f t="shared" si="7"/>
        <v>2869.7327999999998</v>
      </c>
      <c r="S45" s="402">
        <f t="shared" si="7"/>
        <v>2869.7327999999998</v>
      </c>
      <c r="T45" s="402">
        <f t="shared" si="7"/>
        <v>2869.7327999999998</v>
      </c>
      <c r="U45" s="402">
        <f t="shared" si="7"/>
        <v>2869.7327999999998</v>
      </c>
      <c r="V45" s="419">
        <f t="shared" ref="V45:V52" si="8">SUM(J45:U45)</f>
        <v>31567.060799999992</v>
      </c>
      <c r="W45" s="566" t="s">
        <v>5565</v>
      </c>
    </row>
    <row r="46" spans="3:23" ht="29.25" customHeight="1" thickBot="1" x14ac:dyDescent="0.3">
      <c r="C46" s="396" t="s">
        <v>5565</v>
      </c>
      <c r="D46" s="587"/>
      <c r="E46" s="575"/>
      <c r="F46" s="403" t="s">
        <v>5603</v>
      </c>
      <c r="G46" s="404">
        <f>[1]calc_arquitetura_v1!$J$40</f>
        <v>126144.53279999999</v>
      </c>
      <c r="H46" s="405">
        <f t="shared" si="5"/>
        <v>10512.044399999999</v>
      </c>
      <c r="I46" s="405">
        <f t="shared" si="6"/>
        <v>126144.53279999999</v>
      </c>
      <c r="J46" s="406"/>
      <c r="K46" s="406">
        <f t="shared" ref="K46:U46" si="9">$H$46</f>
        <v>10512.044399999999</v>
      </c>
      <c r="L46" s="406">
        <f t="shared" si="9"/>
        <v>10512.044399999999</v>
      </c>
      <c r="M46" s="406">
        <f t="shared" si="9"/>
        <v>10512.044399999999</v>
      </c>
      <c r="N46" s="406">
        <f t="shared" si="9"/>
        <v>10512.044399999999</v>
      </c>
      <c r="O46" s="406">
        <f t="shared" si="9"/>
        <v>10512.044399999999</v>
      </c>
      <c r="P46" s="406">
        <f t="shared" si="9"/>
        <v>10512.044399999999</v>
      </c>
      <c r="Q46" s="406">
        <f t="shared" si="9"/>
        <v>10512.044399999999</v>
      </c>
      <c r="R46" s="406">
        <f t="shared" si="9"/>
        <v>10512.044399999999</v>
      </c>
      <c r="S46" s="406">
        <f t="shared" si="9"/>
        <v>10512.044399999999</v>
      </c>
      <c r="T46" s="406">
        <f t="shared" si="9"/>
        <v>10512.044399999999</v>
      </c>
      <c r="U46" s="406">
        <f t="shared" si="9"/>
        <v>10512.044399999999</v>
      </c>
      <c r="V46" s="420">
        <f t="shared" si="8"/>
        <v>115632.48839999999</v>
      </c>
      <c r="W46" s="566"/>
    </row>
    <row r="47" spans="3:23" ht="33.75" customHeight="1" thickBot="1" x14ac:dyDescent="0.3">
      <c r="C47" s="396" t="s">
        <v>5565</v>
      </c>
      <c r="D47" s="587"/>
      <c r="E47" s="574" t="s">
        <v>5612</v>
      </c>
      <c r="F47" s="398" t="s">
        <v>5604</v>
      </c>
      <c r="G47" s="399">
        <f>[1]calc_arquitetura_v1!$T$23</f>
        <v>25257.830399999995</v>
      </c>
      <c r="H47" s="400">
        <f t="shared" si="5"/>
        <v>2104.8191999999995</v>
      </c>
      <c r="I47" s="400">
        <f t="shared" si="6"/>
        <v>25257.830399999992</v>
      </c>
      <c r="J47" s="401"/>
      <c r="K47" s="402"/>
      <c r="L47" s="402">
        <f t="shared" ref="L47:U47" si="10">$H$47</f>
        <v>2104.8191999999995</v>
      </c>
      <c r="M47" s="402">
        <f t="shared" si="10"/>
        <v>2104.8191999999995</v>
      </c>
      <c r="N47" s="402">
        <f t="shared" si="10"/>
        <v>2104.8191999999995</v>
      </c>
      <c r="O47" s="402">
        <f t="shared" si="10"/>
        <v>2104.8191999999995</v>
      </c>
      <c r="P47" s="402">
        <f t="shared" si="10"/>
        <v>2104.8191999999995</v>
      </c>
      <c r="Q47" s="402">
        <f t="shared" si="10"/>
        <v>2104.8191999999995</v>
      </c>
      <c r="R47" s="402">
        <f t="shared" si="10"/>
        <v>2104.8191999999995</v>
      </c>
      <c r="S47" s="402">
        <f t="shared" si="10"/>
        <v>2104.8191999999995</v>
      </c>
      <c r="T47" s="402">
        <f t="shared" si="10"/>
        <v>2104.8191999999995</v>
      </c>
      <c r="U47" s="402">
        <f t="shared" si="10"/>
        <v>2104.8191999999995</v>
      </c>
      <c r="V47" s="419">
        <f t="shared" si="8"/>
        <v>21048.191999999992</v>
      </c>
      <c r="W47" s="566" t="s">
        <v>5565</v>
      </c>
    </row>
    <row r="48" spans="3:23" ht="33.75" customHeight="1" thickBot="1" x14ac:dyDescent="0.3">
      <c r="C48" s="396" t="s">
        <v>5565</v>
      </c>
      <c r="D48" s="587"/>
      <c r="E48" s="575"/>
      <c r="F48" s="403" t="s">
        <v>5605</v>
      </c>
      <c r="G48" s="404">
        <f>[1]calc_arquitetura_v1!$T$14</f>
        <v>23214.343680000002</v>
      </c>
      <c r="H48" s="405">
        <f t="shared" si="5"/>
        <v>1934.5286400000002</v>
      </c>
      <c r="I48" s="405">
        <f t="shared" si="6"/>
        <v>23214.343680000002</v>
      </c>
      <c r="J48" s="406"/>
      <c r="K48" s="406">
        <f t="shared" ref="K48:U48" si="11">$H$48</f>
        <v>1934.5286400000002</v>
      </c>
      <c r="L48" s="406">
        <f t="shared" si="11"/>
        <v>1934.5286400000002</v>
      </c>
      <c r="M48" s="406">
        <f t="shared" si="11"/>
        <v>1934.5286400000002</v>
      </c>
      <c r="N48" s="406">
        <f t="shared" si="11"/>
        <v>1934.5286400000002</v>
      </c>
      <c r="O48" s="406">
        <f t="shared" si="11"/>
        <v>1934.5286400000002</v>
      </c>
      <c r="P48" s="406">
        <f t="shared" si="11"/>
        <v>1934.5286400000002</v>
      </c>
      <c r="Q48" s="406">
        <f t="shared" si="11"/>
        <v>1934.5286400000002</v>
      </c>
      <c r="R48" s="406">
        <f t="shared" si="11"/>
        <v>1934.5286400000002</v>
      </c>
      <c r="S48" s="406">
        <f t="shared" si="11"/>
        <v>1934.5286400000002</v>
      </c>
      <c r="T48" s="406">
        <f t="shared" si="11"/>
        <v>1934.5286400000002</v>
      </c>
      <c r="U48" s="406">
        <f t="shared" si="11"/>
        <v>1934.5286400000002</v>
      </c>
      <c r="V48" s="420">
        <f t="shared" si="8"/>
        <v>21279.815040000001</v>
      </c>
      <c r="W48" s="566"/>
    </row>
    <row r="49" spans="3:23" ht="30.75" thickBot="1" x14ac:dyDescent="0.3">
      <c r="C49" s="396" t="s">
        <v>5565</v>
      </c>
      <c r="D49" s="588"/>
      <c r="E49" s="460" t="s">
        <v>5653</v>
      </c>
      <c r="F49" s="411" t="s">
        <v>5606</v>
      </c>
      <c r="G49" s="459">
        <f>F82</f>
        <v>134208</v>
      </c>
      <c r="H49" s="412">
        <f t="shared" si="5"/>
        <v>11184</v>
      </c>
      <c r="I49" s="412">
        <f t="shared" si="6"/>
        <v>134208</v>
      </c>
      <c r="J49" s="413"/>
      <c r="K49" s="414"/>
      <c r="L49" s="414">
        <f t="shared" ref="L49:U49" si="12">$H$49</f>
        <v>11184</v>
      </c>
      <c r="M49" s="414">
        <f t="shared" si="12"/>
        <v>11184</v>
      </c>
      <c r="N49" s="414">
        <f t="shared" si="12"/>
        <v>11184</v>
      </c>
      <c r="O49" s="414">
        <f t="shared" si="12"/>
        <v>11184</v>
      </c>
      <c r="P49" s="414">
        <f t="shared" si="12"/>
        <v>11184</v>
      </c>
      <c r="Q49" s="414">
        <f t="shared" si="12"/>
        <v>11184</v>
      </c>
      <c r="R49" s="414">
        <f t="shared" si="12"/>
        <v>11184</v>
      </c>
      <c r="S49" s="414">
        <f t="shared" si="12"/>
        <v>11184</v>
      </c>
      <c r="T49" s="414">
        <f t="shared" si="12"/>
        <v>11184</v>
      </c>
      <c r="U49" s="414">
        <f t="shared" si="12"/>
        <v>11184</v>
      </c>
      <c r="V49" s="421">
        <f t="shared" si="8"/>
        <v>111840</v>
      </c>
      <c r="W49" s="433" t="s">
        <v>5565</v>
      </c>
    </row>
    <row r="50" spans="3:23" ht="30.75" thickBot="1" x14ac:dyDescent="0.3">
      <c r="C50" s="397" t="s">
        <v>5565</v>
      </c>
      <c r="D50" s="392" t="s">
        <v>5624</v>
      </c>
      <c r="E50" s="461" t="s">
        <v>5652</v>
      </c>
      <c r="F50" s="391" t="s">
        <v>5609</v>
      </c>
      <c r="G50" s="407">
        <f>[1]calc_arquitetura_v1!$G$73</f>
        <v>39646.26</v>
      </c>
      <c r="H50" s="408">
        <f t="shared" si="5"/>
        <v>3303.855</v>
      </c>
      <c r="I50" s="408">
        <f t="shared" si="6"/>
        <v>39646.26</v>
      </c>
      <c r="J50" s="409"/>
      <c r="K50" s="410">
        <f>$G$50/2</f>
        <v>19823.13</v>
      </c>
      <c r="L50" s="410">
        <f>$G$50/2</f>
        <v>19823.13</v>
      </c>
      <c r="M50" s="410"/>
      <c r="N50" s="410"/>
      <c r="O50" s="410"/>
      <c r="P50" s="410"/>
      <c r="Q50" s="410"/>
      <c r="R50" s="410"/>
      <c r="S50" s="410"/>
      <c r="T50" s="410"/>
      <c r="U50" s="410"/>
      <c r="V50" s="422">
        <f t="shared" si="8"/>
        <v>39646.26</v>
      </c>
      <c r="W50" s="433" t="s">
        <v>5565</v>
      </c>
    </row>
    <row r="51" spans="3:23" ht="30.75" thickBot="1" x14ac:dyDescent="0.3">
      <c r="C51" s="397" t="s">
        <v>5565</v>
      </c>
      <c r="D51" s="392" t="s">
        <v>5624</v>
      </c>
      <c r="E51" s="461" t="s">
        <v>5667</v>
      </c>
      <c r="F51" s="391" t="s">
        <v>5668</v>
      </c>
      <c r="G51" s="407">
        <v>0</v>
      </c>
      <c r="H51" s="408">
        <v>0</v>
      </c>
      <c r="I51" s="408">
        <v>0</v>
      </c>
      <c r="J51" s="409"/>
      <c r="K51" s="410"/>
      <c r="L51" s="410"/>
      <c r="M51" s="410"/>
      <c r="N51" s="410"/>
      <c r="O51" s="410"/>
      <c r="P51" s="410"/>
      <c r="Q51" s="410"/>
      <c r="R51" s="410"/>
      <c r="S51" s="410"/>
      <c r="T51" s="410"/>
      <c r="U51" s="410"/>
      <c r="V51" s="422"/>
      <c r="W51" s="464" t="s">
        <v>5565</v>
      </c>
    </row>
    <row r="52" spans="3:23" ht="15.75" customHeight="1" thickBot="1" x14ac:dyDescent="0.3">
      <c r="C52" s="563" t="s">
        <v>5345</v>
      </c>
      <c r="D52" s="564"/>
      <c r="E52" s="565"/>
      <c r="F52" s="386"/>
      <c r="G52" s="379">
        <v>265203.07</v>
      </c>
      <c r="H52" s="380">
        <f t="shared" ref="H52:U52" si="13">SUM(H45:H50)</f>
        <v>31908.980039999999</v>
      </c>
      <c r="I52" s="380">
        <f t="shared" si="13"/>
        <v>382907.76048</v>
      </c>
      <c r="J52" s="380">
        <f t="shared" si="13"/>
        <v>0</v>
      </c>
      <c r="K52" s="380">
        <f t="shared" si="13"/>
        <v>35139.435839999998</v>
      </c>
      <c r="L52" s="380">
        <f t="shared" si="13"/>
        <v>48428.255040000004</v>
      </c>
      <c r="M52" s="380">
        <f t="shared" si="13"/>
        <v>28605.125039999999</v>
      </c>
      <c r="N52" s="380">
        <f t="shared" si="13"/>
        <v>28605.125039999999</v>
      </c>
      <c r="O52" s="380">
        <f t="shared" si="13"/>
        <v>28605.125039999999</v>
      </c>
      <c r="P52" s="380">
        <f t="shared" si="13"/>
        <v>28605.125039999999</v>
      </c>
      <c r="Q52" s="380">
        <f t="shared" si="13"/>
        <v>28605.125039999999</v>
      </c>
      <c r="R52" s="380">
        <f t="shared" si="13"/>
        <v>28605.125039999999</v>
      </c>
      <c r="S52" s="380">
        <f t="shared" si="13"/>
        <v>28605.125039999999</v>
      </c>
      <c r="T52" s="380">
        <f t="shared" si="13"/>
        <v>28605.125039999999</v>
      </c>
      <c r="U52" s="380">
        <f t="shared" si="13"/>
        <v>28605.125039999999</v>
      </c>
      <c r="V52" s="380">
        <f t="shared" si="8"/>
        <v>341013.81624000007</v>
      </c>
    </row>
    <row r="55" spans="3:23" ht="15.75" customHeight="1" x14ac:dyDescent="0.25"/>
    <row r="57" spans="3:23" ht="15.75" thickBot="1" x14ac:dyDescent="0.3"/>
    <row r="58" spans="3:23" ht="15.75" thickBot="1" x14ac:dyDescent="0.3">
      <c r="C58" s="582" t="s">
        <v>5353</v>
      </c>
      <c r="D58" s="583"/>
      <c r="E58" s="583"/>
      <c r="F58" s="583"/>
      <c r="G58" s="585"/>
    </row>
    <row r="59" spans="3:23" ht="19.5" thickBot="1" x14ac:dyDescent="0.35">
      <c r="H59" s="418" t="s">
        <v>5328</v>
      </c>
      <c r="I59" s="418" t="s">
        <v>5329</v>
      </c>
      <c r="J59" s="418" t="s">
        <v>5330</v>
      </c>
      <c r="K59" s="418" t="s">
        <v>5331</v>
      </c>
      <c r="L59" s="418" t="s">
        <v>5332</v>
      </c>
      <c r="M59" s="418" t="s">
        <v>5333</v>
      </c>
      <c r="N59" s="418" t="s">
        <v>5334</v>
      </c>
      <c r="O59" s="418" t="s">
        <v>5335</v>
      </c>
      <c r="P59" s="418" t="s">
        <v>5336</v>
      </c>
      <c r="Q59" s="418" t="s">
        <v>5337</v>
      </c>
      <c r="R59" s="418" t="s">
        <v>5338</v>
      </c>
      <c r="S59" s="418" t="s">
        <v>5339</v>
      </c>
      <c r="T59" s="418" t="s">
        <v>5340</v>
      </c>
      <c r="U59" s="418" t="s">
        <v>5341</v>
      </c>
      <c r="V59" s="418" t="s">
        <v>1213</v>
      </c>
    </row>
    <row r="60" spans="3:23" ht="26.25" thickBot="1" x14ac:dyDescent="0.3">
      <c r="C60" s="382" t="s">
        <v>5565</v>
      </c>
      <c r="D60" s="392" t="s">
        <v>5624</v>
      </c>
      <c r="E60" s="462" t="s">
        <v>5614</v>
      </c>
      <c r="F60" s="390" t="s">
        <v>5354</v>
      </c>
      <c r="G60" s="283">
        <f>[1]calc_arquitetura_v1!$G$75</f>
        <v>205111.74</v>
      </c>
      <c r="H60" s="380">
        <f>G60/12</f>
        <v>17092.645</v>
      </c>
      <c r="I60" s="380">
        <f>H60*12</f>
        <v>205111.74</v>
      </c>
      <c r="J60" s="381"/>
      <c r="K60" s="381"/>
      <c r="L60" s="381">
        <f>$G$60/3</f>
        <v>68370.58</v>
      </c>
      <c r="M60" s="381">
        <f>$G$60/3</f>
        <v>68370.58</v>
      </c>
      <c r="N60" s="381">
        <f>$G$60/3</f>
        <v>68370.58</v>
      </c>
      <c r="O60" s="381"/>
      <c r="P60" s="381"/>
      <c r="Q60" s="381"/>
      <c r="R60" s="381"/>
      <c r="S60" s="381"/>
      <c r="T60" s="381"/>
      <c r="U60" s="381"/>
      <c r="V60" s="380">
        <f>SUM(J60:U60)</f>
        <v>205111.74</v>
      </c>
      <c r="W60" s="434" t="s">
        <v>5565</v>
      </c>
    </row>
    <row r="61" spans="3:23" ht="9.75" customHeight="1" thickBot="1" x14ac:dyDescent="0.3">
      <c r="C61" s="382"/>
      <c r="E61" s="388"/>
      <c r="F61" s="394"/>
      <c r="G61" s="378"/>
      <c r="H61" s="380"/>
      <c r="I61" s="380"/>
      <c r="J61" s="381"/>
      <c r="K61" s="381"/>
      <c r="L61" s="381"/>
      <c r="M61" s="381"/>
      <c r="N61" s="381"/>
      <c r="O61" s="381"/>
      <c r="P61" s="381"/>
      <c r="Q61" s="381"/>
      <c r="R61" s="381"/>
      <c r="S61" s="381"/>
      <c r="T61" s="381"/>
      <c r="U61" s="381"/>
      <c r="V61" s="380"/>
      <c r="W61" s="201"/>
    </row>
    <row r="62" spans="3:23" ht="24" thickBot="1" x14ac:dyDescent="0.3">
      <c r="C62" s="382" t="s">
        <v>5608</v>
      </c>
      <c r="E62" s="388" t="s">
        <v>5613</v>
      </c>
      <c r="F62" s="387" t="s">
        <v>5607</v>
      </c>
      <c r="G62" s="378">
        <v>0</v>
      </c>
      <c r="H62" s="380" t="s">
        <v>83</v>
      </c>
      <c r="I62" s="380" t="s">
        <v>83</v>
      </c>
      <c r="J62" s="381"/>
      <c r="K62" s="381"/>
      <c r="L62" s="381"/>
      <c r="M62" s="381"/>
      <c r="N62" s="381"/>
      <c r="O62" s="381"/>
      <c r="P62" s="381"/>
      <c r="Q62" s="381"/>
      <c r="R62" s="381"/>
      <c r="S62" s="381"/>
      <c r="T62" s="381"/>
      <c r="U62" s="381"/>
      <c r="V62" s="380">
        <f>SUM(J62:U62)</f>
        <v>0</v>
      </c>
      <c r="W62" s="377" t="s">
        <v>5565</v>
      </c>
    </row>
    <row r="63" spans="3:23" ht="30.75" thickBot="1" x14ac:dyDescent="0.3">
      <c r="C63" s="382" t="s">
        <v>5608</v>
      </c>
      <c r="D63" s="571" t="s">
        <v>5623</v>
      </c>
      <c r="E63" s="462" t="s">
        <v>5619</v>
      </c>
      <c r="F63" s="387" t="s">
        <v>5618</v>
      </c>
      <c r="G63" s="378">
        <f>[1]calc_arquitetura_v1!$E$61*[1]calc_arquitetura_v1!$E$4</f>
        <v>34842.250079999998</v>
      </c>
      <c r="H63" s="380">
        <f>G63/12</f>
        <v>2903.5208399999997</v>
      </c>
      <c r="I63" s="380">
        <f>H63*12</f>
        <v>34842.250079999998</v>
      </c>
      <c r="J63" s="381"/>
      <c r="K63" s="381">
        <f>$H$63</f>
        <v>2903.5208399999997</v>
      </c>
      <c r="L63" s="381">
        <f>$H$63</f>
        <v>2903.5208399999997</v>
      </c>
      <c r="M63" s="381">
        <f>$H$63</f>
        <v>2903.5208399999997</v>
      </c>
      <c r="N63" s="381">
        <f t="shared" ref="N63:U63" si="14">$H$63</f>
        <v>2903.5208399999997</v>
      </c>
      <c r="O63" s="381">
        <f t="shared" si="14"/>
        <v>2903.5208399999997</v>
      </c>
      <c r="P63" s="381">
        <f t="shared" si="14"/>
        <v>2903.5208399999997</v>
      </c>
      <c r="Q63" s="381">
        <f t="shared" si="14"/>
        <v>2903.5208399999997</v>
      </c>
      <c r="R63" s="381">
        <f t="shared" si="14"/>
        <v>2903.5208399999997</v>
      </c>
      <c r="S63" s="381">
        <f t="shared" si="14"/>
        <v>2903.5208399999997</v>
      </c>
      <c r="T63" s="381">
        <f t="shared" si="14"/>
        <v>2903.5208399999997</v>
      </c>
      <c r="U63" s="381">
        <f t="shared" si="14"/>
        <v>2903.5208399999997</v>
      </c>
      <c r="V63" s="380">
        <f>SUM(J63:U63)</f>
        <v>31938.729240000004</v>
      </c>
      <c r="W63" s="377" t="s">
        <v>5565</v>
      </c>
    </row>
    <row r="64" spans="3:23" ht="31.5" customHeight="1" thickBot="1" x14ac:dyDescent="0.3">
      <c r="C64" s="382" t="s">
        <v>5608</v>
      </c>
      <c r="D64" s="572"/>
      <c r="E64" s="388" t="s">
        <v>5620</v>
      </c>
      <c r="F64" s="387" t="s">
        <v>5620</v>
      </c>
      <c r="G64" s="378">
        <f>[1]calc_arquitetura_v1!$E$62*[1]calc_arquitetura_v1!$E$4</f>
        <v>59694.624000000003</v>
      </c>
      <c r="H64" s="380">
        <f>G64/12</f>
        <v>4974.5520000000006</v>
      </c>
      <c r="I64" s="380">
        <f>H64*12</f>
        <v>59694.624000000011</v>
      </c>
      <c r="J64" s="381"/>
      <c r="K64" s="381"/>
      <c r="L64" s="381"/>
      <c r="M64" s="381">
        <v>0</v>
      </c>
      <c r="N64" s="381">
        <v>0</v>
      </c>
      <c r="O64" s="381">
        <v>0</v>
      </c>
      <c r="P64" s="381">
        <v>0</v>
      </c>
      <c r="Q64" s="381">
        <v>0</v>
      </c>
      <c r="R64" s="381">
        <v>0</v>
      </c>
      <c r="S64" s="381">
        <v>0</v>
      </c>
      <c r="T64" s="381">
        <v>0</v>
      </c>
      <c r="U64" s="381">
        <v>0</v>
      </c>
      <c r="V64" s="380">
        <f>SUM(J64:U64)</f>
        <v>0</v>
      </c>
      <c r="W64" s="377" t="s">
        <v>5565</v>
      </c>
    </row>
    <row r="65" spans="3:23" ht="31.5" customHeight="1" thickBot="1" x14ac:dyDescent="0.3">
      <c r="C65" s="382" t="s">
        <v>5608</v>
      </c>
      <c r="D65" s="572"/>
      <c r="E65" s="462" t="s">
        <v>5621</v>
      </c>
      <c r="F65" s="387" t="s">
        <v>5622</v>
      </c>
      <c r="G65" s="378">
        <f>[1]calc_arquitetura_v1!$E$63*[1]calc_arquitetura_v1!$E$4</f>
        <v>4800</v>
      </c>
      <c r="H65" s="380">
        <f>G65/12</f>
        <v>400</v>
      </c>
      <c r="I65" s="380">
        <f>H65*12</f>
        <v>4800</v>
      </c>
      <c r="J65" s="381"/>
      <c r="K65" s="381">
        <f>$H$65</f>
        <v>400</v>
      </c>
      <c r="L65" s="381">
        <f t="shared" ref="L65:U65" si="15">$H$65</f>
        <v>400</v>
      </c>
      <c r="M65" s="381">
        <f t="shared" si="15"/>
        <v>400</v>
      </c>
      <c r="N65" s="381">
        <f t="shared" si="15"/>
        <v>400</v>
      </c>
      <c r="O65" s="381">
        <f t="shared" si="15"/>
        <v>400</v>
      </c>
      <c r="P65" s="381">
        <f t="shared" si="15"/>
        <v>400</v>
      </c>
      <c r="Q65" s="381">
        <f t="shared" si="15"/>
        <v>400</v>
      </c>
      <c r="R65" s="381">
        <f t="shared" si="15"/>
        <v>400</v>
      </c>
      <c r="S65" s="381">
        <f t="shared" si="15"/>
        <v>400</v>
      </c>
      <c r="T65" s="381">
        <f t="shared" si="15"/>
        <v>400</v>
      </c>
      <c r="U65" s="381">
        <f t="shared" si="15"/>
        <v>400</v>
      </c>
      <c r="V65" s="380">
        <f>SUM(J65:U65)</f>
        <v>4400</v>
      </c>
      <c r="W65" s="377" t="s">
        <v>5565</v>
      </c>
    </row>
    <row r="66" spans="3:23" ht="31.5" customHeight="1" thickBot="1" x14ac:dyDescent="0.3">
      <c r="C66" s="382" t="s">
        <v>5608</v>
      </c>
      <c r="D66" s="573"/>
      <c r="E66" s="388" t="s">
        <v>5625</v>
      </c>
      <c r="F66" s="387" t="s">
        <v>5625</v>
      </c>
      <c r="G66" s="378">
        <f>[1]calc_arquitetura_v1!$E$64*[1]calc_arquitetura_v1!$E$4</f>
        <v>23000</v>
      </c>
      <c r="H66" s="380">
        <f>G66/12</f>
        <v>1916.6666666666667</v>
      </c>
      <c r="I66" s="380">
        <f>H66*12</f>
        <v>23000</v>
      </c>
      <c r="J66" s="381"/>
      <c r="K66" s="381"/>
      <c r="L66" s="381"/>
      <c r="M66" s="381">
        <v>0</v>
      </c>
      <c r="N66" s="381"/>
      <c r="O66" s="381"/>
      <c r="P66" s="381"/>
      <c r="Q66" s="381"/>
      <c r="R66" s="381"/>
      <c r="S66" s="381"/>
      <c r="T66" s="381"/>
      <c r="U66" s="381"/>
      <c r="V66" s="380">
        <f>SUM(J66:U66)</f>
        <v>0</v>
      </c>
      <c r="W66" s="377" t="s">
        <v>5565</v>
      </c>
    </row>
    <row r="67" spans="3:23" ht="15.75" thickBot="1" x14ac:dyDescent="0.3">
      <c r="C67" s="563" t="s">
        <v>5345</v>
      </c>
      <c r="D67" s="564"/>
      <c r="E67" s="565"/>
      <c r="F67" s="386"/>
      <c r="G67" s="379">
        <v>265203.07</v>
      </c>
      <c r="H67" s="380">
        <f>SUM(H60:H66)</f>
        <v>27287.384506666669</v>
      </c>
      <c r="I67" s="380">
        <f t="shared" ref="I67:U67" si="16">SUM(I60:I66)</f>
        <v>327448.61407999997</v>
      </c>
      <c r="J67" s="380">
        <f t="shared" si="16"/>
        <v>0</v>
      </c>
      <c r="K67" s="380">
        <f t="shared" si="16"/>
        <v>3303.5208399999997</v>
      </c>
      <c r="L67" s="380">
        <f t="shared" si="16"/>
        <v>71674.100839999999</v>
      </c>
      <c r="M67" s="380">
        <f t="shared" si="16"/>
        <v>71674.100839999999</v>
      </c>
      <c r="N67" s="380">
        <f t="shared" si="16"/>
        <v>71674.100839999999</v>
      </c>
      <c r="O67" s="380">
        <f t="shared" si="16"/>
        <v>3303.5208399999997</v>
      </c>
      <c r="P67" s="380">
        <f t="shared" si="16"/>
        <v>3303.5208399999997</v>
      </c>
      <c r="Q67" s="380">
        <f t="shared" si="16"/>
        <v>3303.5208399999997</v>
      </c>
      <c r="R67" s="380">
        <f t="shared" si="16"/>
        <v>3303.5208399999997</v>
      </c>
      <c r="S67" s="380">
        <f t="shared" si="16"/>
        <v>3303.5208399999997</v>
      </c>
      <c r="T67" s="380">
        <f t="shared" si="16"/>
        <v>3303.5208399999997</v>
      </c>
      <c r="U67" s="380">
        <f t="shared" si="16"/>
        <v>3303.5208399999997</v>
      </c>
      <c r="V67" s="380">
        <f t="shared" ref="V67" si="17">SUM(J67:U67)</f>
        <v>241450.46924000009</v>
      </c>
    </row>
    <row r="69" spans="3:23" x14ac:dyDescent="0.25">
      <c r="Q69" s="395">
        <v>0.63071759259259264</v>
      </c>
    </row>
    <row r="70" spans="3:23" ht="15.75" thickBot="1" x14ac:dyDescent="0.3">
      <c r="H70" t="s">
        <v>5663</v>
      </c>
      <c r="I70" t="s">
        <v>5673</v>
      </c>
      <c r="Q70" s="395">
        <v>0.63135416666666666</v>
      </c>
    </row>
    <row r="71" spans="3:23" ht="24" thickBot="1" x14ac:dyDescent="0.4">
      <c r="C71" s="382"/>
      <c r="F71" s="393" t="s">
        <v>5672</v>
      </c>
      <c r="G71" s="465">
        <f>V60+V52+V63+V64+V65+V66</f>
        <v>582464.28548000008</v>
      </c>
      <c r="H71" s="285">
        <f>SUM(H52,H67)</f>
        <v>59196.364546666664</v>
      </c>
      <c r="I71" s="285">
        <f>SUM(I52,I67)</f>
        <v>710356.37455999991</v>
      </c>
      <c r="N71" t="s">
        <v>5664</v>
      </c>
      <c r="O71" t="s">
        <v>5666</v>
      </c>
      <c r="R71" t="s">
        <v>5665</v>
      </c>
    </row>
    <row r="72" spans="3:23" ht="22.5" customHeight="1" x14ac:dyDescent="0.25">
      <c r="F72" s="201"/>
      <c r="G72" s="455" t="s">
        <v>5661</v>
      </c>
      <c r="H72" s="455" t="s">
        <v>5662</v>
      </c>
      <c r="M72" t="s">
        <v>5322</v>
      </c>
      <c r="N72">
        <v>24</v>
      </c>
      <c r="O72">
        <f>N72*12</f>
        <v>288</v>
      </c>
      <c r="Q72" t="s">
        <v>5323</v>
      </c>
      <c r="R72">
        <v>36200</v>
      </c>
    </row>
    <row r="73" spans="3:23" x14ac:dyDescent="0.25">
      <c r="F73" s="455" t="s">
        <v>5660</v>
      </c>
      <c r="G73" s="463">
        <f>SUM(H45:H49)+H63+H65</f>
        <v>31908.64588</v>
      </c>
      <c r="H73" s="463">
        <f>G73*12</f>
        <v>382903.75056000001</v>
      </c>
      <c r="M73" t="s">
        <v>5323</v>
      </c>
      <c r="N73">
        <v>32</v>
      </c>
      <c r="O73">
        <f>N73*12</f>
        <v>384</v>
      </c>
      <c r="Q73" t="s">
        <v>5322</v>
      </c>
      <c r="R73">
        <v>79599</v>
      </c>
    </row>
    <row r="74" spans="3:23" x14ac:dyDescent="0.25">
      <c r="M74" t="s">
        <v>5324</v>
      </c>
      <c r="N74">
        <v>7.8</v>
      </c>
      <c r="O74">
        <f>N74*12</f>
        <v>93.6</v>
      </c>
    </row>
    <row r="75" spans="3:23" x14ac:dyDescent="0.25">
      <c r="N75">
        <f>SUM(N72:N74)</f>
        <v>63.8</v>
      </c>
      <c r="O75">
        <f>SUM(O72:O74)</f>
        <v>765.6</v>
      </c>
      <c r="P75">
        <v>100</v>
      </c>
      <c r="R75" s="272">
        <f>SUM(R72:R74)</f>
        <v>115799</v>
      </c>
      <c r="S75">
        <v>100</v>
      </c>
    </row>
    <row r="76" spans="3:23" x14ac:dyDescent="0.25">
      <c r="D76" t="s">
        <v>5649</v>
      </c>
      <c r="O76">
        <v>382.9</v>
      </c>
      <c r="P76">
        <f>P75*O76/O75</f>
        <v>50.013061650992682</v>
      </c>
      <c r="R76" s="249">
        <f>G50</f>
        <v>39646.26</v>
      </c>
      <c r="S76">
        <f>R76*S75/R75</f>
        <v>34.237135035708427</v>
      </c>
    </row>
    <row r="77" spans="3:23" x14ac:dyDescent="0.25">
      <c r="D77" s="455" t="s">
        <v>5647</v>
      </c>
      <c r="E77" s="455" t="s">
        <v>5648</v>
      </c>
      <c r="F77" s="455" t="s">
        <v>1213</v>
      </c>
      <c r="S77">
        <f>S76-S75</f>
        <v>-65.762864964291566</v>
      </c>
    </row>
    <row r="78" spans="3:23" x14ac:dyDescent="0.25">
      <c r="D78" s="455">
        <v>30</v>
      </c>
      <c r="E78" s="458">
        <v>186.4</v>
      </c>
      <c r="F78" s="458">
        <f>E78*D78</f>
        <v>5592</v>
      </c>
    </row>
    <row r="79" spans="3:23" x14ac:dyDescent="0.25">
      <c r="D79" s="455">
        <v>30</v>
      </c>
      <c r="E79" s="458">
        <v>186.4</v>
      </c>
      <c r="F79" s="458">
        <f>E79*D79</f>
        <v>5592</v>
      </c>
      <c r="M79" s="523" t="s">
        <v>5671</v>
      </c>
      <c r="N79" s="523"/>
    </row>
    <row r="80" spans="3:23" x14ac:dyDescent="0.25">
      <c r="M80" t="s">
        <v>5669</v>
      </c>
      <c r="N80" s="272">
        <v>223440</v>
      </c>
    </row>
    <row r="81" spans="4:15" x14ac:dyDescent="0.25">
      <c r="D81" s="523" t="s">
        <v>5650</v>
      </c>
      <c r="E81" s="523"/>
      <c r="F81" s="457">
        <f>SUM(F78:F80)</f>
        <v>11184</v>
      </c>
      <c r="M81" t="s">
        <v>5670</v>
      </c>
      <c r="N81" s="272">
        <v>168560</v>
      </c>
    </row>
    <row r="82" spans="4:15" x14ac:dyDescent="0.25">
      <c r="D82" s="523" t="s">
        <v>5651</v>
      </c>
      <c r="E82" s="523"/>
      <c r="F82" s="457">
        <f>F81*12</f>
        <v>134208</v>
      </c>
      <c r="N82" s="272"/>
    </row>
    <row r="83" spans="4:15" x14ac:dyDescent="0.25">
      <c r="N83" s="272">
        <f>SUM(N80:N82)</f>
        <v>392000</v>
      </c>
      <c r="O83">
        <v>100</v>
      </c>
    </row>
    <row r="84" spans="4:15" x14ac:dyDescent="0.25">
      <c r="N84" s="249">
        <f>SUM(V45:V48)</f>
        <v>189527.55623999995</v>
      </c>
      <c r="O84">
        <f>N84*O83/N83</f>
        <v>48.348866387755088</v>
      </c>
    </row>
    <row r="85" spans="4:15" x14ac:dyDescent="0.25">
      <c r="O85">
        <f>O83-O84</f>
        <v>51.651133612244912</v>
      </c>
    </row>
  </sheetData>
  <mergeCells count="35">
    <mergeCell ref="E47:E48"/>
    <mergeCell ref="C52:E52"/>
    <mergeCell ref="E32:F32"/>
    <mergeCell ref="C43:G43"/>
    <mergeCell ref="C58:G58"/>
    <mergeCell ref="D45:D49"/>
    <mergeCell ref="C9:D9"/>
    <mergeCell ref="D18:E18"/>
    <mergeCell ref="I18:J18"/>
    <mergeCell ref="D20:D21"/>
    <mergeCell ref="E20:E21"/>
    <mergeCell ref="I20:I21"/>
    <mergeCell ref="I13:J13"/>
    <mergeCell ref="D81:E81"/>
    <mergeCell ref="D82:E82"/>
    <mergeCell ref="M79:N79"/>
    <mergeCell ref="AE15:AE16"/>
    <mergeCell ref="AF15:AF16"/>
    <mergeCell ref="AE17:AE18"/>
    <mergeCell ref="AF17:AF18"/>
    <mergeCell ref="AE20:AE21"/>
    <mergeCell ref="J20:J21"/>
    <mergeCell ref="C67:E67"/>
    <mergeCell ref="W45:W46"/>
    <mergeCell ref="W47:W48"/>
    <mergeCell ref="I22:I23"/>
    <mergeCell ref="J22:J23"/>
    <mergeCell ref="D63:D66"/>
    <mergeCell ref="E45:E46"/>
    <mergeCell ref="AE13:AE14"/>
    <mergeCell ref="AG20:AG21"/>
    <mergeCell ref="AE23:AE24"/>
    <mergeCell ref="AG23:AG24"/>
    <mergeCell ref="AE25:AE26"/>
    <mergeCell ref="AG25:AG26"/>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8E6-1FF5-4951-824A-B07CF485C4C9}">
  <dimension ref="B1:AB29"/>
  <sheetViews>
    <sheetView showGridLines="0" workbookViewId="0">
      <selection activeCell="C15" sqref="C15"/>
    </sheetView>
  </sheetViews>
  <sheetFormatPr defaultRowHeight="15" x14ac:dyDescent="0.25"/>
  <cols>
    <col min="1" max="1" width="1.140625" customWidth="1"/>
    <col min="2" max="2" width="3.42578125" customWidth="1"/>
    <col min="3" max="3" width="5.7109375" customWidth="1"/>
    <col min="4" max="4" width="14.42578125" customWidth="1"/>
    <col min="5" max="5" width="10.85546875" customWidth="1"/>
    <col min="6" max="6" width="9.140625" bestFit="1" customWidth="1"/>
    <col min="7" max="7" width="24.42578125" customWidth="1"/>
    <col min="8" max="9" width="11" bestFit="1" customWidth="1"/>
    <col min="10" max="10" width="11" customWidth="1"/>
    <col min="11" max="11" width="12.140625" bestFit="1" customWidth="1"/>
    <col min="12" max="12" width="13.7109375" bestFit="1" customWidth="1"/>
    <col min="13" max="13" width="7.5703125" customWidth="1"/>
    <col min="14" max="14" width="7.5703125" bestFit="1" customWidth="1"/>
    <col min="15" max="15" width="7.85546875" customWidth="1"/>
    <col min="16" max="16" width="12.5703125" customWidth="1"/>
    <col min="17" max="17" width="10.28515625" customWidth="1"/>
    <col min="18" max="18" width="5.140625" bestFit="1" customWidth="1"/>
    <col min="19" max="19" width="11.42578125" bestFit="1" customWidth="1"/>
    <col min="20" max="20" width="22" bestFit="1" customWidth="1"/>
    <col min="21" max="21" width="11" bestFit="1" customWidth="1"/>
    <col min="22" max="22" width="29" bestFit="1" customWidth="1"/>
    <col min="23" max="23" width="7.140625" bestFit="1" customWidth="1"/>
    <col min="24" max="24" width="9.85546875" bestFit="1" customWidth="1"/>
    <col min="25" max="25" width="22.42578125" bestFit="1" customWidth="1"/>
  </cols>
  <sheetData>
    <row r="1" spans="2:28" ht="5.25" customHeight="1" x14ac:dyDescent="0.25"/>
    <row r="2" spans="2:28" ht="12.75" customHeight="1" x14ac:dyDescent="0.25">
      <c r="B2" s="4" t="s">
        <v>59</v>
      </c>
    </row>
    <row r="3" spans="2:28" ht="9.9499999999999993" customHeight="1" x14ac:dyDescent="0.25">
      <c r="B3" s="5" t="s">
        <v>23</v>
      </c>
      <c r="C3" s="1"/>
      <c r="D3" s="1"/>
      <c r="E3" s="1"/>
      <c r="F3" s="1"/>
      <c r="O3" s="1"/>
      <c r="P3" s="1"/>
      <c r="Q3" s="1"/>
    </row>
    <row r="4" spans="2:28" ht="9.9499999999999993" customHeight="1" x14ac:dyDescent="0.25">
      <c r="B4" s="5" t="s">
        <v>21</v>
      </c>
      <c r="C4" s="1"/>
      <c r="D4" s="1"/>
      <c r="E4" s="1"/>
      <c r="F4" s="1"/>
      <c r="O4" s="1"/>
      <c r="P4" s="1"/>
      <c r="Q4" s="1"/>
    </row>
    <row r="5" spans="2:28" ht="9.9499999999999993" customHeight="1" x14ac:dyDescent="0.25">
      <c r="B5" s="5" t="s">
        <v>20</v>
      </c>
      <c r="C5" s="1"/>
      <c r="D5" s="1"/>
      <c r="E5" s="1"/>
      <c r="F5" s="1"/>
      <c r="O5" s="1"/>
      <c r="P5" s="1"/>
      <c r="Q5" s="1"/>
    </row>
    <row r="6" spans="2:28" ht="9.9499999999999993" customHeight="1" x14ac:dyDescent="0.25">
      <c r="B6" s="6" t="s">
        <v>3</v>
      </c>
    </row>
    <row r="7" spans="2:28" ht="9.9499999999999993" customHeight="1" x14ac:dyDescent="0.25">
      <c r="B7" s="5" t="s">
        <v>45</v>
      </c>
    </row>
    <row r="8" spans="2:28" ht="9.9499999999999993" customHeight="1" x14ac:dyDescent="0.25">
      <c r="B8" s="6" t="s">
        <v>0</v>
      </c>
    </row>
    <row r="9" spans="2:28" ht="9.9499999999999993" customHeight="1" x14ac:dyDescent="0.25">
      <c r="B9" s="6" t="s">
        <v>1</v>
      </c>
    </row>
    <row r="10" spans="2:28" ht="9.9499999999999993" customHeight="1" x14ac:dyDescent="0.25">
      <c r="B10" s="6" t="s">
        <v>2</v>
      </c>
    </row>
    <row r="11" spans="2:28" ht="9.9499999999999993" customHeight="1" x14ac:dyDescent="0.25">
      <c r="B11" s="5" t="s">
        <v>19</v>
      </c>
    </row>
    <row r="12" spans="2:28" ht="9.9499999999999993" customHeight="1" x14ac:dyDescent="0.25">
      <c r="B12" s="5" t="s">
        <v>49</v>
      </c>
    </row>
    <row r="13" spans="2:28" ht="9.9499999999999993" customHeight="1" x14ac:dyDescent="0.25">
      <c r="B13" s="6" t="s">
        <v>22</v>
      </c>
    </row>
    <row r="14" spans="2:28" ht="9.9499999999999993" customHeight="1" x14ac:dyDescent="0.25">
      <c r="B14" s="5" t="s">
        <v>37</v>
      </c>
    </row>
    <row r="15" spans="2:28" x14ac:dyDescent="0.25">
      <c r="B15" s="1"/>
      <c r="C15" t="s">
        <v>1231</v>
      </c>
    </row>
    <row r="16" spans="2:28" x14ac:dyDescent="0.25">
      <c r="B16" s="8"/>
      <c r="C16" s="589" t="s">
        <v>54</v>
      </c>
      <c r="D16" s="589"/>
      <c r="E16" s="589"/>
      <c r="F16" s="8"/>
      <c r="G16" s="8"/>
      <c r="H16" s="8"/>
      <c r="I16" s="8"/>
      <c r="J16" s="8"/>
      <c r="K16" s="8"/>
      <c r="L16" s="8"/>
      <c r="M16" s="8"/>
      <c r="N16" s="8"/>
      <c r="O16" s="589" t="s">
        <v>56</v>
      </c>
      <c r="P16" s="589"/>
      <c r="Q16" s="589"/>
      <c r="R16" s="8"/>
      <c r="S16" s="8"/>
      <c r="T16" s="8"/>
      <c r="U16" s="8"/>
      <c r="V16" s="8"/>
      <c r="W16" s="8"/>
      <c r="X16" s="8"/>
      <c r="Y16" s="8"/>
      <c r="Z16" s="589" t="s">
        <v>50</v>
      </c>
      <c r="AA16" s="589"/>
      <c r="AB16" s="589"/>
    </row>
    <row r="17" spans="2:28" x14ac:dyDescent="0.25">
      <c r="B17" s="12" t="s">
        <v>25</v>
      </c>
      <c r="C17" s="12" t="s">
        <v>32</v>
      </c>
      <c r="D17" s="12" t="s">
        <v>55</v>
      </c>
      <c r="E17" s="12" t="s">
        <v>42</v>
      </c>
      <c r="F17" s="12" t="s">
        <v>43</v>
      </c>
      <c r="G17" s="12" t="s">
        <v>26</v>
      </c>
      <c r="H17" s="12" t="s">
        <v>27</v>
      </c>
      <c r="I17" s="12" t="s">
        <v>29</v>
      </c>
      <c r="J17" s="12" t="s">
        <v>38</v>
      </c>
      <c r="K17" s="12" t="s">
        <v>40</v>
      </c>
      <c r="L17" s="12" t="s">
        <v>58</v>
      </c>
      <c r="M17" s="12" t="s">
        <v>48</v>
      </c>
      <c r="N17" s="12" t="s">
        <v>28</v>
      </c>
      <c r="O17" s="12" t="s">
        <v>32</v>
      </c>
      <c r="P17" s="12" t="s">
        <v>55</v>
      </c>
      <c r="Q17" s="12" t="s">
        <v>42</v>
      </c>
      <c r="R17" s="12" t="s">
        <v>31</v>
      </c>
      <c r="S17" s="12" t="s">
        <v>46</v>
      </c>
      <c r="T17" s="12" t="s">
        <v>33</v>
      </c>
      <c r="U17" s="12" t="s">
        <v>35</v>
      </c>
      <c r="V17" s="12" t="s">
        <v>36</v>
      </c>
      <c r="W17" s="12" t="s">
        <v>39</v>
      </c>
      <c r="X17" s="12" t="s">
        <v>57</v>
      </c>
      <c r="Y17" s="12" t="s">
        <v>47</v>
      </c>
      <c r="Z17" s="12" t="s">
        <v>51</v>
      </c>
      <c r="AA17" s="12" t="s">
        <v>52</v>
      </c>
      <c r="AB17" s="12" t="s">
        <v>53</v>
      </c>
    </row>
    <row r="18" spans="2:28" x14ac:dyDescent="0.25">
      <c r="B18" s="9">
        <v>1</v>
      </c>
      <c r="C18" s="9">
        <v>101</v>
      </c>
      <c r="D18" s="9"/>
      <c r="E18" s="10"/>
      <c r="F18" s="10"/>
      <c r="G18" s="10"/>
      <c r="H18" s="10"/>
      <c r="I18" s="10"/>
      <c r="J18" s="10"/>
      <c r="K18" s="10"/>
      <c r="L18" s="10"/>
      <c r="M18" s="10"/>
      <c r="N18" s="10"/>
      <c r="O18" s="10"/>
      <c r="P18" s="10"/>
      <c r="Q18" s="10"/>
      <c r="R18" s="10"/>
      <c r="S18" s="10"/>
      <c r="T18" s="10"/>
      <c r="U18" s="10"/>
      <c r="V18" s="10"/>
      <c r="W18" s="10"/>
      <c r="X18" s="10"/>
      <c r="Y18" s="10"/>
      <c r="Z18" s="10"/>
      <c r="AA18" s="10"/>
      <c r="AB18" s="10"/>
    </row>
    <row r="19" spans="2:28" x14ac:dyDescent="0.25">
      <c r="B19" s="9">
        <v>2</v>
      </c>
      <c r="C19" s="9">
        <v>101</v>
      </c>
      <c r="D19" s="9"/>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2:28" x14ac:dyDescent="0.25">
      <c r="B20" s="9">
        <v>3</v>
      </c>
      <c r="C20" s="9">
        <v>101</v>
      </c>
      <c r="D20" s="9"/>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2:28" x14ac:dyDescent="0.25">
      <c r="B21" s="9">
        <v>4</v>
      </c>
      <c r="C21" s="9">
        <v>101</v>
      </c>
      <c r="D21" s="9"/>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2:28" x14ac:dyDescent="0.25">
      <c r="B22" s="9">
        <v>5</v>
      </c>
      <c r="C22" s="9">
        <v>101</v>
      </c>
      <c r="D22" s="9"/>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2:28" x14ac:dyDescent="0.25">
      <c r="B23" s="9">
        <v>6</v>
      </c>
      <c r="C23" s="9">
        <v>101</v>
      </c>
      <c r="D23" s="9"/>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2:28" x14ac:dyDescent="0.25">
      <c r="B24" s="9">
        <v>7</v>
      </c>
      <c r="C24" s="9">
        <v>101</v>
      </c>
      <c r="D24" s="9"/>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2:28" x14ac:dyDescent="0.25">
      <c r="B25" s="9">
        <v>8</v>
      </c>
      <c r="C25" s="9">
        <v>101</v>
      </c>
      <c r="D25" s="9"/>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2:28" x14ac:dyDescent="0.25">
      <c r="B26" s="9">
        <v>9</v>
      </c>
      <c r="C26" s="9">
        <v>101</v>
      </c>
      <c r="D26" s="9"/>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2:28" x14ac:dyDescent="0.25">
      <c r="B27" s="9">
        <v>10</v>
      </c>
      <c r="C27" s="9">
        <v>101</v>
      </c>
      <c r="D27" s="9"/>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2:28" x14ac:dyDescent="0.25">
      <c r="B28" s="9">
        <v>11</v>
      </c>
      <c r="C28" s="9">
        <v>101</v>
      </c>
      <c r="D28" s="9"/>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2:28" x14ac:dyDescent="0.2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sheetData>
  <mergeCells count="3">
    <mergeCell ref="Z16:AB16"/>
    <mergeCell ref="C16:E16"/>
    <mergeCell ref="O16:Q16"/>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86AE-BCE1-4901-B20E-D1C903CB8B35}">
  <dimension ref="B2:R22"/>
  <sheetViews>
    <sheetView showGridLines="0" workbookViewId="0">
      <selection activeCell="O10" sqref="O10"/>
    </sheetView>
  </sheetViews>
  <sheetFormatPr defaultRowHeight="15" x14ac:dyDescent="0.25"/>
  <cols>
    <col min="1" max="1" width="1.5703125" customWidth="1"/>
    <col min="2" max="2" width="2.85546875" bestFit="1" customWidth="1"/>
    <col min="3" max="3" width="22.140625" customWidth="1"/>
    <col min="4" max="4" width="11" bestFit="1" customWidth="1"/>
    <col min="5" max="5" width="13.28515625" bestFit="1" customWidth="1"/>
    <col min="6" max="6" width="15.85546875" customWidth="1"/>
    <col min="7" max="9" width="13.28515625" customWidth="1"/>
    <col min="10" max="10" width="21.5703125" customWidth="1"/>
    <col min="11" max="11" width="16.28515625" customWidth="1"/>
    <col min="12" max="12" width="18" customWidth="1"/>
    <col min="13" max="15" width="13.28515625" customWidth="1"/>
    <col min="16" max="16" width="8.140625" bestFit="1" customWidth="1"/>
    <col min="17" max="17" width="8.28515625" bestFit="1" customWidth="1"/>
    <col min="18" max="18" width="20" bestFit="1" customWidth="1"/>
  </cols>
  <sheetData>
    <row r="2" spans="2:18" x14ac:dyDescent="0.25">
      <c r="C2" t="s">
        <v>1228</v>
      </c>
      <c r="D2" t="s">
        <v>1229</v>
      </c>
      <c r="O2" t="s">
        <v>1230</v>
      </c>
    </row>
    <row r="3" spans="2:18" ht="30" x14ac:dyDescent="0.25">
      <c r="B3" s="13" t="s">
        <v>25</v>
      </c>
      <c r="C3" s="13" t="s">
        <v>60</v>
      </c>
      <c r="D3" s="13" t="s">
        <v>27</v>
      </c>
      <c r="E3" s="13" t="s">
        <v>61</v>
      </c>
      <c r="F3" s="13" t="s">
        <v>85</v>
      </c>
      <c r="G3" s="13" t="s">
        <v>90</v>
      </c>
      <c r="H3" s="13" t="s">
        <v>89</v>
      </c>
      <c r="I3" s="13" t="s">
        <v>28</v>
      </c>
      <c r="J3" s="13" t="s">
        <v>80</v>
      </c>
      <c r="K3" s="13" t="s">
        <v>96</v>
      </c>
      <c r="L3" s="13" t="s">
        <v>95</v>
      </c>
      <c r="M3" s="13" t="s">
        <v>79</v>
      </c>
      <c r="N3" s="13" t="s">
        <v>98</v>
      </c>
      <c r="O3" s="13" t="s">
        <v>97</v>
      </c>
      <c r="P3" s="13" t="s">
        <v>62</v>
      </c>
      <c r="Q3" s="13" t="s">
        <v>63</v>
      </c>
      <c r="R3" s="13" t="s">
        <v>64</v>
      </c>
    </row>
    <row r="4" spans="2:18" x14ac:dyDescent="0.25">
      <c r="B4" s="9">
        <v>1</v>
      </c>
      <c r="C4" s="10" t="s">
        <v>94</v>
      </c>
      <c r="D4" s="10"/>
      <c r="E4" s="10"/>
      <c r="F4" s="10" t="s">
        <v>88</v>
      </c>
      <c r="G4" s="10" t="s">
        <v>91</v>
      </c>
      <c r="H4" s="10" t="s">
        <v>92</v>
      </c>
      <c r="I4" s="10" t="s">
        <v>93</v>
      </c>
      <c r="J4" s="10"/>
      <c r="K4" s="10"/>
      <c r="L4" s="10"/>
      <c r="M4" s="10"/>
      <c r="N4" s="10"/>
      <c r="O4" s="10"/>
      <c r="P4" s="10"/>
      <c r="Q4" s="10"/>
      <c r="R4" s="10"/>
    </row>
    <row r="5" spans="2:18" x14ac:dyDescent="0.25">
      <c r="B5" s="9">
        <v>2</v>
      </c>
      <c r="C5" s="10" t="s">
        <v>84</v>
      </c>
      <c r="D5" s="10"/>
      <c r="E5" s="10"/>
      <c r="F5" s="10" t="s">
        <v>88</v>
      </c>
      <c r="G5" s="10" t="s">
        <v>91</v>
      </c>
      <c r="H5" s="10" t="s">
        <v>92</v>
      </c>
      <c r="I5" s="10" t="s">
        <v>93</v>
      </c>
      <c r="J5" s="10"/>
      <c r="K5" s="10"/>
      <c r="L5" s="10"/>
      <c r="M5" s="10"/>
      <c r="N5" s="10"/>
      <c r="O5" s="10"/>
      <c r="P5" s="10"/>
      <c r="Q5" s="10"/>
      <c r="R5" s="10"/>
    </row>
    <row r="6" spans="2:18" x14ac:dyDescent="0.25">
      <c r="B6" s="9">
        <v>3</v>
      </c>
      <c r="C6" s="10" t="s">
        <v>86</v>
      </c>
      <c r="D6" s="10"/>
      <c r="E6" s="10"/>
      <c r="F6" s="10" t="s">
        <v>87</v>
      </c>
      <c r="G6" s="10" t="s">
        <v>91</v>
      </c>
      <c r="H6" s="10" t="s">
        <v>83</v>
      </c>
      <c r="I6" s="10" t="s">
        <v>93</v>
      </c>
      <c r="J6" s="10"/>
      <c r="K6" s="10"/>
      <c r="L6" s="10"/>
      <c r="M6" s="10"/>
      <c r="N6" s="10"/>
      <c r="O6" s="10"/>
      <c r="P6" s="10"/>
      <c r="Q6" s="10"/>
      <c r="R6" s="10"/>
    </row>
    <row r="7" spans="2:18" x14ac:dyDescent="0.25">
      <c r="B7" s="9">
        <v>4</v>
      </c>
      <c r="C7" s="10"/>
      <c r="D7" s="10"/>
      <c r="E7" s="10"/>
      <c r="F7" s="10"/>
      <c r="G7" s="10"/>
      <c r="H7" s="10"/>
      <c r="I7" s="10"/>
      <c r="J7" s="10"/>
      <c r="K7" s="10"/>
      <c r="L7" s="10"/>
      <c r="M7" s="10"/>
      <c r="N7" s="10"/>
      <c r="O7" s="10"/>
      <c r="P7" s="10"/>
      <c r="Q7" s="10"/>
      <c r="R7" s="10"/>
    </row>
    <row r="8" spans="2:18" x14ac:dyDescent="0.25">
      <c r="B8" s="9">
        <v>5</v>
      </c>
      <c r="C8" s="10"/>
      <c r="D8" s="10"/>
      <c r="E8" s="10"/>
      <c r="F8" s="10"/>
      <c r="G8" s="10"/>
      <c r="H8" s="10"/>
      <c r="I8" s="10"/>
      <c r="J8" s="10"/>
      <c r="K8" s="10"/>
      <c r="L8" s="10"/>
      <c r="M8" s="10"/>
      <c r="N8" s="10"/>
      <c r="O8" s="10"/>
      <c r="P8" s="10"/>
      <c r="Q8" s="10"/>
      <c r="R8" s="10"/>
    </row>
    <row r="9" spans="2:18" x14ac:dyDescent="0.25">
      <c r="B9" s="9">
        <v>6</v>
      </c>
      <c r="C9" s="10"/>
      <c r="D9" s="10"/>
      <c r="E9" s="10"/>
      <c r="F9" s="10"/>
      <c r="G9" s="10"/>
      <c r="H9" s="10"/>
      <c r="I9" s="10"/>
      <c r="J9" s="10"/>
      <c r="K9" s="10"/>
      <c r="L9" s="10"/>
      <c r="M9" s="10"/>
      <c r="N9" s="10"/>
      <c r="O9" s="10"/>
      <c r="P9" s="10"/>
      <c r="Q9" s="10"/>
      <c r="R9" s="10"/>
    </row>
    <row r="10" spans="2:18" x14ac:dyDescent="0.25">
      <c r="B10" s="9">
        <v>7</v>
      </c>
      <c r="C10" s="10"/>
      <c r="D10" s="10"/>
      <c r="E10" s="10"/>
      <c r="F10" s="10"/>
      <c r="G10" s="10"/>
      <c r="H10" s="10"/>
      <c r="I10" s="10"/>
      <c r="J10" s="10"/>
      <c r="K10" s="10"/>
      <c r="L10" s="10"/>
      <c r="M10" s="10"/>
      <c r="N10" s="10"/>
      <c r="O10" s="10"/>
      <c r="P10" s="10"/>
      <c r="Q10" s="10"/>
      <c r="R10" s="10"/>
    </row>
    <row r="11" spans="2:18" x14ac:dyDescent="0.25">
      <c r="B11" s="9">
        <v>8</v>
      </c>
      <c r="C11" s="10"/>
      <c r="D11" s="10"/>
      <c r="E11" s="10"/>
      <c r="F11" s="10"/>
      <c r="G11" s="10"/>
      <c r="H11" s="10"/>
      <c r="I11" s="10"/>
      <c r="J11" s="10"/>
      <c r="K11" s="10"/>
      <c r="L11" s="10"/>
      <c r="M11" s="10"/>
      <c r="N11" s="10"/>
      <c r="O11" s="10"/>
      <c r="P11" s="10"/>
      <c r="Q11" s="10"/>
      <c r="R11" s="10"/>
    </row>
    <row r="12" spans="2:18" x14ac:dyDescent="0.25">
      <c r="B12" s="9">
        <v>9</v>
      </c>
      <c r="C12" s="10"/>
      <c r="D12" s="10"/>
      <c r="E12" s="10"/>
      <c r="F12" s="10"/>
      <c r="G12" s="10"/>
      <c r="H12" s="10"/>
      <c r="I12" s="10"/>
      <c r="J12" s="10"/>
      <c r="K12" s="10"/>
      <c r="L12" s="10"/>
      <c r="M12" s="10"/>
      <c r="N12" s="10"/>
      <c r="O12" s="10"/>
      <c r="P12" s="10"/>
      <c r="Q12" s="10"/>
      <c r="R12" s="10"/>
    </row>
    <row r="13" spans="2:18" x14ac:dyDescent="0.25">
      <c r="B13" s="9">
        <v>10</v>
      </c>
      <c r="C13" s="10"/>
      <c r="D13" s="10"/>
      <c r="E13" s="10"/>
      <c r="F13" s="10"/>
      <c r="G13" s="10"/>
      <c r="H13" s="10"/>
      <c r="I13" s="10"/>
      <c r="J13" s="10"/>
      <c r="K13" s="10"/>
      <c r="L13" s="10"/>
      <c r="M13" s="10"/>
      <c r="N13" s="10"/>
      <c r="O13" s="10"/>
      <c r="P13" s="10"/>
      <c r="Q13" s="10"/>
      <c r="R13" s="10"/>
    </row>
    <row r="14" spans="2:18" x14ac:dyDescent="0.25">
      <c r="B14" s="9">
        <v>11</v>
      </c>
      <c r="C14" s="10"/>
      <c r="D14" s="10"/>
      <c r="E14" s="10"/>
      <c r="F14" s="10"/>
      <c r="G14" s="10"/>
      <c r="H14" s="10"/>
      <c r="I14" s="10"/>
      <c r="J14" s="10"/>
      <c r="K14" s="10"/>
      <c r="L14" s="10"/>
      <c r="M14" s="10"/>
      <c r="N14" s="10"/>
      <c r="O14" s="10"/>
      <c r="P14" s="10"/>
      <c r="Q14" s="10"/>
      <c r="R14" s="10"/>
    </row>
    <row r="15" spans="2:18" x14ac:dyDescent="0.25">
      <c r="B15" s="9"/>
      <c r="C15" s="10"/>
      <c r="D15" s="10"/>
      <c r="E15" s="10"/>
      <c r="F15" s="10"/>
      <c r="G15" s="10"/>
      <c r="H15" s="10"/>
      <c r="I15" s="10"/>
      <c r="J15" s="10"/>
      <c r="K15" s="10"/>
      <c r="L15" s="10"/>
      <c r="M15" s="10"/>
      <c r="N15" s="10"/>
      <c r="O15" s="10"/>
      <c r="P15" s="10"/>
      <c r="Q15" s="10"/>
      <c r="R15" s="10"/>
    </row>
    <row r="16" spans="2:18" x14ac:dyDescent="0.25">
      <c r="B16" s="9"/>
      <c r="C16" s="10"/>
      <c r="D16" s="10"/>
      <c r="E16" s="10"/>
      <c r="F16" s="10"/>
      <c r="G16" s="10"/>
      <c r="H16" s="10"/>
      <c r="I16" s="10"/>
      <c r="J16" s="10"/>
      <c r="K16" s="10"/>
      <c r="L16" s="10"/>
      <c r="M16" s="10"/>
      <c r="N16" s="10"/>
      <c r="O16" s="10"/>
      <c r="P16" s="10"/>
      <c r="Q16" s="10"/>
      <c r="R16" s="10"/>
    </row>
    <row r="17" spans="2:18" x14ac:dyDescent="0.25">
      <c r="B17" s="9"/>
      <c r="C17" s="10"/>
      <c r="D17" s="10"/>
      <c r="E17" s="10"/>
      <c r="F17" s="10"/>
      <c r="G17" s="10"/>
      <c r="H17" s="10"/>
      <c r="I17" s="10"/>
      <c r="J17" s="10"/>
      <c r="K17" s="10"/>
      <c r="L17" s="10"/>
      <c r="M17" s="10"/>
      <c r="N17" s="10"/>
      <c r="O17" s="10"/>
      <c r="P17" s="10"/>
      <c r="Q17" s="10"/>
      <c r="R17" s="10"/>
    </row>
    <row r="18" spans="2:18" x14ac:dyDescent="0.25">
      <c r="B18" s="9"/>
      <c r="C18" s="10"/>
      <c r="D18" s="10"/>
      <c r="E18" s="10"/>
      <c r="F18" s="10"/>
      <c r="G18" s="10"/>
      <c r="H18" s="10"/>
      <c r="I18" s="10"/>
      <c r="J18" s="10"/>
      <c r="K18" s="10"/>
      <c r="L18" s="10"/>
      <c r="M18" s="10"/>
      <c r="N18" s="10"/>
      <c r="O18" s="10"/>
      <c r="P18" s="10"/>
      <c r="Q18" s="10"/>
      <c r="R18" s="10"/>
    </row>
    <row r="19" spans="2:18" x14ac:dyDescent="0.25">
      <c r="B19" s="9"/>
      <c r="C19" s="10"/>
      <c r="D19" s="10"/>
      <c r="E19" s="10"/>
      <c r="F19" s="10"/>
      <c r="G19" s="10"/>
      <c r="H19" s="10"/>
      <c r="I19" s="10"/>
      <c r="J19" s="10"/>
      <c r="K19" s="10"/>
      <c r="L19" s="10"/>
      <c r="M19" s="10"/>
      <c r="N19" s="10"/>
      <c r="O19" s="10"/>
      <c r="P19" s="10"/>
      <c r="Q19" s="10"/>
      <c r="R19" s="10"/>
    </row>
    <row r="20" spans="2:18" x14ac:dyDescent="0.25">
      <c r="B20" s="9"/>
      <c r="C20" s="10"/>
      <c r="D20" s="10"/>
      <c r="E20" s="10"/>
      <c r="F20" s="10"/>
      <c r="G20" s="10"/>
      <c r="H20" s="10"/>
      <c r="I20" s="10"/>
      <c r="J20" s="10"/>
      <c r="K20" s="10"/>
      <c r="L20" s="10"/>
      <c r="M20" s="10"/>
      <c r="N20" s="10"/>
      <c r="O20" s="10"/>
      <c r="P20" s="10"/>
      <c r="Q20" s="10"/>
      <c r="R20" s="10"/>
    </row>
    <row r="21" spans="2:18" x14ac:dyDescent="0.25">
      <c r="B21" s="9"/>
      <c r="C21" s="10"/>
      <c r="D21" s="10"/>
      <c r="E21" s="10"/>
      <c r="F21" s="10"/>
      <c r="G21" s="10"/>
      <c r="H21" s="10"/>
      <c r="I21" s="10"/>
      <c r="J21" s="10"/>
      <c r="K21" s="10"/>
      <c r="L21" s="10"/>
      <c r="M21" s="10"/>
      <c r="N21" s="10"/>
      <c r="O21" s="10"/>
      <c r="P21" s="10"/>
      <c r="Q21" s="10"/>
      <c r="R21" s="10"/>
    </row>
    <row r="22" spans="2:18" x14ac:dyDescent="0.25">
      <c r="B22" s="9"/>
      <c r="C22" s="10"/>
      <c r="D22" s="10"/>
      <c r="E22" s="10"/>
      <c r="F22" s="10"/>
      <c r="G22" s="10"/>
      <c r="H22" s="10"/>
      <c r="I22" s="10"/>
      <c r="J22" s="10"/>
      <c r="K22" s="10"/>
      <c r="L22" s="10"/>
      <c r="M22" s="10"/>
      <c r="N22" s="10"/>
      <c r="O22" s="10"/>
      <c r="P22" s="10"/>
      <c r="Q22" s="10"/>
      <c r="R22" s="10"/>
    </row>
  </sheetData>
  <autoFilter ref="B3:R14" xr:uid="{ECDC86AE-BCE1-4901-B20E-D1C903CB8B35}"/>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47987-015B-4DE2-AAA4-C197CDD67EDE}">
  <dimension ref="A1:BZ63"/>
  <sheetViews>
    <sheetView showGridLines="0" zoomScale="85" zoomScaleNormal="85" workbookViewId="0">
      <pane ySplit="3" topLeftCell="A4" activePane="bottomLeft" state="frozen"/>
      <selection pane="bottomLeft" activeCell="H15" sqref="H15"/>
    </sheetView>
  </sheetViews>
  <sheetFormatPr defaultRowHeight="15" outlineLevelCol="1" x14ac:dyDescent="0.25"/>
  <cols>
    <col min="1" max="1" width="3.140625" customWidth="1"/>
    <col min="2" max="2" width="7.5703125" customWidth="1"/>
    <col min="3" max="3" width="5.140625" customWidth="1"/>
    <col min="4" max="4" width="13.42578125" customWidth="1"/>
    <col min="5" max="5" width="27.7109375" customWidth="1"/>
    <col min="6" max="6" width="0.140625" customWidth="1"/>
    <col min="7" max="7" width="42" customWidth="1" outlineLevel="1"/>
    <col min="8" max="9" width="16.7109375" customWidth="1" outlineLevel="1"/>
    <col min="10" max="10" width="19.28515625" customWidth="1" outlineLevel="1"/>
    <col min="11" max="11" width="15.85546875" customWidth="1" outlineLevel="1"/>
    <col min="12" max="12" width="15.140625" customWidth="1" outlineLevel="1"/>
    <col min="13" max="13" width="15.28515625" customWidth="1" outlineLevel="1"/>
    <col min="14" max="14" width="13.28515625" customWidth="1" outlineLevel="1"/>
    <col min="15" max="16" width="15.28515625" customWidth="1" outlineLevel="1"/>
    <col min="17" max="18" width="13.28515625" customWidth="1" outlineLevel="1"/>
    <col min="19" max="19" width="32.140625" bestFit="1" customWidth="1" outlineLevel="1"/>
    <col min="20" max="20" width="0.28515625" customWidth="1"/>
    <col min="21" max="21" width="22.42578125" customWidth="1" outlineLevel="1"/>
    <col min="22" max="22" width="17.5703125" customWidth="1" outlineLevel="1"/>
    <col min="23" max="23" width="15.7109375" customWidth="1" outlineLevel="1"/>
    <col min="24" max="24" width="17.42578125" customWidth="1" outlineLevel="1"/>
    <col min="25" max="25" width="16.85546875" customWidth="1" outlineLevel="1"/>
    <col min="26" max="26" width="15.28515625" customWidth="1" outlineLevel="1"/>
    <col min="27" max="27" width="0.28515625" customWidth="1"/>
    <col min="28" max="28" width="20.42578125" customWidth="1" outlineLevel="1"/>
    <col min="29" max="29" width="21.5703125" customWidth="1" outlineLevel="1"/>
    <col min="30" max="30" width="0.140625" customWidth="1"/>
    <col min="31" max="31" width="13.28515625" customWidth="1" outlineLevel="1"/>
    <col min="32" max="32" width="14.85546875" customWidth="1" outlineLevel="1"/>
    <col min="33" max="33" width="14.5703125" customWidth="1" outlineLevel="1"/>
    <col min="34" max="34" width="16.7109375" bestFit="1" customWidth="1" outlineLevel="1"/>
    <col min="35" max="35" width="16.42578125" bestFit="1" customWidth="1" outlineLevel="1"/>
    <col min="36" max="37" width="13.28515625" customWidth="1" outlineLevel="1"/>
    <col min="38" max="38" width="16.28515625" customWidth="1" outlineLevel="1"/>
    <col min="39" max="41" width="13.28515625" customWidth="1" outlineLevel="1"/>
    <col min="42" max="42" width="0.42578125" customWidth="1"/>
    <col min="43" max="43" width="13.28515625" customWidth="1" outlineLevel="1"/>
    <col min="44" max="45" width="16.28515625" customWidth="1" outlineLevel="1"/>
    <col min="46" max="46" width="19.28515625" customWidth="1" outlineLevel="1"/>
    <col min="47" max="47" width="16.5703125" customWidth="1" outlineLevel="1"/>
    <col min="48" max="49" width="13.28515625" customWidth="1" outlineLevel="1"/>
    <col min="50" max="50" width="15.5703125" customWidth="1" outlineLevel="1"/>
    <col min="51" max="52" width="13.28515625" customWidth="1" outlineLevel="1"/>
    <col min="53" max="53" width="14.7109375" customWidth="1" outlineLevel="1"/>
    <col min="54" max="54" width="0.140625" customWidth="1"/>
    <col min="55" max="55" width="13.28515625" customWidth="1" outlineLevel="1"/>
    <col min="56" max="57" width="19.28515625" customWidth="1" outlineLevel="1"/>
    <col min="58" max="58" width="19.5703125" bestFit="1" customWidth="1" outlineLevel="1"/>
    <col min="59" max="59" width="19.140625" bestFit="1" customWidth="1" outlineLevel="1"/>
    <col min="60" max="60" width="17.28515625" customWidth="1" outlineLevel="1"/>
    <col min="61" max="61" width="19.28515625" customWidth="1" outlineLevel="1"/>
    <col min="62" max="62" width="19.5703125" bestFit="1" customWidth="1" outlineLevel="1"/>
    <col min="63" max="63" width="14.7109375" customWidth="1" outlineLevel="1"/>
    <col min="64" max="64" width="0.28515625" customWidth="1"/>
    <col min="65" max="67" width="18.7109375" customWidth="1" outlineLevel="1"/>
    <col min="68" max="68" width="13.28515625" customWidth="1" outlineLevel="1"/>
    <col min="69" max="69" width="8.140625" bestFit="1" customWidth="1" outlineLevel="1"/>
    <col min="70" max="70" width="8.28515625" bestFit="1" customWidth="1" outlineLevel="1"/>
    <col min="71" max="73" width="18.7109375" customWidth="1" outlineLevel="1"/>
    <col min="74" max="74" width="16.42578125" customWidth="1" outlineLevel="1"/>
    <col min="75" max="75" width="0.42578125" customWidth="1"/>
    <col min="76" max="76" width="43.28515625" customWidth="1"/>
    <col min="77" max="77" width="15.140625" customWidth="1"/>
    <col min="78" max="78" width="15" bestFit="1" customWidth="1"/>
    <col min="79" max="79" width="17" customWidth="1"/>
  </cols>
  <sheetData>
    <row r="1" spans="2:78" ht="4.5" customHeight="1" thickBot="1" x14ac:dyDescent="0.3"/>
    <row r="2" spans="2:78" ht="15" customHeight="1" thickBot="1" x14ac:dyDescent="0.3">
      <c r="C2" s="603" t="s">
        <v>25</v>
      </c>
      <c r="D2" s="592" t="s">
        <v>1082</v>
      </c>
      <c r="E2" s="596" t="s">
        <v>1083</v>
      </c>
      <c r="F2" s="162"/>
      <c r="G2" s="609" t="s">
        <v>1176</v>
      </c>
      <c r="H2" s="610"/>
      <c r="I2" s="610"/>
      <c r="J2" s="610"/>
      <c r="K2" s="610"/>
      <c r="L2" s="610"/>
      <c r="M2" s="610"/>
      <c r="N2" s="610"/>
      <c r="O2" s="610"/>
      <c r="P2" s="610"/>
      <c r="Q2" s="610"/>
      <c r="R2" s="610"/>
      <c r="S2" s="611"/>
      <c r="T2" s="162"/>
      <c r="U2" s="605" t="s">
        <v>1058</v>
      </c>
      <c r="V2" s="606"/>
      <c r="W2" s="606"/>
      <c r="X2" s="606"/>
      <c r="Y2" s="606"/>
      <c r="Z2" s="607"/>
      <c r="AA2" s="154"/>
      <c r="AB2" s="609" t="s">
        <v>1177</v>
      </c>
      <c r="AC2" s="611"/>
      <c r="AD2" s="162"/>
      <c r="AE2" s="605" t="s">
        <v>1059</v>
      </c>
      <c r="AF2" s="608"/>
      <c r="AG2" s="608"/>
      <c r="AH2" s="606"/>
      <c r="AI2" s="606"/>
      <c r="AJ2" s="606"/>
      <c r="AK2" s="606"/>
      <c r="AL2" s="606"/>
      <c r="AM2" s="606"/>
      <c r="AN2" s="606"/>
      <c r="AO2" s="607"/>
      <c r="AP2" s="154"/>
      <c r="AQ2" s="600" t="s">
        <v>1060</v>
      </c>
      <c r="AR2" s="600"/>
      <c r="AS2" s="600"/>
      <c r="AT2" s="601"/>
      <c r="AU2" s="601"/>
      <c r="AV2" s="601"/>
      <c r="AW2" s="601"/>
      <c r="AX2" s="601"/>
      <c r="AY2" s="601"/>
      <c r="AZ2" s="601"/>
      <c r="BA2" s="602"/>
      <c r="BB2" s="154"/>
      <c r="BC2" s="600" t="s">
        <v>1065</v>
      </c>
      <c r="BD2" s="601"/>
      <c r="BE2" s="601"/>
      <c r="BF2" s="601"/>
      <c r="BG2" s="601"/>
      <c r="BH2" s="601"/>
      <c r="BI2" s="601"/>
      <c r="BJ2" s="601"/>
      <c r="BK2" s="602"/>
      <c r="BL2" s="154"/>
      <c r="BM2" s="600" t="s">
        <v>1178</v>
      </c>
      <c r="BN2" s="600"/>
      <c r="BO2" s="601"/>
      <c r="BP2" s="601"/>
      <c r="BQ2" s="601"/>
      <c r="BR2" s="601"/>
      <c r="BS2" s="601"/>
      <c r="BT2" s="602"/>
      <c r="BU2" s="602"/>
      <c r="BV2" s="602"/>
      <c r="BW2" s="154"/>
      <c r="BX2" s="590" t="s">
        <v>1054</v>
      </c>
      <c r="BY2" s="592" t="s">
        <v>1051</v>
      </c>
      <c r="BZ2" s="594" t="s">
        <v>1055</v>
      </c>
    </row>
    <row r="3" spans="2:78" ht="38.25" customHeight="1" thickBot="1" x14ac:dyDescent="0.3">
      <c r="C3" s="604"/>
      <c r="D3" s="593"/>
      <c r="E3" s="597"/>
      <c r="F3" s="155"/>
      <c r="G3" s="179" t="s">
        <v>27</v>
      </c>
      <c r="H3" s="180" t="s">
        <v>60</v>
      </c>
      <c r="I3" s="180" t="s">
        <v>973</v>
      </c>
      <c r="J3" s="180" t="s">
        <v>1116</v>
      </c>
      <c r="K3" s="180" t="s">
        <v>85</v>
      </c>
      <c r="L3" s="180" t="s">
        <v>61</v>
      </c>
      <c r="M3" s="180" t="s">
        <v>31</v>
      </c>
      <c r="N3" s="180" t="s">
        <v>48</v>
      </c>
      <c r="O3" s="180" t="s">
        <v>58</v>
      </c>
      <c r="P3" s="180" t="s">
        <v>966</v>
      </c>
      <c r="Q3" s="180" t="s">
        <v>964</v>
      </c>
      <c r="R3" s="180" t="s">
        <v>963</v>
      </c>
      <c r="S3" s="181" t="s">
        <v>1057</v>
      </c>
      <c r="T3" s="155"/>
      <c r="U3" s="182" t="s">
        <v>965</v>
      </c>
      <c r="V3" s="183" t="s">
        <v>1036</v>
      </c>
      <c r="W3" s="183" t="s">
        <v>1086</v>
      </c>
      <c r="X3" s="183" t="s">
        <v>1048</v>
      </c>
      <c r="Y3" s="183" t="s">
        <v>975</v>
      </c>
      <c r="Z3" s="184" t="s">
        <v>977</v>
      </c>
      <c r="AA3" s="155"/>
      <c r="AB3" s="179" t="s">
        <v>135</v>
      </c>
      <c r="AC3" s="181" t="s">
        <v>912</v>
      </c>
      <c r="AD3" s="155"/>
      <c r="AE3" s="182" t="s">
        <v>967</v>
      </c>
      <c r="AF3" s="182" t="s">
        <v>1180</v>
      </c>
      <c r="AG3" s="182" t="s">
        <v>1179</v>
      </c>
      <c r="AH3" s="183" t="s">
        <v>969</v>
      </c>
      <c r="AI3" s="183" t="s">
        <v>982</v>
      </c>
      <c r="AJ3" s="183" t="s">
        <v>1071</v>
      </c>
      <c r="AK3" s="183" t="s">
        <v>986</v>
      </c>
      <c r="AL3" s="183" t="s">
        <v>970</v>
      </c>
      <c r="AM3" s="183" t="s">
        <v>983</v>
      </c>
      <c r="AN3" s="183" t="s">
        <v>1072</v>
      </c>
      <c r="AO3" s="184" t="s">
        <v>987</v>
      </c>
      <c r="AP3" s="155"/>
      <c r="AQ3" s="115" t="s">
        <v>968</v>
      </c>
      <c r="AR3" s="115" t="s">
        <v>1180</v>
      </c>
      <c r="AS3" s="115" t="s">
        <v>1179</v>
      </c>
      <c r="AT3" s="64" t="s">
        <v>971</v>
      </c>
      <c r="AU3" s="64" t="s">
        <v>984</v>
      </c>
      <c r="AV3" s="64" t="s">
        <v>1073</v>
      </c>
      <c r="AW3" s="64" t="s">
        <v>988</v>
      </c>
      <c r="AX3" s="64" t="s">
        <v>972</v>
      </c>
      <c r="AY3" s="64" t="s">
        <v>985</v>
      </c>
      <c r="AZ3" s="64" t="s">
        <v>1074</v>
      </c>
      <c r="BA3" s="116" t="s">
        <v>989</v>
      </c>
      <c r="BB3" s="155"/>
      <c r="BC3" s="115" t="s">
        <v>1018</v>
      </c>
      <c r="BD3" s="64" t="s">
        <v>1016</v>
      </c>
      <c r="BE3" s="64" t="s">
        <v>1063</v>
      </c>
      <c r="BF3" s="64" t="s">
        <v>1075</v>
      </c>
      <c r="BG3" s="64" t="s">
        <v>1061</v>
      </c>
      <c r="BH3" s="64" t="s">
        <v>1017</v>
      </c>
      <c r="BI3" s="64" t="s">
        <v>1064</v>
      </c>
      <c r="BJ3" s="64" t="s">
        <v>1076</v>
      </c>
      <c r="BK3" s="116" t="s">
        <v>1062</v>
      </c>
      <c r="BL3" s="155"/>
      <c r="BM3" s="115" t="s">
        <v>1052</v>
      </c>
      <c r="BN3" s="115" t="s">
        <v>1142</v>
      </c>
      <c r="BO3" s="64" t="s">
        <v>1053</v>
      </c>
      <c r="BP3" s="64" t="s">
        <v>990</v>
      </c>
      <c r="BQ3" s="64" t="s">
        <v>62</v>
      </c>
      <c r="BR3" s="64" t="s">
        <v>63</v>
      </c>
      <c r="BS3" s="64" t="s">
        <v>64</v>
      </c>
      <c r="BT3" s="116" t="s">
        <v>1182</v>
      </c>
      <c r="BU3" s="116" t="s">
        <v>1181</v>
      </c>
      <c r="BV3" s="116" t="s">
        <v>991</v>
      </c>
      <c r="BW3" s="155"/>
      <c r="BX3" s="591"/>
      <c r="BY3" s="593"/>
      <c r="BZ3" s="595"/>
    </row>
    <row r="4" spans="2:78" s="63" customFormat="1" ht="30" customHeight="1" x14ac:dyDescent="0.25">
      <c r="B4" s="63" t="s">
        <v>1047</v>
      </c>
      <c r="C4" s="71">
        <v>1</v>
      </c>
      <c r="D4" s="72"/>
      <c r="E4" s="148"/>
      <c r="F4" s="156"/>
      <c r="G4" s="168" t="s">
        <v>980</v>
      </c>
      <c r="H4" s="72" t="s">
        <v>1026</v>
      </c>
      <c r="I4" s="72" t="s">
        <v>974</v>
      </c>
      <c r="J4" s="72" t="s">
        <v>979</v>
      </c>
      <c r="K4" s="72" t="s">
        <v>962</v>
      </c>
      <c r="L4" s="72" t="s">
        <v>961</v>
      </c>
      <c r="M4" s="73" t="s">
        <v>981</v>
      </c>
      <c r="N4" s="73" t="s">
        <v>93</v>
      </c>
      <c r="O4" s="72" t="s">
        <v>1025</v>
      </c>
      <c r="P4" s="72" t="s">
        <v>1022</v>
      </c>
      <c r="Q4" s="98" t="s">
        <v>1080</v>
      </c>
      <c r="R4" s="74" t="s">
        <v>83</v>
      </c>
      <c r="S4" s="89" t="s">
        <v>1089</v>
      </c>
      <c r="T4" s="163"/>
      <c r="U4" s="159" t="s">
        <v>1047</v>
      </c>
      <c r="V4" s="74" t="s">
        <v>1047</v>
      </c>
      <c r="W4" s="65" t="s">
        <v>1070</v>
      </c>
      <c r="X4" s="75" t="s">
        <v>1049</v>
      </c>
      <c r="Y4" s="73" t="s">
        <v>976</v>
      </c>
      <c r="Z4" s="148" t="s">
        <v>978</v>
      </c>
      <c r="AA4" s="156"/>
      <c r="AB4" s="140" t="s">
        <v>910</v>
      </c>
      <c r="AC4" s="89" t="s">
        <v>1069</v>
      </c>
      <c r="AD4" s="163"/>
      <c r="AE4" s="140" t="s">
        <v>91</v>
      </c>
      <c r="AF4" s="140"/>
      <c r="AG4" s="140"/>
      <c r="AH4" s="72" t="s">
        <v>935</v>
      </c>
      <c r="AI4" s="73" t="s">
        <v>935</v>
      </c>
      <c r="AJ4" s="73"/>
      <c r="AK4" s="73" t="s">
        <v>1010</v>
      </c>
      <c r="AL4" s="72" t="s">
        <v>945</v>
      </c>
      <c r="AM4" s="73" t="s">
        <v>945</v>
      </c>
      <c r="AN4" s="73"/>
      <c r="AO4" s="89" t="s">
        <v>1010</v>
      </c>
      <c r="AP4" s="163"/>
      <c r="AQ4" s="168" t="s">
        <v>92</v>
      </c>
      <c r="AR4" s="168"/>
      <c r="AS4" s="168"/>
      <c r="AT4" s="72" t="s">
        <v>920</v>
      </c>
      <c r="AU4" s="73"/>
      <c r="AV4" s="73" t="s">
        <v>1068</v>
      </c>
      <c r="AW4" s="73"/>
      <c r="AX4" s="72" t="s">
        <v>925</v>
      </c>
      <c r="AY4" s="73"/>
      <c r="AZ4" s="73" t="s">
        <v>1068</v>
      </c>
      <c r="BA4" s="89"/>
      <c r="BB4" s="163"/>
      <c r="BC4" s="168" t="s">
        <v>92</v>
      </c>
      <c r="BD4" s="72" t="s">
        <v>920</v>
      </c>
      <c r="BE4" s="72"/>
      <c r="BF4" s="73" t="s">
        <v>1068</v>
      </c>
      <c r="BG4" s="73"/>
      <c r="BH4" s="72" t="s">
        <v>925</v>
      </c>
      <c r="BI4" s="72"/>
      <c r="BJ4" s="73" t="s">
        <v>1068</v>
      </c>
      <c r="BK4" s="89"/>
      <c r="BL4" s="163"/>
      <c r="BM4" s="140" t="s">
        <v>151</v>
      </c>
      <c r="BN4" s="73" t="s">
        <v>151</v>
      </c>
      <c r="BO4" s="73" t="s">
        <v>151</v>
      </c>
      <c r="BP4" s="73" t="s">
        <v>151</v>
      </c>
      <c r="BQ4" s="73" t="s">
        <v>151</v>
      </c>
      <c r="BR4" s="73" t="s">
        <v>151</v>
      </c>
      <c r="BS4" s="73" t="s">
        <v>151</v>
      </c>
      <c r="BT4" s="89"/>
      <c r="BU4" s="89"/>
      <c r="BV4" s="89" t="s">
        <v>151</v>
      </c>
      <c r="BW4" s="163"/>
      <c r="BX4" s="93" t="s">
        <v>83</v>
      </c>
      <c r="BY4" s="76">
        <v>45575</v>
      </c>
      <c r="BZ4" s="77" t="s">
        <v>1056</v>
      </c>
    </row>
    <row r="5" spans="2:78" s="63" customFormat="1" ht="30" customHeight="1" x14ac:dyDescent="0.25">
      <c r="B5" s="63" t="s">
        <v>301</v>
      </c>
      <c r="C5" s="105">
        <v>2</v>
      </c>
      <c r="D5" s="106"/>
      <c r="E5" s="149" t="s">
        <v>1114</v>
      </c>
      <c r="F5" s="156"/>
      <c r="G5" s="169" t="s">
        <v>980</v>
      </c>
      <c r="H5" s="106" t="s">
        <v>1026</v>
      </c>
      <c r="I5" s="106" t="s">
        <v>974</v>
      </c>
      <c r="J5" s="106" t="s">
        <v>979</v>
      </c>
      <c r="K5" s="106" t="s">
        <v>962</v>
      </c>
      <c r="L5" s="106" t="s">
        <v>961</v>
      </c>
      <c r="M5" s="107" t="s">
        <v>981</v>
      </c>
      <c r="N5" s="107" t="s">
        <v>93</v>
      </c>
      <c r="O5" s="106" t="s">
        <v>1025</v>
      </c>
      <c r="P5" s="106" t="s">
        <v>1022</v>
      </c>
      <c r="Q5" s="108" t="s">
        <v>1080</v>
      </c>
      <c r="R5" s="109" t="s">
        <v>83</v>
      </c>
      <c r="S5" s="110" t="s">
        <v>1089</v>
      </c>
      <c r="T5" s="163"/>
      <c r="U5" s="142" t="s">
        <v>1115</v>
      </c>
      <c r="V5" s="113">
        <v>45394</v>
      </c>
      <c r="W5" s="65" t="s">
        <v>1070</v>
      </c>
      <c r="X5" s="111" t="s">
        <v>1049</v>
      </c>
      <c r="Y5" s="107" t="s">
        <v>976</v>
      </c>
      <c r="Z5" s="149" t="s">
        <v>978</v>
      </c>
      <c r="AA5" s="156"/>
      <c r="AB5" s="141" t="s">
        <v>910</v>
      </c>
      <c r="AC5" s="110" t="s">
        <v>1069</v>
      </c>
      <c r="AD5" s="163"/>
      <c r="AE5" s="141" t="s">
        <v>91</v>
      </c>
      <c r="AF5" s="141"/>
      <c r="AG5" s="141"/>
      <c r="AH5" s="106" t="s">
        <v>935</v>
      </c>
      <c r="AI5" s="107" t="s">
        <v>935</v>
      </c>
      <c r="AJ5" s="107"/>
      <c r="AK5" s="107" t="s">
        <v>1010</v>
      </c>
      <c r="AL5" s="106" t="s">
        <v>945</v>
      </c>
      <c r="AM5" s="107" t="s">
        <v>945</v>
      </c>
      <c r="AN5" s="107"/>
      <c r="AO5" s="110" t="s">
        <v>1010</v>
      </c>
      <c r="AP5" s="163"/>
      <c r="AQ5" s="169" t="s">
        <v>92</v>
      </c>
      <c r="AR5" s="169"/>
      <c r="AS5" s="169"/>
      <c r="AT5" s="106" t="s">
        <v>920</v>
      </c>
      <c r="AU5" s="107"/>
      <c r="AV5" s="107" t="s">
        <v>1068</v>
      </c>
      <c r="AW5" s="107"/>
      <c r="AX5" s="106" t="s">
        <v>925</v>
      </c>
      <c r="AY5" s="107"/>
      <c r="AZ5" s="107" t="s">
        <v>1068</v>
      </c>
      <c r="BA5" s="110"/>
      <c r="BB5" s="163"/>
      <c r="BC5" s="169" t="s">
        <v>92</v>
      </c>
      <c r="BD5" s="106" t="s">
        <v>920</v>
      </c>
      <c r="BE5" s="106"/>
      <c r="BF5" s="107" t="s">
        <v>1068</v>
      </c>
      <c r="BG5" s="107"/>
      <c r="BH5" s="106" t="s">
        <v>925</v>
      </c>
      <c r="BI5" s="106"/>
      <c r="BJ5" s="107" t="s">
        <v>1068</v>
      </c>
      <c r="BK5" s="110"/>
      <c r="BL5" s="163"/>
      <c r="BM5" s="141" t="s">
        <v>151</v>
      </c>
      <c r="BN5" s="141" t="s">
        <v>151</v>
      </c>
      <c r="BO5" s="107" t="s">
        <v>151</v>
      </c>
      <c r="BP5" s="107" t="s">
        <v>151</v>
      </c>
      <c r="BQ5" s="107" t="s">
        <v>151</v>
      </c>
      <c r="BR5" s="107" t="s">
        <v>151</v>
      </c>
      <c r="BS5" s="107" t="s">
        <v>151</v>
      </c>
      <c r="BT5" s="110"/>
      <c r="BU5" s="110"/>
      <c r="BV5" s="110" t="s">
        <v>151</v>
      </c>
      <c r="BW5" s="163"/>
      <c r="BX5" s="112" t="s">
        <v>83</v>
      </c>
      <c r="BY5" s="113">
        <v>45575</v>
      </c>
      <c r="BZ5" s="114" t="s">
        <v>1056</v>
      </c>
    </row>
    <row r="6" spans="2:78" s="63" customFormat="1" ht="30" customHeight="1" x14ac:dyDescent="0.25">
      <c r="B6" s="63" t="s">
        <v>1126</v>
      </c>
      <c r="C6" s="78">
        <v>3</v>
      </c>
      <c r="D6" s="66"/>
      <c r="E6" s="139" t="s">
        <v>1117</v>
      </c>
      <c r="F6" s="156"/>
      <c r="G6" s="170"/>
      <c r="H6" s="200" t="s">
        <v>1047</v>
      </c>
      <c r="I6" s="66" t="s">
        <v>994</v>
      </c>
      <c r="J6" s="66" t="s">
        <v>1124</v>
      </c>
      <c r="K6" s="66" t="s">
        <v>962</v>
      </c>
      <c r="L6" s="66" t="s">
        <v>961</v>
      </c>
      <c r="M6" s="65" t="s">
        <v>1009</v>
      </c>
      <c r="N6" s="65" t="s">
        <v>93</v>
      </c>
      <c r="O6" s="66" t="s">
        <v>1028</v>
      </c>
      <c r="P6" s="66" t="s">
        <v>1023</v>
      </c>
      <c r="Q6" s="99" t="s">
        <v>1080</v>
      </c>
      <c r="R6" s="67" t="s">
        <v>83</v>
      </c>
      <c r="S6" s="90" t="s">
        <v>1089</v>
      </c>
      <c r="T6" s="163"/>
      <c r="U6" s="142" t="s">
        <v>1111</v>
      </c>
      <c r="V6" s="69">
        <v>45155</v>
      </c>
      <c r="W6" s="65" t="s">
        <v>1070</v>
      </c>
      <c r="X6" s="68" t="s">
        <v>1049</v>
      </c>
      <c r="Y6" s="65" t="s">
        <v>976</v>
      </c>
      <c r="Z6" s="139" t="s">
        <v>978</v>
      </c>
      <c r="AA6" s="156"/>
      <c r="AB6" s="141" t="s">
        <v>910</v>
      </c>
      <c r="AC6" s="90" t="s">
        <v>1069</v>
      </c>
      <c r="AD6" s="163"/>
      <c r="AE6" s="160"/>
      <c r="AF6" s="160"/>
      <c r="AG6" s="160"/>
      <c r="AH6" s="66"/>
      <c r="AI6" s="65"/>
      <c r="AJ6" s="65"/>
      <c r="AK6" s="65"/>
      <c r="AL6" s="66"/>
      <c r="AM6" s="65"/>
      <c r="AN6" s="65"/>
      <c r="AO6" s="90"/>
      <c r="AP6" s="163"/>
      <c r="AQ6" s="174"/>
      <c r="AR6" s="174"/>
      <c r="AS6" s="174"/>
      <c r="AT6" s="66"/>
      <c r="AU6" s="65"/>
      <c r="AV6" s="65"/>
      <c r="AW6" s="65"/>
      <c r="AX6" s="66"/>
      <c r="AY6" s="65"/>
      <c r="AZ6" s="65"/>
      <c r="BA6" s="90"/>
      <c r="BB6" s="163"/>
      <c r="BC6" s="170"/>
      <c r="BD6" s="66"/>
      <c r="BE6" s="66"/>
      <c r="BF6" s="65"/>
      <c r="BG6" s="65"/>
      <c r="BH6" s="66"/>
      <c r="BI6" s="66"/>
      <c r="BJ6" s="65"/>
      <c r="BK6" s="90"/>
      <c r="BL6" s="163"/>
      <c r="BM6" s="142" t="s">
        <v>151</v>
      </c>
      <c r="BN6" s="141" t="s">
        <v>151</v>
      </c>
      <c r="BO6" s="65" t="s">
        <v>151</v>
      </c>
      <c r="BP6" s="65" t="s">
        <v>151</v>
      </c>
      <c r="BQ6" s="65" t="s">
        <v>151</v>
      </c>
      <c r="BR6" s="65" t="s">
        <v>151</v>
      </c>
      <c r="BS6" s="65" t="s">
        <v>151</v>
      </c>
      <c r="BT6" s="90"/>
      <c r="BU6" s="90"/>
      <c r="BV6" s="90" t="s">
        <v>151</v>
      </c>
      <c r="BW6" s="163"/>
      <c r="BX6" s="94" t="s">
        <v>83</v>
      </c>
      <c r="BY6" s="69">
        <v>45575</v>
      </c>
      <c r="BZ6" s="79" t="s">
        <v>1056</v>
      </c>
    </row>
    <row r="7" spans="2:78" s="63" customFormat="1" ht="30" customHeight="1" x14ac:dyDescent="0.25">
      <c r="B7" s="63" t="s">
        <v>1126</v>
      </c>
      <c r="C7" s="78">
        <v>4</v>
      </c>
      <c r="D7" s="66"/>
      <c r="E7" s="139" t="s">
        <v>1118</v>
      </c>
      <c r="F7" s="156"/>
      <c r="G7" s="170"/>
      <c r="H7" s="200" t="s">
        <v>1047</v>
      </c>
      <c r="I7" s="66" t="s">
        <v>994</v>
      </c>
      <c r="J7" s="66" t="s">
        <v>1124</v>
      </c>
      <c r="K7" s="66" t="s">
        <v>962</v>
      </c>
      <c r="L7" s="66" t="s">
        <v>961</v>
      </c>
      <c r="M7" s="65" t="s">
        <v>981</v>
      </c>
      <c r="N7" s="65" t="s">
        <v>93</v>
      </c>
      <c r="O7" s="66" t="s">
        <v>1028</v>
      </c>
      <c r="P7" s="66" t="s">
        <v>1023</v>
      </c>
      <c r="Q7" s="99" t="s">
        <v>1080</v>
      </c>
      <c r="R7" s="67" t="s">
        <v>83</v>
      </c>
      <c r="S7" s="90" t="s">
        <v>1089</v>
      </c>
      <c r="T7" s="163"/>
      <c r="U7" s="142" t="s">
        <v>1039</v>
      </c>
      <c r="V7" s="69">
        <v>45155</v>
      </c>
      <c r="W7" s="65" t="s">
        <v>1070</v>
      </c>
      <c r="X7" s="68" t="s">
        <v>1049</v>
      </c>
      <c r="Y7" s="65" t="s">
        <v>976</v>
      </c>
      <c r="Z7" s="139" t="s">
        <v>978</v>
      </c>
      <c r="AA7" s="156"/>
      <c r="AB7" s="141" t="s">
        <v>910</v>
      </c>
      <c r="AC7" s="90" t="s">
        <v>1069</v>
      </c>
      <c r="AD7" s="163"/>
      <c r="AE7" s="160"/>
      <c r="AF7" s="160"/>
      <c r="AG7" s="160"/>
      <c r="AH7" s="66"/>
      <c r="AI7" s="65"/>
      <c r="AJ7" s="65"/>
      <c r="AK7" s="65"/>
      <c r="AL7" s="66"/>
      <c r="AM7" s="65"/>
      <c r="AN7" s="65"/>
      <c r="AO7" s="90"/>
      <c r="AP7" s="163"/>
      <c r="AQ7" s="174"/>
      <c r="AR7" s="174"/>
      <c r="AS7" s="174"/>
      <c r="AT7" s="66"/>
      <c r="AU7" s="65"/>
      <c r="AV7" s="65"/>
      <c r="AW7" s="65"/>
      <c r="AX7" s="66"/>
      <c r="AY7" s="65"/>
      <c r="AZ7" s="65"/>
      <c r="BA7" s="90"/>
      <c r="BB7" s="163"/>
      <c r="BC7" s="170"/>
      <c r="BD7" s="66"/>
      <c r="BE7" s="66"/>
      <c r="BF7" s="65"/>
      <c r="BG7" s="65"/>
      <c r="BH7" s="66"/>
      <c r="BI7" s="66"/>
      <c r="BJ7" s="65"/>
      <c r="BK7" s="90"/>
      <c r="BL7" s="163"/>
      <c r="BM7" s="142" t="s">
        <v>151</v>
      </c>
      <c r="BN7" s="141" t="s">
        <v>151</v>
      </c>
      <c r="BO7" s="65" t="s">
        <v>151</v>
      </c>
      <c r="BP7" s="65" t="s">
        <v>151</v>
      </c>
      <c r="BQ7" s="65" t="s">
        <v>151</v>
      </c>
      <c r="BR7" s="65" t="s">
        <v>151</v>
      </c>
      <c r="BS7" s="65" t="s">
        <v>151</v>
      </c>
      <c r="BT7" s="90"/>
      <c r="BU7" s="90"/>
      <c r="BV7" s="90" t="s">
        <v>151</v>
      </c>
      <c r="BW7" s="163"/>
      <c r="BX7" s="94" t="s">
        <v>83</v>
      </c>
      <c r="BY7" s="69">
        <v>45575</v>
      </c>
      <c r="BZ7" s="79" t="s">
        <v>1056</v>
      </c>
    </row>
    <row r="8" spans="2:78" s="63" customFormat="1" ht="30" customHeight="1" x14ac:dyDescent="0.25">
      <c r="B8" s="63" t="s">
        <v>301</v>
      </c>
      <c r="C8" s="78">
        <v>5</v>
      </c>
      <c r="D8" s="66"/>
      <c r="E8" s="139" t="s">
        <v>1005</v>
      </c>
      <c r="F8" s="156"/>
      <c r="G8" s="170" t="s">
        <v>1002</v>
      </c>
      <c r="H8" s="200" t="s">
        <v>1047</v>
      </c>
      <c r="I8" s="66" t="s">
        <v>1015</v>
      </c>
      <c r="J8" s="66" t="s">
        <v>1008</v>
      </c>
      <c r="K8" s="66" t="s">
        <v>962</v>
      </c>
      <c r="L8" s="66" t="s">
        <v>961</v>
      </c>
      <c r="M8" s="65" t="s">
        <v>981</v>
      </c>
      <c r="N8" s="65" t="s">
        <v>93</v>
      </c>
      <c r="O8" s="66" t="s">
        <v>1024</v>
      </c>
      <c r="P8" s="66" t="s">
        <v>1022</v>
      </c>
      <c r="Q8" s="99" t="s">
        <v>1080</v>
      </c>
      <c r="R8" s="67" t="s">
        <v>83</v>
      </c>
      <c r="S8" s="90" t="s">
        <v>1089</v>
      </c>
      <c r="T8" s="163"/>
      <c r="U8" s="142" t="s">
        <v>1040</v>
      </c>
      <c r="V8" s="69">
        <v>45401</v>
      </c>
      <c r="W8" s="65" t="s">
        <v>1070</v>
      </c>
      <c r="X8" s="68" t="s">
        <v>1049</v>
      </c>
      <c r="Y8" s="65" t="s">
        <v>976</v>
      </c>
      <c r="Z8" s="139" t="s">
        <v>978</v>
      </c>
      <c r="AA8" s="156"/>
      <c r="AB8" s="142" t="s">
        <v>1090</v>
      </c>
      <c r="AC8" s="90" t="s">
        <v>911</v>
      </c>
      <c r="AD8" s="163"/>
      <c r="AE8" s="142" t="s">
        <v>91</v>
      </c>
      <c r="AF8" s="142"/>
      <c r="AG8" s="142"/>
      <c r="AH8" s="66" t="s">
        <v>935</v>
      </c>
      <c r="AI8" s="66" t="s">
        <v>935</v>
      </c>
      <c r="AJ8" s="65"/>
      <c r="AK8" s="65" t="s">
        <v>1010</v>
      </c>
      <c r="AL8" s="66" t="s">
        <v>945</v>
      </c>
      <c r="AM8" s="65"/>
      <c r="AN8" s="65"/>
      <c r="AO8" s="90" t="s">
        <v>1010</v>
      </c>
      <c r="AP8" s="163"/>
      <c r="AQ8" s="170" t="s">
        <v>92</v>
      </c>
      <c r="AR8" s="170"/>
      <c r="AS8" s="170"/>
      <c r="AT8" s="66"/>
      <c r="AU8" s="65"/>
      <c r="AV8" s="65"/>
      <c r="AW8" s="65"/>
      <c r="AX8" s="66"/>
      <c r="AY8" s="65"/>
      <c r="AZ8" s="65"/>
      <c r="BA8" s="90"/>
      <c r="BB8" s="163"/>
      <c r="BC8" s="170"/>
      <c r="BD8" s="66"/>
      <c r="BE8" s="66"/>
      <c r="BF8" s="65"/>
      <c r="BG8" s="65"/>
      <c r="BH8" s="66"/>
      <c r="BI8" s="66"/>
      <c r="BJ8" s="65"/>
      <c r="BK8" s="90"/>
      <c r="BL8" s="163"/>
      <c r="BM8" s="142" t="s">
        <v>152</v>
      </c>
      <c r="BN8" s="141" t="s">
        <v>151</v>
      </c>
      <c r="BO8" s="65" t="s">
        <v>152</v>
      </c>
      <c r="BP8" s="65" t="s">
        <v>151</v>
      </c>
      <c r="BQ8" s="65" t="s">
        <v>151</v>
      </c>
      <c r="BR8" s="65" t="s">
        <v>151</v>
      </c>
      <c r="BS8" s="65" t="s">
        <v>151</v>
      </c>
      <c r="BT8" s="90"/>
      <c r="BU8" s="90"/>
      <c r="BV8" s="90" t="s">
        <v>151</v>
      </c>
      <c r="BW8" s="163"/>
      <c r="BX8" s="94" t="s">
        <v>83</v>
      </c>
      <c r="BY8" s="69">
        <v>45575</v>
      </c>
      <c r="BZ8" s="79" t="s">
        <v>1056</v>
      </c>
    </row>
    <row r="9" spans="2:78" s="63" customFormat="1" ht="30" customHeight="1" x14ac:dyDescent="0.25">
      <c r="B9" s="63" t="s">
        <v>301</v>
      </c>
      <c r="C9" s="78">
        <v>6</v>
      </c>
      <c r="D9" s="66"/>
      <c r="E9" s="139" t="s">
        <v>1113</v>
      </c>
      <c r="F9" s="156"/>
      <c r="G9" s="170" t="s">
        <v>1002</v>
      </c>
      <c r="H9" s="200" t="s">
        <v>1047</v>
      </c>
      <c r="I9" s="66" t="s">
        <v>1015</v>
      </c>
      <c r="J9" s="66" t="s">
        <v>1008</v>
      </c>
      <c r="K9" s="66" t="s">
        <v>962</v>
      </c>
      <c r="L9" s="66" t="s">
        <v>961</v>
      </c>
      <c r="M9" s="65" t="s">
        <v>981</v>
      </c>
      <c r="N9" s="65" t="s">
        <v>93</v>
      </c>
      <c r="O9" s="66" t="s">
        <v>1024</v>
      </c>
      <c r="P9" s="66" t="s">
        <v>1022</v>
      </c>
      <c r="Q9" s="99" t="s">
        <v>1080</v>
      </c>
      <c r="R9" s="67" t="s">
        <v>83</v>
      </c>
      <c r="S9" s="90" t="s">
        <v>1089</v>
      </c>
      <c r="T9" s="163"/>
      <c r="U9" s="142" t="s">
        <v>1040</v>
      </c>
      <c r="V9" s="69">
        <v>45273</v>
      </c>
      <c r="W9" s="65" t="s">
        <v>1070</v>
      </c>
      <c r="X9" s="68" t="s">
        <v>1049</v>
      </c>
      <c r="Y9" s="65" t="s">
        <v>976</v>
      </c>
      <c r="Z9" s="139" t="s">
        <v>978</v>
      </c>
      <c r="AA9" s="156"/>
      <c r="AB9" s="142" t="s">
        <v>1090</v>
      </c>
      <c r="AC9" s="90" t="s">
        <v>911</v>
      </c>
      <c r="AD9" s="163"/>
      <c r="AE9" s="142" t="s">
        <v>91</v>
      </c>
      <c r="AF9" s="142"/>
      <c r="AG9" s="142"/>
      <c r="AH9" s="66" t="s">
        <v>935</v>
      </c>
      <c r="AI9" s="66" t="s">
        <v>935</v>
      </c>
      <c r="AJ9" s="65"/>
      <c r="AK9" s="65" t="s">
        <v>1010</v>
      </c>
      <c r="AL9" s="66" t="s">
        <v>945</v>
      </c>
      <c r="AM9" s="65"/>
      <c r="AN9" s="65"/>
      <c r="AO9" s="90" t="s">
        <v>1010</v>
      </c>
      <c r="AP9" s="163"/>
      <c r="AQ9" s="170" t="s">
        <v>92</v>
      </c>
      <c r="AR9" s="170"/>
      <c r="AS9" s="170"/>
      <c r="AT9" s="66"/>
      <c r="AU9" s="65"/>
      <c r="AV9" s="65"/>
      <c r="AW9" s="65"/>
      <c r="AX9" s="66"/>
      <c r="AY9" s="65"/>
      <c r="AZ9" s="65"/>
      <c r="BA9" s="90"/>
      <c r="BB9" s="163"/>
      <c r="BC9" s="170"/>
      <c r="BD9" s="66"/>
      <c r="BE9" s="66"/>
      <c r="BF9" s="65"/>
      <c r="BG9" s="65"/>
      <c r="BH9" s="66"/>
      <c r="BI9" s="66"/>
      <c r="BJ9" s="65"/>
      <c r="BK9" s="90"/>
      <c r="BL9" s="163"/>
      <c r="BM9" s="142" t="s">
        <v>152</v>
      </c>
      <c r="BN9" s="141" t="s">
        <v>151</v>
      </c>
      <c r="BO9" s="65" t="s">
        <v>152</v>
      </c>
      <c r="BP9" s="65" t="s">
        <v>151</v>
      </c>
      <c r="BQ9" s="65" t="s">
        <v>151</v>
      </c>
      <c r="BR9" s="65" t="s">
        <v>151</v>
      </c>
      <c r="BS9" s="65" t="s">
        <v>151</v>
      </c>
      <c r="BT9" s="90"/>
      <c r="BU9" s="90"/>
      <c r="BV9" s="90" t="s">
        <v>151</v>
      </c>
      <c r="BW9" s="163"/>
      <c r="BX9" s="94" t="s">
        <v>83</v>
      </c>
      <c r="BY9" s="69">
        <v>45575</v>
      </c>
      <c r="BZ9" s="79" t="s">
        <v>1056</v>
      </c>
    </row>
    <row r="10" spans="2:78" s="63" customFormat="1" ht="30" customHeight="1" x14ac:dyDescent="0.25">
      <c r="B10" s="63" t="s">
        <v>1126</v>
      </c>
      <c r="C10" s="78">
        <v>7</v>
      </c>
      <c r="D10" s="66"/>
      <c r="E10" s="166" t="s">
        <v>1120</v>
      </c>
      <c r="F10" s="156"/>
      <c r="G10" s="170" t="s">
        <v>1046</v>
      </c>
      <c r="H10" s="66" t="s">
        <v>1003</v>
      </c>
      <c r="I10" s="66" t="s">
        <v>993</v>
      </c>
      <c r="J10" s="68" t="s">
        <v>1047</v>
      </c>
      <c r="K10" s="66" t="s">
        <v>962</v>
      </c>
      <c r="L10" s="66" t="s">
        <v>961</v>
      </c>
      <c r="M10" s="65" t="s">
        <v>1009</v>
      </c>
      <c r="N10" s="65" t="s">
        <v>93</v>
      </c>
      <c r="O10" s="66" t="s">
        <v>1119</v>
      </c>
      <c r="P10" s="66" t="s">
        <v>1023</v>
      </c>
      <c r="Q10" s="99" t="s">
        <v>1080</v>
      </c>
      <c r="R10" s="67" t="s">
        <v>83</v>
      </c>
      <c r="S10" s="90" t="s">
        <v>1089</v>
      </c>
      <c r="T10" s="163"/>
      <c r="U10" s="160" t="s">
        <v>1121</v>
      </c>
      <c r="V10" s="118">
        <v>45463</v>
      </c>
      <c r="W10" s="67" t="s">
        <v>1070</v>
      </c>
      <c r="X10" s="68" t="s">
        <v>1049</v>
      </c>
      <c r="Y10" s="65" t="s">
        <v>976</v>
      </c>
      <c r="Z10" s="139" t="s">
        <v>978</v>
      </c>
      <c r="AA10" s="156"/>
      <c r="AB10" s="141" t="s">
        <v>910</v>
      </c>
      <c r="AC10" s="90" t="s">
        <v>1069</v>
      </c>
      <c r="AD10" s="163"/>
      <c r="AE10" s="142" t="s">
        <v>1019</v>
      </c>
      <c r="AF10" s="142"/>
      <c r="AG10" s="142"/>
      <c r="AH10" s="66"/>
      <c r="AI10" s="65"/>
      <c r="AJ10" s="65"/>
      <c r="AK10" s="65"/>
      <c r="AL10" s="66"/>
      <c r="AM10" s="65"/>
      <c r="AN10" s="65"/>
      <c r="AO10" s="90"/>
      <c r="AP10" s="163"/>
      <c r="AQ10" s="170" t="s">
        <v>1020</v>
      </c>
      <c r="AR10" s="170"/>
      <c r="AS10" s="170"/>
      <c r="AT10" s="66"/>
      <c r="AU10" s="65"/>
      <c r="AV10" s="65"/>
      <c r="AW10" s="65"/>
      <c r="AX10" s="66"/>
      <c r="AY10" s="65"/>
      <c r="AZ10" s="65"/>
      <c r="BA10" s="90"/>
      <c r="BB10" s="163"/>
      <c r="BC10" s="170"/>
      <c r="BD10" s="66"/>
      <c r="BE10" s="66"/>
      <c r="BF10" s="65"/>
      <c r="BG10" s="65"/>
      <c r="BH10" s="66"/>
      <c r="BI10" s="66"/>
      <c r="BJ10" s="65"/>
      <c r="BK10" s="90"/>
      <c r="BL10" s="163"/>
      <c r="BM10" s="142" t="s">
        <v>151</v>
      </c>
      <c r="BN10" s="141" t="s">
        <v>151</v>
      </c>
      <c r="BO10" s="65" t="s">
        <v>151</v>
      </c>
      <c r="BP10" s="65" t="s">
        <v>151</v>
      </c>
      <c r="BQ10" s="65" t="s">
        <v>151</v>
      </c>
      <c r="BR10" s="65" t="s">
        <v>151</v>
      </c>
      <c r="BS10" s="65" t="s">
        <v>151</v>
      </c>
      <c r="BT10" s="90"/>
      <c r="BU10" s="90"/>
      <c r="BV10" s="90" t="s">
        <v>151</v>
      </c>
      <c r="BW10" s="163"/>
      <c r="BX10" s="94" t="s">
        <v>83</v>
      </c>
      <c r="BY10" s="69">
        <v>45575</v>
      </c>
      <c r="BZ10" s="79" t="s">
        <v>1056</v>
      </c>
    </row>
    <row r="11" spans="2:78" s="63" customFormat="1" ht="30" customHeight="1" x14ac:dyDescent="0.25">
      <c r="B11" s="63" t="s">
        <v>1126</v>
      </c>
      <c r="C11" s="78">
        <v>8</v>
      </c>
      <c r="D11" s="66"/>
      <c r="E11" s="166" t="s">
        <v>1122</v>
      </c>
      <c r="F11" s="156"/>
      <c r="G11" s="170"/>
      <c r="H11" s="66" t="s">
        <v>1003</v>
      </c>
      <c r="I11" s="66" t="s">
        <v>993</v>
      </c>
      <c r="J11" s="68" t="s">
        <v>1047</v>
      </c>
      <c r="K11" s="66" t="s">
        <v>962</v>
      </c>
      <c r="L11" s="66" t="s">
        <v>961</v>
      </c>
      <c r="M11" s="65" t="s">
        <v>981</v>
      </c>
      <c r="N11" s="65" t="s">
        <v>93</v>
      </c>
      <c r="O11" s="66" t="s">
        <v>1119</v>
      </c>
      <c r="P11" s="66" t="s">
        <v>1023</v>
      </c>
      <c r="Q11" s="99" t="s">
        <v>1080</v>
      </c>
      <c r="R11" s="67" t="s">
        <v>83</v>
      </c>
      <c r="S11" s="90" t="s">
        <v>1089</v>
      </c>
      <c r="T11" s="163"/>
      <c r="U11" s="160" t="s">
        <v>1123</v>
      </c>
      <c r="V11" s="118">
        <v>45463</v>
      </c>
      <c r="W11" s="118">
        <v>45463</v>
      </c>
      <c r="X11" s="68" t="s">
        <v>1049</v>
      </c>
      <c r="Y11" s="65" t="s">
        <v>976</v>
      </c>
      <c r="Z11" s="139" t="s">
        <v>978</v>
      </c>
      <c r="AA11" s="156"/>
      <c r="AB11" s="141" t="s">
        <v>910</v>
      </c>
      <c r="AC11" s="90" t="s">
        <v>1069</v>
      </c>
      <c r="AD11" s="163"/>
      <c r="AE11" s="160"/>
      <c r="AF11" s="160"/>
      <c r="AG11" s="160"/>
      <c r="AH11" s="66"/>
      <c r="AI11" s="65"/>
      <c r="AJ11" s="65"/>
      <c r="AK11" s="65"/>
      <c r="AL11" s="66"/>
      <c r="AM11" s="65"/>
      <c r="AN11" s="65"/>
      <c r="AO11" s="90"/>
      <c r="AP11" s="163"/>
      <c r="AQ11" s="174"/>
      <c r="AR11" s="174"/>
      <c r="AS11" s="174"/>
      <c r="AT11" s="66"/>
      <c r="AU11" s="65"/>
      <c r="AV11" s="65"/>
      <c r="AW11" s="65"/>
      <c r="AX11" s="66"/>
      <c r="AY11" s="65"/>
      <c r="AZ11" s="65"/>
      <c r="BA11" s="90"/>
      <c r="BB11" s="163"/>
      <c r="BC11" s="170"/>
      <c r="BD11" s="66"/>
      <c r="BE11" s="66"/>
      <c r="BF11" s="65"/>
      <c r="BG11" s="65"/>
      <c r="BH11" s="66"/>
      <c r="BI11" s="66"/>
      <c r="BJ11" s="65"/>
      <c r="BK11" s="90"/>
      <c r="BL11" s="163"/>
      <c r="BM11" s="142" t="s">
        <v>151</v>
      </c>
      <c r="BN11" s="141" t="s">
        <v>151</v>
      </c>
      <c r="BO11" s="65" t="s">
        <v>151</v>
      </c>
      <c r="BP11" s="65" t="s">
        <v>151</v>
      </c>
      <c r="BQ11" s="65" t="s">
        <v>151</v>
      </c>
      <c r="BR11" s="65" t="s">
        <v>151</v>
      </c>
      <c r="BS11" s="65" t="s">
        <v>151</v>
      </c>
      <c r="BT11" s="90"/>
      <c r="BU11" s="90"/>
      <c r="BV11" s="90" t="s">
        <v>151</v>
      </c>
      <c r="BW11" s="163"/>
      <c r="BX11" s="94" t="s">
        <v>83</v>
      </c>
      <c r="BY11" s="69">
        <v>45575</v>
      </c>
      <c r="BZ11" s="79" t="s">
        <v>1056</v>
      </c>
    </row>
    <row r="12" spans="2:78" s="63" customFormat="1" ht="30" customHeight="1" x14ac:dyDescent="0.25">
      <c r="B12" s="63" t="s">
        <v>301</v>
      </c>
      <c r="C12" s="78">
        <v>9</v>
      </c>
      <c r="D12" s="66"/>
      <c r="E12" s="139" t="s">
        <v>1032</v>
      </c>
      <c r="F12" s="156"/>
      <c r="G12" s="170" t="s">
        <v>1047</v>
      </c>
      <c r="H12" s="66" t="s">
        <v>992</v>
      </c>
      <c r="I12" s="66" t="s">
        <v>995</v>
      </c>
      <c r="J12" s="66" t="s">
        <v>1006</v>
      </c>
      <c r="K12" s="66" t="s">
        <v>962</v>
      </c>
      <c r="L12" s="66" t="s">
        <v>961</v>
      </c>
      <c r="M12" s="65" t="s">
        <v>981</v>
      </c>
      <c r="N12" s="65" t="s">
        <v>1033</v>
      </c>
      <c r="O12" s="66" t="s">
        <v>1029</v>
      </c>
      <c r="P12" s="66" t="s">
        <v>1023</v>
      </c>
      <c r="Q12" s="99" t="s">
        <v>1080</v>
      </c>
      <c r="R12" s="67" t="s">
        <v>83</v>
      </c>
      <c r="S12" s="90" t="s">
        <v>1089</v>
      </c>
      <c r="T12" s="163"/>
      <c r="U12" s="142" t="s">
        <v>1038</v>
      </c>
      <c r="V12" s="69">
        <v>45430</v>
      </c>
      <c r="W12" s="69">
        <v>45430</v>
      </c>
      <c r="X12" s="68" t="s">
        <v>1049</v>
      </c>
      <c r="Y12" s="65" t="s">
        <v>976</v>
      </c>
      <c r="Z12" s="139" t="s">
        <v>978</v>
      </c>
      <c r="AA12" s="156"/>
      <c r="AB12" s="142" t="s">
        <v>1090</v>
      </c>
      <c r="AC12" s="90" t="s">
        <v>911</v>
      </c>
      <c r="AD12" s="163"/>
      <c r="AE12" s="160"/>
      <c r="AF12" s="160"/>
      <c r="AG12" s="160"/>
      <c r="AH12" s="66"/>
      <c r="AI12" s="65"/>
      <c r="AJ12" s="65"/>
      <c r="AK12" s="65"/>
      <c r="AL12" s="66"/>
      <c r="AM12" s="65"/>
      <c r="AN12" s="65"/>
      <c r="AO12" s="90"/>
      <c r="AP12" s="163"/>
      <c r="AQ12" s="174"/>
      <c r="AR12" s="174"/>
      <c r="AS12" s="174"/>
      <c r="AT12" s="66"/>
      <c r="AU12" s="65"/>
      <c r="AV12" s="65"/>
      <c r="AW12" s="65"/>
      <c r="AX12" s="66"/>
      <c r="AY12" s="65"/>
      <c r="AZ12" s="65"/>
      <c r="BA12" s="90"/>
      <c r="BB12" s="163"/>
      <c r="BC12" s="170"/>
      <c r="BD12" s="66"/>
      <c r="BE12" s="66"/>
      <c r="BF12" s="65"/>
      <c r="BG12" s="65"/>
      <c r="BH12" s="66"/>
      <c r="BI12" s="66"/>
      <c r="BJ12" s="65"/>
      <c r="BK12" s="90"/>
      <c r="BL12" s="163"/>
      <c r="BM12" s="142" t="s">
        <v>152</v>
      </c>
      <c r="BN12" s="141" t="s">
        <v>151</v>
      </c>
      <c r="BO12" s="65" t="s">
        <v>152</v>
      </c>
      <c r="BP12" s="65" t="s">
        <v>151</v>
      </c>
      <c r="BQ12" s="65" t="s">
        <v>151</v>
      </c>
      <c r="BR12" s="65" t="s">
        <v>151</v>
      </c>
      <c r="BS12" s="65" t="s">
        <v>151</v>
      </c>
      <c r="BT12" s="90"/>
      <c r="BU12" s="90"/>
      <c r="BV12" s="90" t="s">
        <v>151</v>
      </c>
      <c r="BW12" s="163"/>
      <c r="BX12" s="94" t="s">
        <v>83</v>
      </c>
      <c r="BY12" s="69">
        <v>45575</v>
      </c>
      <c r="BZ12" s="79" t="s">
        <v>1056</v>
      </c>
    </row>
    <row r="13" spans="2:78" s="63" customFormat="1" ht="30" customHeight="1" x14ac:dyDescent="0.25">
      <c r="B13" s="63" t="s">
        <v>301</v>
      </c>
      <c r="C13" s="78">
        <v>10</v>
      </c>
      <c r="D13" s="66"/>
      <c r="E13" s="139" t="s">
        <v>1034</v>
      </c>
      <c r="F13" s="156"/>
      <c r="G13" s="170" t="s">
        <v>1047</v>
      </c>
      <c r="H13" s="66" t="s">
        <v>992</v>
      </c>
      <c r="I13" s="66" t="s">
        <v>995</v>
      </c>
      <c r="J13" s="66" t="s">
        <v>1006</v>
      </c>
      <c r="K13" s="66" t="s">
        <v>962</v>
      </c>
      <c r="L13" s="66" t="s">
        <v>961</v>
      </c>
      <c r="M13" s="65" t="s">
        <v>981</v>
      </c>
      <c r="N13" s="65" t="s">
        <v>93</v>
      </c>
      <c r="O13" s="66" t="s">
        <v>1029</v>
      </c>
      <c r="P13" s="66" t="s">
        <v>1023</v>
      </c>
      <c r="Q13" s="99" t="s">
        <v>1080</v>
      </c>
      <c r="R13" s="67" t="s">
        <v>83</v>
      </c>
      <c r="S13" s="90" t="s">
        <v>1089</v>
      </c>
      <c r="T13" s="163"/>
      <c r="U13" s="142" t="s">
        <v>1039</v>
      </c>
      <c r="V13" s="69">
        <v>45428</v>
      </c>
      <c r="W13" s="65" t="s">
        <v>1070</v>
      </c>
      <c r="X13" s="68" t="s">
        <v>1049</v>
      </c>
      <c r="Y13" s="65" t="s">
        <v>976</v>
      </c>
      <c r="Z13" s="139" t="s">
        <v>978</v>
      </c>
      <c r="AA13" s="156"/>
      <c r="AB13" s="142" t="s">
        <v>1090</v>
      </c>
      <c r="AC13" s="90" t="s">
        <v>911</v>
      </c>
      <c r="AD13" s="163"/>
      <c r="AE13" s="160"/>
      <c r="AF13" s="160"/>
      <c r="AG13" s="160"/>
      <c r="AH13" s="66"/>
      <c r="AI13" s="65"/>
      <c r="AJ13" s="65"/>
      <c r="AK13" s="65"/>
      <c r="AL13" s="66"/>
      <c r="AM13" s="65"/>
      <c r="AN13" s="65"/>
      <c r="AO13" s="90"/>
      <c r="AP13" s="163"/>
      <c r="AQ13" s="174"/>
      <c r="AR13" s="174"/>
      <c r="AS13" s="174"/>
      <c r="AT13" s="66"/>
      <c r="AU13" s="65"/>
      <c r="AV13" s="65"/>
      <c r="AW13" s="65"/>
      <c r="AX13" s="66"/>
      <c r="AY13" s="65"/>
      <c r="AZ13" s="65"/>
      <c r="BA13" s="90"/>
      <c r="BB13" s="163"/>
      <c r="BC13" s="170"/>
      <c r="BD13" s="66"/>
      <c r="BE13" s="66"/>
      <c r="BF13" s="65"/>
      <c r="BG13" s="65"/>
      <c r="BH13" s="66"/>
      <c r="BI13" s="66"/>
      <c r="BJ13" s="65"/>
      <c r="BK13" s="90"/>
      <c r="BL13" s="163"/>
      <c r="BM13" s="142" t="s">
        <v>152</v>
      </c>
      <c r="BN13" s="141" t="s">
        <v>151</v>
      </c>
      <c r="BO13" s="65" t="s">
        <v>152</v>
      </c>
      <c r="BP13" s="65" t="s">
        <v>151</v>
      </c>
      <c r="BQ13" s="65" t="s">
        <v>151</v>
      </c>
      <c r="BR13" s="65" t="s">
        <v>151</v>
      </c>
      <c r="BS13" s="65" t="s">
        <v>151</v>
      </c>
      <c r="BT13" s="90"/>
      <c r="BU13" s="90"/>
      <c r="BV13" s="90" t="s">
        <v>151</v>
      </c>
      <c r="BW13" s="163"/>
      <c r="BX13" s="94" t="s">
        <v>83</v>
      </c>
      <c r="BY13" s="69">
        <v>45575</v>
      </c>
      <c r="BZ13" s="79" t="s">
        <v>1056</v>
      </c>
    </row>
    <row r="14" spans="2:78" s="63" customFormat="1" ht="30" customHeight="1" x14ac:dyDescent="0.25">
      <c r="B14" s="63" t="s">
        <v>301</v>
      </c>
      <c r="C14" s="78">
        <v>11</v>
      </c>
      <c r="D14" s="66"/>
      <c r="E14" s="139" t="s">
        <v>1035</v>
      </c>
      <c r="F14" s="156"/>
      <c r="G14" s="170" t="s">
        <v>1047</v>
      </c>
      <c r="H14" s="66" t="s">
        <v>992</v>
      </c>
      <c r="I14" s="66" t="s">
        <v>995</v>
      </c>
      <c r="J14" s="66" t="s">
        <v>1006</v>
      </c>
      <c r="K14" s="66" t="s">
        <v>962</v>
      </c>
      <c r="L14" s="66" t="s">
        <v>961</v>
      </c>
      <c r="M14" s="65" t="s">
        <v>981</v>
      </c>
      <c r="N14" s="65" t="s">
        <v>93</v>
      </c>
      <c r="O14" s="66" t="s">
        <v>1029</v>
      </c>
      <c r="P14" s="66" t="s">
        <v>1023</v>
      </c>
      <c r="Q14" s="99" t="s">
        <v>1080</v>
      </c>
      <c r="R14" s="67" t="s">
        <v>83</v>
      </c>
      <c r="S14" s="90" t="s">
        <v>1089</v>
      </c>
      <c r="T14" s="163"/>
      <c r="U14" s="142" t="s">
        <v>1045</v>
      </c>
      <c r="V14" s="69">
        <v>45428</v>
      </c>
      <c r="W14" s="65" t="s">
        <v>1070</v>
      </c>
      <c r="X14" s="68" t="s">
        <v>1049</v>
      </c>
      <c r="Y14" s="65" t="s">
        <v>976</v>
      </c>
      <c r="Z14" s="139" t="s">
        <v>978</v>
      </c>
      <c r="AA14" s="156"/>
      <c r="AB14" s="142" t="s">
        <v>1090</v>
      </c>
      <c r="AC14" s="90" t="s">
        <v>911</v>
      </c>
      <c r="AD14" s="163"/>
      <c r="AE14" s="160"/>
      <c r="AF14" s="160"/>
      <c r="AG14" s="160"/>
      <c r="AH14" s="66"/>
      <c r="AI14" s="65"/>
      <c r="AJ14" s="65"/>
      <c r="AK14" s="65"/>
      <c r="AL14" s="66"/>
      <c r="AM14" s="65"/>
      <c r="AN14" s="65"/>
      <c r="AO14" s="90"/>
      <c r="AP14" s="163"/>
      <c r="AQ14" s="174"/>
      <c r="AR14" s="174"/>
      <c r="AS14" s="174"/>
      <c r="AT14" s="66"/>
      <c r="AU14" s="65"/>
      <c r="AV14" s="65"/>
      <c r="AW14" s="65"/>
      <c r="AX14" s="66"/>
      <c r="AY14" s="65"/>
      <c r="AZ14" s="65"/>
      <c r="BA14" s="90"/>
      <c r="BB14" s="163"/>
      <c r="BC14" s="170"/>
      <c r="BD14" s="66"/>
      <c r="BE14" s="66"/>
      <c r="BF14" s="65"/>
      <c r="BG14" s="65"/>
      <c r="BH14" s="66"/>
      <c r="BI14" s="66"/>
      <c r="BJ14" s="65"/>
      <c r="BK14" s="90"/>
      <c r="BL14" s="163"/>
      <c r="BM14" s="142" t="s">
        <v>152</v>
      </c>
      <c r="BN14" s="141" t="s">
        <v>151</v>
      </c>
      <c r="BO14" s="65" t="s">
        <v>152</v>
      </c>
      <c r="BP14" s="65" t="s">
        <v>151</v>
      </c>
      <c r="BQ14" s="65" t="s">
        <v>151</v>
      </c>
      <c r="BR14" s="65" t="s">
        <v>151</v>
      </c>
      <c r="BS14" s="65" t="s">
        <v>151</v>
      </c>
      <c r="BT14" s="90"/>
      <c r="BU14" s="90"/>
      <c r="BV14" s="90" t="s">
        <v>151</v>
      </c>
      <c r="BW14" s="163"/>
      <c r="BX14" s="94" t="s">
        <v>83</v>
      </c>
      <c r="BY14" s="69">
        <v>45575</v>
      </c>
      <c r="BZ14" s="79" t="s">
        <v>1056</v>
      </c>
    </row>
    <row r="15" spans="2:78" s="63" customFormat="1" ht="30" customHeight="1" x14ac:dyDescent="0.25">
      <c r="B15" s="63" t="s">
        <v>301</v>
      </c>
      <c r="C15" s="78">
        <v>12</v>
      </c>
      <c r="D15" s="66"/>
      <c r="E15" s="139" t="s">
        <v>1108</v>
      </c>
      <c r="F15" s="156"/>
      <c r="G15" s="170" t="s">
        <v>1047</v>
      </c>
      <c r="H15" s="66" t="s">
        <v>992</v>
      </c>
      <c r="I15" s="66" t="s">
        <v>995</v>
      </c>
      <c r="J15" s="66" t="s">
        <v>1006</v>
      </c>
      <c r="K15" s="66" t="s">
        <v>962</v>
      </c>
      <c r="L15" s="66" t="s">
        <v>961</v>
      </c>
      <c r="M15" s="65" t="s">
        <v>981</v>
      </c>
      <c r="N15" s="65" t="s">
        <v>93</v>
      </c>
      <c r="O15" s="66" t="s">
        <v>1029</v>
      </c>
      <c r="P15" s="66" t="s">
        <v>1023</v>
      </c>
      <c r="Q15" s="99" t="s">
        <v>1080</v>
      </c>
      <c r="R15" s="67" t="s">
        <v>83</v>
      </c>
      <c r="S15" s="90" t="s">
        <v>1089</v>
      </c>
      <c r="T15" s="163"/>
      <c r="U15" s="142" t="s">
        <v>1109</v>
      </c>
      <c r="V15" s="69"/>
      <c r="W15" s="65" t="s">
        <v>1070</v>
      </c>
      <c r="X15" s="68" t="s">
        <v>1049</v>
      </c>
      <c r="Y15" s="65" t="s">
        <v>976</v>
      </c>
      <c r="Z15" s="139" t="s">
        <v>978</v>
      </c>
      <c r="AA15" s="156"/>
      <c r="AB15" s="142" t="s">
        <v>1090</v>
      </c>
      <c r="AC15" s="90" t="s">
        <v>911</v>
      </c>
      <c r="AD15" s="163"/>
      <c r="AE15" s="160"/>
      <c r="AF15" s="160"/>
      <c r="AG15" s="160"/>
      <c r="AH15" s="66"/>
      <c r="AI15" s="65"/>
      <c r="AJ15" s="65"/>
      <c r="AK15" s="65"/>
      <c r="AL15" s="66"/>
      <c r="AM15" s="65"/>
      <c r="AN15" s="65"/>
      <c r="AO15" s="90"/>
      <c r="AP15" s="163"/>
      <c r="AQ15" s="174"/>
      <c r="AR15" s="174"/>
      <c r="AS15" s="174"/>
      <c r="AT15" s="66"/>
      <c r="AU15" s="65"/>
      <c r="AV15" s="65"/>
      <c r="AW15" s="65"/>
      <c r="AX15" s="66"/>
      <c r="AY15" s="65"/>
      <c r="AZ15" s="65"/>
      <c r="BA15" s="90"/>
      <c r="BB15" s="163"/>
      <c r="BC15" s="170"/>
      <c r="BD15" s="66"/>
      <c r="BE15" s="66"/>
      <c r="BF15" s="65"/>
      <c r="BG15" s="65"/>
      <c r="BH15" s="66"/>
      <c r="BI15" s="66"/>
      <c r="BJ15" s="65"/>
      <c r="BK15" s="90"/>
      <c r="BL15" s="163"/>
      <c r="BM15" s="142" t="s">
        <v>152</v>
      </c>
      <c r="BN15" s="141" t="s">
        <v>151</v>
      </c>
      <c r="BO15" s="65" t="s">
        <v>152</v>
      </c>
      <c r="BP15" s="65" t="s">
        <v>151</v>
      </c>
      <c r="BQ15" s="65" t="s">
        <v>151</v>
      </c>
      <c r="BR15" s="65" t="s">
        <v>151</v>
      </c>
      <c r="BS15" s="65" t="s">
        <v>151</v>
      </c>
      <c r="BT15" s="90"/>
      <c r="BU15" s="90"/>
      <c r="BV15" s="90" t="s">
        <v>151</v>
      </c>
      <c r="BW15" s="163"/>
      <c r="BX15" s="94" t="s">
        <v>83</v>
      </c>
      <c r="BY15" s="69">
        <v>45575</v>
      </c>
      <c r="BZ15" s="79" t="s">
        <v>1056</v>
      </c>
    </row>
    <row r="16" spans="2:78" s="63" customFormat="1" ht="30" customHeight="1" x14ac:dyDescent="0.25">
      <c r="B16" s="63" t="s">
        <v>301</v>
      </c>
      <c r="C16" s="78">
        <v>13</v>
      </c>
      <c r="D16" s="66"/>
      <c r="E16" s="139" t="s">
        <v>1110</v>
      </c>
      <c r="F16" s="156"/>
      <c r="G16" s="170" t="s">
        <v>1047</v>
      </c>
      <c r="H16" s="66" t="s">
        <v>992</v>
      </c>
      <c r="I16" s="66" t="s">
        <v>995</v>
      </c>
      <c r="J16" s="66" t="s">
        <v>1006</v>
      </c>
      <c r="K16" s="66" t="s">
        <v>962</v>
      </c>
      <c r="L16" s="66" t="s">
        <v>961</v>
      </c>
      <c r="M16" s="65" t="s">
        <v>981</v>
      </c>
      <c r="N16" s="65" t="s">
        <v>93</v>
      </c>
      <c r="O16" s="66" t="s">
        <v>1029</v>
      </c>
      <c r="P16" s="66" t="s">
        <v>1023</v>
      </c>
      <c r="Q16" s="99" t="s">
        <v>1080</v>
      </c>
      <c r="R16" s="67" t="s">
        <v>83</v>
      </c>
      <c r="S16" s="90" t="s">
        <v>1089</v>
      </c>
      <c r="T16" s="163"/>
      <c r="U16" s="142" t="s">
        <v>1111</v>
      </c>
      <c r="V16" s="69">
        <v>45398</v>
      </c>
      <c r="W16" s="65" t="s">
        <v>1070</v>
      </c>
      <c r="X16" s="68" t="s">
        <v>1049</v>
      </c>
      <c r="Y16" s="65" t="s">
        <v>976</v>
      </c>
      <c r="Z16" s="139" t="s">
        <v>978</v>
      </c>
      <c r="AA16" s="156"/>
      <c r="AB16" s="142" t="s">
        <v>1090</v>
      </c>
      <c r="AC16" s="90" t="s">
        <v>911</v>
      </c>
      <c r="AD16" s="163"/>
      <c r="AE16" s="160"/>
      <c r="AF16" s="160"/>
      <c r="AG16" s="160"/>
      <c r="AH16" s="66"/>
      <c r="AI16" s="65"/>
      <c r="AJ16" s="65"/>
      <c r="AK16" s="65"/>
      <c r="AL16" s="66"/>
      <c r="AM16" s="65"/>
      <c r="AN16" s="65"/>
      <c r="AO16" s="90"/>
      <c r="AP16" s="163"/>
      <c r="AQ16" s="174"/>
      <c r="AR16" s="174"/>
      <c r="AS16" s="174"/>
      <c r="AT16" s="66"/>
      <c r="AU16" s="65"/>
      <c r="AV16" s="65"/>
      <c r="AW16" s="65"/>
      <c r="AX16" s="66"/>
      <c r="AY16" s="65"/>
      <c r="AZ16" s="65"/>
      <c r="BA16" s="90"/>
      <c r="BB16" s="163"/>
      <c r="BC16" s="170"/>
      <c r="BD16" s="66"/>
      <c r="BE16" s="66"/>
      <c r="BF16" s="65"/>
      <c r="BG16" s="65"/>
      <c r="BH16" s="66"/>
      <c r="BI16" s="66"/>
      <c r="BJ16" s="65"/>
      <c r="BK16" s="90"/>
      <c r="BL16" s="163"/>
      <c r="BM16" s="142" t="s">
        <v>152</v>
      </c>
      <c r="BN16" s="141" t="s">
        <v>151</v>
      </c>
      <c r="BO16" s="65" t="s">
        <v>152</v>
      </c>
      <c r="BP16" s="65" t="s">
        <v>151</v>
      </c>
      <c r="BQ16" s="65" t="s">
        <v>151</v>
      </c>
      <c r="BR16" s="65" t="s">
        <v>151</v>
      </c>
      <c r="BS16" s="65" t="s">
        <v>151</v>
      </c>
      <c r="BT16" s="90"/>
      <c r="BU16" s="90"/>
      <c r="BV16" s="90" t="s">
        <v>151</v>
      </c>
      <c r="BW16" s="163"/>
      <c r="BX16" s="94" t="s">
        <v>1112</v>
      </c>
      <c r="BY16" s="69">
        <v>45575</v>
      </c>
      <c r="BZ16" s="79" t="s">
        <v>1056</v>
      </c>
    </row>
    <row r="17" spans="1:78" s="63" customFormat="1" ht="30" customHeight="1" x14ac:dyDescent="0.25">
      <c r="B17" s="63" t="s">
        <v>301</v>
      </c>
      <c r="C17" s="78">
        <v>14</v>
      </c>
      <c r="D17" s="66"/>
      <c r="E17" s="139" t="s">
        <v>1043</v>
      </c>
      <c r="F17" s="156"/>
      <c r="G17" s="170" t="s">
        <v>1047</v>
      </c>
      <c r="H17" s="66" t="s">
        <v>1044</v>
      </c>
      <c r="I17" s="66" t="s">
        <v>1013</v>
      </c>
      <c r="J17" s="66" t="s">
        <v>1007</v>
      </c>
      <c r="K17" s="66" t="s">
        <v>962</v>
      </c>
      <c r="L17" s="66" t="s">
        <v>961</v>
      </c>
      <c r="M17" s="65" t="s">
        <v>981</v>
      </c>
      <c r="N17" s="65" t="s">
        <v>93</v>
      </c>
      <c r="O17" s="66" t="s">
        <v>1030</v>
      </c>
      <c r="P17" s="66" t="s">
        <v>1023</v>
      </c>
      <c r="Q17" s="99" t="s">
        <v>1080</v>
      </c>
      <c r="R17" s="67" t="s">
        <v>83</v>
      </c>
      <c r="S17" s="90" t="s">
        <v>1089</v>
      </c>
      <c r="T17" s="163"/>
      <c r="U17" s="142" t="s">
        <v>1039</v>
      </c>
      <c r="V17" s="69">
        <v>45426</v>
      </c>
      <c r="W17" s="65" t="s">
        <v>1070</v>
      </c>
      <c r="X17" s="68" t="s">
        <v>1049</v>
      </c>
      <c r="Y17" s="65" t="s">
        <v>976</v>
      </c>
      <c r="Z17" s="139" t="s">
        <v>978</v>
      </c>
      <c r="AA17" s="156"/>
      <c r="AB17" s="142" t="s">
        <v>1090</v>
      </c>
      <c r="AC17" s="90" t="s">
        <v>911</v>
      </c>
      <c r="AD17" s="163"/>
      <c r="AE17" s="160"/>
      <c r="AF17" s="160"/>
      <c r="AG17" s="160"/>
      <c r="AH17" s="66"/>
      <c r="AI17" s="65"/>
      <c r="AJ17" s="65"/>
      <c r="AK17" s="65"/>
      <c r="AL17" s="66"/>
      <c r="AM17" s="65"/>
      <c r="AN17" s="65"/>
      <c r="AO17" s="90"/>
      <c r="AP17" s="163"/>
      <c r="AQ17" s="174"/>
      <c r="AR17" s="174"/>
      <c r="AS17" s="174"/>
      <c r="AT17" s="66"/>
      <c r="AU17" s="65"/>
      <c r="AV17" s="65"/>
      <c r="AW17" s="65"/>
      <c r="AX17" s="66"/>
      <c r="AY17" s="65"/>
      <c r="AZ17" s="65"/>
      <c r="BA17" s="90"/>
      <c r="BB17" s="163"/>
      <c r="BC17" s="170"/>
      <c r="BD17" s="66"/>
      <c r="BE17" s="66"/>
      <c r="BF17" s="65"/>
      <c r="BG17" s="65"/>
      <c r="BH17" s="66"/>
      <c r="BI17" s="66"/>
      <c r="BJ17" s="65"/>
      <c r="BK17" s="90"/>
      <c r="BL17" s="163"/>
      <c r="BM17" s="142" t="s">
        <v>152</v>
      </c>
      <c r="BN17" s="141" t="s">
        <v>151</v>
      </c>
      <c r="BO17" s="65" t="s">
        <v>152</v>
      </c>
      <c r="BP17" s="65" t="s">
        <v>151</v>
      </c>
      <c r="BQ17" s="65" t="s">
        <v>151</v>
      </c>
      <c r="BR17" s="65" t="s">
        <v>151</v>
      </c>
      <c r="BS17" s="65" t="s">
        <v>151</v>
      </c>
      <c r="BT17" s="90"/>
      <c r="BU17" s="90"/>
      <c r="BV17" s="90" t="s">
        <v>151</v>
      </c>
      <c r="BW17" s="163"/>
      <c r="BX17" s="94" t="s">
        <v>83</v>
      </c>
      <c r="BY17" s="69">
        <v>45575</v>
      </c>
      <c r="BZ17" s="79" t="s">
        <v>1056</v>
      </c>
    </row>
    <row r="18" spans="1:78" s="63" customFormat="1" ht="30" customHeight="1" x14ac:dyDescent="0.25">
      <c r="B18" s="63" t="s">
        <v>301</v>
      </c>
      <c r="C18" s="78">
        <v>15</v>
      </c>
      <c r="D18" s="66"/>
      <c r="E18" s="139" t="s">
        <v>1037</v>
      </c>
      <c r="F18" s="156"/>
      <c r="G18" s="170" t="s">
        <v>1047</v>
      </c>
      <c r="H18" s="66" t="s">
        <v>1026</v>
      </c>
      <c r="I18" s="66" t="s">
        <v>998</v>
      </c>
      <c r="J18" s="66" t="s">
        <v>979</v>
      </c>
      <c r="K18" s="66" t="s">
        <v>962</v>
      </c>
      <c r="L18" s="66" t="s">
        <v>961</v>
      </c>
      <c r="M18" s="65" t="s">
        <v>981</v>
      </c>
      <c r="N18" s="65" t="s">
        <v>93</v>
      </c>
      <c r="O18" s="66" t="s">
        <v>1025</v>
      </c>
      <c r="P18" s="66" t="s">
        <v>1022</v>
      </c>
      <c r="Q18" s="99" t="s">
        <v>1080</v>
      </c>
      <c r="R18" s="67" t="s">
        <v>83</v>
      </c>
      <c r="S18" s="90" t="s">
        <v>1088</v>
      </c>
      <c r="T18" s="163"/>
      <c r="U18" s="142" t="s">
        <v>1041</v>
      </c>
      <c r="V18" s="69">
        <v>45544</v>
      </c>
      <c r="W18" s="65" t="s">
        <v>1070</v>
      </c>
      <c r="X18" s="68" t="s">
        <v>1049</v>
      </c>
      <c r="Y18" s="65" t="s">
        <v>976</v>
      </c>
      <c r="Z18" s="139" t="s">
        <v>978</v>
      </c>
      <c r="AA18" s="156"/>
      <c r="AB18" s="142" t="s">
        <v>1090</v>
      </c>
      <c r="AC18" s="90" t="s">
        <v>911</v>
      </c>
      <c r="AD18" s="163"/>
      <c r="AE18" s="142" t="s">
        <v>91</v>
      </c>
      <c r="AF18" s="142"/>
      <c r="AG18" s="142"/>
      <c r="AH18" s="66" t="s">
        <v>935</v>
      </c>
      <c r="AI18" s="66" t="s">
        <v>935</v>
      </c>
      <c r="AJ18" s="65"/>
      <c r="AK18" s="65" t="s">
        <v>1010</v>
      </c>
      <c r="AL18" s="66" t="s">
        <v>945</v>
      </c>
      <c r="AM18" s="66" t="s">
        <v>945</v>
      </c>
      <c r="AN18" s="65"/>
      <c r="AO18" s="90" t="s">
        <v>1010</v>
      </c>
      <c r="AP18" s="163"/>
      <c r="AQ18" s="170" t="s">
        <v>92</v>
      </c>
      <c r="AR18" s="170"/>
      <c r="AS18" s="170"/>
      <c r="AT18" s="66" t="s">
        <v>920</v>
      </c>
      <c r="AU18" s="65"/>
      <c r="AV18" s="65" t="s">
        <v>1068</v>
      </c>
      <c r="AW18" s="65"/>
      <c r="AX18" s="66" t="s">
        <v>925</v>
      </c>
      <c r="AY18" s="65"/>
      <c r="AZ18" s="65" t="s">
        <v>1068</v>
      </c>
      <c r="BA18" s="90"/>
      <c r="BB18" s="163"/>
      <c r="BC18" s="170" t="s">
        <v>92</v>
      </c>
      <c r="BD18" s="66" t="s">
        <v>920</v>
      </c>
      <c r="BE18" s="66"/>
      <c r="BF18" s="65" t="s">
        <v>1068</v>
      </c>
      <c r="BG18" s="65"/>
      <c r="BH18" s="66" t="s">
        <v>925</v>
      </c>
      <c r="BI18" s="66"/>
      <c r="BJ18" s="65" t="s">
        <v>1068</v>
      </c>
      <c r="BK18" s="90"/>
      <c r="BL18" s="163"/>
      <c r="BM18" s="142" t="s">
        <v>152</v>
      </c>
      <c r="BN18" s="141" t="s">
        <v>151</v>
      </c>
      <c r="BO18" s="65" t="s">
        <v>152</v>
      </c>
      <c r="BP18" s="65" t="s">
        <v>151</v>
      </c>
      <c r="BQ18" s="65" t="s">
        <v>151</v>
      </c>
      <c r="BR18" s="65" t="s">
        <v>151</v>
      </c>
      <c r="BS18" s="65" t="s">
        <v>151</v>
      </c>
      <c r="BT18" s="90"/>
      <c r="BU18" s="90"/>
      <c r="BV18" s="90" t="s">
        <v>151</v>
      </c>
      <c r="BW18" s="163"/>
      <c r="BX18" s="94" t="s">
        <v>83</v>
      </c>
      <c r="BY18" s="69">
        <v>45575</v>
      </c>
      <c r="BZ18" s="79" t="s">
        <v>1056</v>
      </c>
    </row>
    <row r="19" spans="1:78" s="63" customFormat="1" ht="30" customHeight="1" x14ac:dyDescent="0.25">
      <c r="B19" s="63" t="s">
        <v>301</v>
      </c>
      <c r="C19" s="78">
        <v>16</v>
      </c>
      <c r="D19" s="66" t="s">
        <v>1081</v>
      </c>
      <c r="E19" s="139" t="s">
        <v>997</v>
      </c>
      <c r="F19" s="156"/>
      <c r="G19" s="170" t="s">
        <v>1047</v>
      </c>
      <c r="H19" s="66" t="s">
        <v>1004</v>
      </c>
      <c r="I19" s="66" t="s">
        <v>1081</v>
      </c>
      <c r="J19" s="66" t="s">
        <v>1011</v>
      </c>
      <c r="K19" s="66" t="s">
        <v>962</v>
      </c>
      <c r="L19" s="66" t="s">
        <v>961</v>
      </c>
      <c r="M19" s="65" t="s">
        <v>981</v>
      </c>
      <c r="N19" s="65" t="s">
        <v>93</v>
      </c>
      <c r="O19" s="66" t="s">
        <v>1031</v>
      </c>
      <c r="P19" s="66" t="s">
        <v>1022</v>
      </c>
      <c r="Q19" s="99" t="s">
        <v>1080</v>
      </c>
      <c r="R19" s="67" t="s">
        <v>83</v>
      </c>
      <c r="S19" s="90" t="s">
        <v>1087</v>
      </c>
      <c r="T19" s="163"/>
      <c r="U19" s="142" t="s">
        <v>1042</v>
      </c>
      <c r="V19" s="67"/>
      <c r="W19" s="65" t="s">
        <v>1070</v>
      </c>
      <c r="X19" s="68" t="s">
        <v>1049</v>
      </c>
      <c r="Y19" s="65" t="s">
        <v>976</v>
      </c>
      <c r="Z19" s="139" t="s">
        <v>978</v>
      </c>
      <c r="AA19" s="156"/>
      <c r="AB19" s="142" t="s">
        <v>1090</v>
      </c>
      <c r="AC19" s="90" t="s">
        <v>911</v>
      </c>
      <c r="AD19" s="163"/>
      <c r="AE19" s="142" t="s">
        <v>1050</v>
      </c>
      <c r="AF19" s="142"/>
      <c r="AG19" s="142"/>
      <c r="AH19" s="66" t="s">
        <v>1066</v>
      </c>
      <c r="AI19" s="65" t="s">
        <v>1067</v>
      </c>
      <c r="AJ19" s="65" t="s">
        <v>1012</v>
      </c>
      <c r="AK19" s="65" t="s">
        <v>1012</v>
      </c>
      <c r="AL19" s="66"/>
      <c r="AM19" s="65"/>
      <c r="AN19" s="65"/>
      <c r="AO19" s="90" t="s">
        <v>1012</v>
      </c>
      <c r="AP19" s="163"/>
      <c r="AQ19" s="174"/>
      <c r="AR19" s="174"/>
      <c r="AS19" s="174"/>
      <c r="AT19" s="66"/>
      <c r="AU19" s="65"/>
      <c r="AV19" s="65"/>
      <c r="AW19" s="67"/>
      <c r="AX19" s="66"/>
      <c r="AY19" s="65"/>
      <c r="AZ19" s="65"/>
      <c r="BA19" s="176"/>
      <c r="BB19" s="163"/>
      <c r="BC19" s="170"/>
      <c r="BD19" s="66"/>
      <c r="BE19" s="66"/>
      <c r="BF19" s="65"/>
      <c r="BG19" s="67"/>
      <c r="BH19" s="66"/>
      <c r="BI19" s="66"/>
      <c r="BJ19" s="65"/>
      <c r="BK19" s="176"/>
      <c r="BL19" s="163"/>
      <c r="BM19" s="142" t="s">
        <v>152</v>
      </c>
      <c r="BN19" s="141" t="s">
        <v>151</v>
      </c>
      <c r="BO19" s="65" t="s">
        <v>152</v>
      </c>
      <c r="BP19" s="65" t="s">
        <v>151</v>
      </c>
      <c r="BQ19" s="65" t="s">
        <v>151</v>
      </c>
      <c r="BR19" s="65" t="s">
        <v>151</v>
      </c>
      <c r="BS19" s="65" t="s">
        <v>151</v>
      </c>
      <c r="BT19" s="90"/>
      <c r="BU19" s="90"/>
      <c r="BV19" s="90" t="s">
        <v>151</v>
      </c>
      <c r="BW19" s="163"/>
      <c r="BX19" s="94" t="s">
        <v>83</v>
      </c>
      <c r="BY19" s="69">
        <v>45575</v>
      </c>
      <c r="BZ19" s="79" t="s">
        <v>1056</v>
      </c>
    </row>
    <row r="20" spans="1:78" s="63" customFormat="1" ht="13.5" customHeight="1" x14ac:dyDescent="0.25">
      <c r="C20" s="598" t="s">
        <v>996</v>
      </c>
      <c r="D20" s="599"/>
      <c r="E20" s="103"/>
      <c r="F20" s="173"/>
      <c r="G20" s="104"/>
      <c r="H20" s="97"/>
      <c r="I20" s="97"/>
      <c r="J20" s="97"/>
      <c r="K20" s="85"/>
      <c r="L20" s="85"/>
      <c r="M20" s="86"/>
      <c r="N20" s="86"/>
      <c r="O20" s="85"/>
      <c r="P20" s="85"/>
      <c r="Q20" s="100"/>
      <c r="R20" s="86"/>
      <c r="S20" s="91"/>
      <c r="T20" s="164"/>
      <c r="U20" s="143"/>
      <c r="V20" s="86"/>
      <c r="W20" s="86"/>
      <c r="X20" s="86"/>
      <c r="Y20" s="86"/>
      <c r="Z20" s="150"/>
      <c r="AA20" s="157"/>
      <c r="AB20" s="143"/>
      <c r="AC20" s="91"/>
      <c r="AD20" s="164"/>
      <c r="AE20" s="143"/>
      <c r="AF20" s="143"/>
      <c r="AG20" s="143"/>
      <c r="AH20" s="85"/>
      <c r="AI20" s="86"/>
      <c r="AJ20" s="86"/>
      <c r="AK20" s="86"/>
      <c r="AL20" s="85"/>
      <c r="AM20" s="86"/>
      <c r="AN20" s="86"/>
      <c r="AO20" s="91"/>
      <c r="AP20" s="164"/>
      <c r="AQ20" s="175"/>
      <c r="AR20" s="175"/>
      <c r="AS20" s="175"/>
      <c r="AT20" s="85"/>
      <c r="AU20" s="86"/>
      <c r="AV20" s="86"/>
      <c r="AW20" s="86"/>
      <c r="AX20" s="85"/>
      <c r="AY20" s="86"/>
      <c r="AZ20" s="86"/>
      <c r="BA20" s="91"/>
      <c r="BB20" s="164"/>
      <c r="BC20" s="175"/>
      <c r="BD20" s="85"/>
      <c r="BE20" s="85"/>
      <c r="BF20" s="86"/>
      <c r="BG20" s="86"/>
      <c r="BH20" s="85"/>
      <c r="BI20" s="85"/>
      <c r="BJ20" s="86"/>
      <c r="BK20" s="91"/>
      <c r="BL20" s="164"/>
      <c r="BM20" s="143"/>
      <c r="BN20" s="143"/>
      <c r="BO20" s="86"/>
      <c r="BP20" s="86"/>
      <c r="BQ20" s="86"/>
      <c r="BR20" s="86"/>
      <c r="BS20" s="86"/>
      <c r="BT20" s="91"/>
      <c r="BU20" s="91"/>
      <c r="BV20" s="91"/>
      <c r="BW20" s="164"/>
      <c r="BX20" s="95" t="s">
        <v>83</v>
      </c>
      <c r="BY20" s="87"/>
      <c r="BZ20" s="88"/>
    </row>
    <row r="21" spans="1:78" s="63" customFormat="1" ht="30" customHeight="1" x14ac:dyDescent="0.25">
      <c r="A21" s="63">
        <v>1</v>
      </c>
      <c r="B21" s="63" t="s">
        <v>301</v>
      </c>
      <c r="C21" s="78">
        <v>17</v>
      </c>
      <c r="D21" s="66"/>
      <c r="E21" s="139" t="s">
        <v>1077</v>
      </c>
      <c r="F21" s="156"/>
      <c r="G21" s="170"/>
      <c r="H21" s="66" t="s">
        <v>1014</v>
      </c>
      <c r="I21" s="66" t="s">
        <v>1014</v>
      </c>
      <c r="J21" s="66" t="s">
        <v>1008</v>
      </c>
      <c r="K21" s="66" t="s">
        <v>962</v>
      </c>
      <c r="L21" s="66" t="s">
        <v>961</v>
      </c>
      <c r="M21" s="65" t="s">
        <v>981</v>
      </c>
      <c r="N21" s="65" t="s">
        <v>93</v>
      </c>
      <c r="O21" s="66" t="s">
        <v>1027</v>
      </c>
      <c r="P21" s="66" t="s">
        <v>1021</v>
      </c>
      <c r="Q21" s="99" t="s">
        <v>1080</v>
      </c>
      <c r="R21" s="67" t="s">
        <v>83</v>
      </c>
      <c r="S21" s="90" t="s">
        <v>1089</v>
      </c>
      <c r="T21" s="163"/>
      <c r="U21" s="142" t="s">
        <v>1078</v>
      </c>
      <c r="V21" s="69">
        <v>45023</v>
      </c>
      <c r="W21" s="65" t="s">
        <v>1070</v>
      </c>
      <c r="X21" s="68" t="s">
        <v>1049</v>
      </c>
      <c r="Y21" s="65" t="s">
        <v>976</v>
      </c>
      <c r="Z21" s="139" t="s">
        <v>978</v>
      </c>
      <c r="AA21" s="156"/>
      <c r="AB21" s="142" t="s">
        <v>1090</v>
      </c>
      <c r="AC21" s="90" t="s">
        <v>911</v>
      </c>
      <c r="AD21" s="163"/>
      <c r="AE21" s="142"/>
      <c r="AF21" s="142"/>
      <c r="AG21" s="142"/>
      <c r="AH21" s="66"/>
      <c r="AI21" s="65"/>
      <c r="AJ21" s="65"/>
      <c r="AK21" s="65"/>
      <c r="AL21" s="66"/>
      <c r="AM21" s="65"/>
      <c r="AN21" s="65"/>
      <c r="AO21" s="90"/>
      <c r="AP21" s="163"/>
      <c r="AQ21" s="170"/>
      <c r="AR21" s="170"/>
      <c r="AS21" s="170"/>
      <c r="AT21" s="66"/>
      <c r="AU21" s="65"/>
      <c r="AV21" s="65"/>
      <c r="AW21" s="65"/>
      <c r="AX21" s="66"/>
      <c r="AY21" s="65"/>
      <c r="AZ21" s="65"/>
      <c r="BA21" s="90"/>
      <c r="BB21" s="163"/>
      <c r="BC21" s="170"/>
      <c r="BD21" s="66"/>
      <c r="BE21" s="66"/>
      <c r="BF21" s="65"/>
      <c r="BG21" s="65"/>
      <c r="BH21" s="66"/>
      <c r="BI21" s="66"/>
      <c r="BJ21" s="65"/>
      <c r="BK21" s="90"/>
      <c r="BL21" s="163"/>
      <c r="BM21" s="142" t="s">
        <v>152</v>
      </c>
      <c r="BN21" s="141" t="s">
        <v>151</v>
      </c>
      <c r="BO21" s="65" t="s">
        <v>152</v>
      </c>
      <c r="BP21" s="65" t="s">
        <v>151</v>
      </c>
      <c r="BQ21" s="65" t="s">
        <v>151</v>
      </c>
      <c r="BR21" s="65" t="s">
        <v>151</v>
      </c>
      <c r="BS21" s="65" t="s">
        <v>151</v>
      </c>
      <c r="BT21" s="90"/>
      <c r="BU21" s="90"/>
      <c r="BV21" s="90" t="s">
        <v>151</v>
      </c>
      <c r="BW21" s="163"/>
      <c r="BX21" s="94" t="s">
        <v>83</v>
      </c>
      <c r="BY21" s="69">
        <v>45575</v>
      </c>
      <c r="BZ21" s="79" t="s">
        <v>1056</v>
      </c>
    </row>
    <row r="22" spans="1:78" s="63" customFormat="1" ht="30" customHeight="1" x14ac:dyDescent="0.25">
      <c r="A22" s="63">
        <v>2</v>
      </c>
      <c r="B22" s="63" t="s">
        <v>301</v>
      </c>
      <c r="C22" s="78">
        <v>18</v>
      </c>
      <c r="D22" s="66"/>
      <c r="E22" s="139" t="s">
        <v>1079</v>
      </c>
      <c r="F22" s="156"/>
      <c r="G22" s="170"/>
      <c r="H22" s="66" t="s">
        <v>1014</v>
      </c>
      <c r="I22" s="66" t="s">
        <v>1014</v>
      </c>
      <c r="J22" s="66" t="s">
        <v>1008</v>
      </c>
      <c r="K22" s="66" t="s">
        <v>962</v>
      </c>
      <c r="L22" s="66" t="s">
        <v>961</v>
      </c>
      <c r="M22" s="65" t="s">
        <v>981</v>
      </c>
      <c r="N22" s="65" t="s">
        <v>93</v>
      </c>
      <c r="O22" s="66" t="s">
        <v>1027</v>
      </c>
      <c r="P22" s="66" t="s">
        <v>1021</v>
      </c>
      <c r="Q22" s="99" t="s">
        <v>1080</v>
      </c>
      <c r="R22" s="67" t="s">
        <v>83</v>
      </c>
      <c r="S22" s="90" t="s">
        <v>1089</v>
      </c>
      <c r="T22" s="163"/>
      <c r="U22" s="142" t="s">
        <v>1084</v>
      </c>
      <c r="V22" s="67"/>
      <c r="W22" s="65" t="s">
        <v>1070</v>
      </c>
      <c r="X22" s="68" t="s">
        <v>1049</v>
      </c>
      <c r="Y22" s="65" t="s">
        <v>976</v>
      </c>
      <c r="Z22" s="139" t="s">
        <v>978</v>
      </c>
      <c r="AA22" s="156"/>
      <c r="AB22" s="142" t="s">
        <v>1090</v>
      </c>
      <c r="AC22" s="90" t="s">
        <v>911</v>
      </c>
      <c r="AD22" s="163"/>
      <c r="AE22" s="142"/>
      <c r="AF22" s="142"/>
      <c r="AG22" s="142"/>
      <c r="AH22" s="66"/>
      <c r="AI22" s="65"/>
      <c r="AJ22" s="65"/>
      <c r="AK22" s="65"/>
      <c r="AL22" s="66"/>
      <c r="AM22" s="65"/>
      <c r="AN22" s="65"/>
      <c r="AO22" s="90"/>
      <c r="AP22" s="163"/>
      <c r="AQ22" s="170"/>
      <c r="AR22" s="170"/>
      <c r="AS22" s="170"/>
      <c r="AT22" s="66"/>
      <c r="AU22" s="65"/>
      <c r="AV22" s="65"/>
      <c r="AW22" s="65"/>
      <c r="AX22" s="66"/>
      <c r="AY22" s="65"/>
      <c r="AZ22" s="65"/>
      <c r="BA22" s="90"/>
      <c r="BB22" s="163"/>
      <c r="BC22" s="170"/>
      <c r="BD22" s="66"/>
      <c r="BE22" s="66"/>
      <c r="BF22" s="65"/>
      <c r="BG22" s="65"/>
      <c r="BH22" s="66"/>
      <c r="BI22" s="66"/>
      <c r="BJ22" s="65"/>
      <c r="BK22" s="90"/>
      <c r="BL22" s="163"/>
      <c r="BM22" s="142" t="s">
        <v>152</v>
      </c>
      <c r="BN22" s="141" t="s">
        <v>151</v>
      </c>
      <c r="BO22" s="65" t="s">
        <v>152</v>
      </c>
      <c r="BP22" s="65" t="s">
        <v>151</v>
      </c>
      <c r="BQ22" s="65" t="s">
        <v>151</v>
      </c>
      <c r="BR22" s="65" t="s">
        <v>151</v>
      </c>
      <c r="BS22" s="65" t="s">
        <v>151</v>
      </c>
      <c r="BT22" s="90"/>
      <c r="BU22" s="90"/>
      <c r="BV22" s="90" t="s">
        <v>151</v>
      </c>
      <c r="BW22" s="163"/>
      <c r="BX22" s="94" t="s">
        <v>83</v>
      </c>
      <c r="BY22" s="69">
        <v>45575</v>
      </c>
      <c r="BZ22" s="79" t="s">
        <v>1056</v>
      </c>
    </row>
    <row r="23" spans="1:78" s="63" customFormat="1" ht="30" customHeight="1" x14ac:dyDescent="0.25">
      <c r="A23" s="63">
        <v>3</v>
      </c>
      <c r="B23" s="63" t="s">
        <v>301</v>
      </c>
      <c r="C23" s="78">
        <v>19</v>
      </c>
      <c r="D23" s="66"/>
      <c r="E23" s="166" t="s">
        <v>1091</v>
      </c>
      <c r="F23" s="156"/>
      <c r="G23" s="170"/>
      <c r="H23" s="66" t="s">
        <v>1014</v>
      </c>
      <c r="I23" s="66" t="s">
        <v>1014</v>
      </c>
      <c r="J23" s="66" t="s">
        <v>1008</v>
      </c>
      <c r="K23" s="66" t="s">
        <v>962</v>
      </c>
      <c r="L23" s="66" t="s">
        <v>961</v>
      </c>
      <c r="M23" s="65" t="s">
        <v>981</v>
      </c>
      <c r="N23" s="65" t="s">
        <v>93</v>
      </c>
      <c r="O23" s="66" t="s">
        <v>1027</v>
      </c>
      <c r="P23" s="66" t="s">
        <v>1021</v>
      </c>
      <c r="Q23" s="99" t="s">
        <v>1080</v>
      </c>
      <c r="R23" s="67" t="s">
        <v>83</v>
      </c>
      <c r="S23" s="90" t="s">
        <v>1089</v>
      </c>
      <c r="T23" s="163"/>
      <c r="U23" s="142" t="s">
        <v>1085</v>
      </c>
      <c r="V23" s="67"/>
      <c r="W23" s="65" t="s">
        <v>1070</v>
      </c>
      <c r="X23" s="68" t="s">
        <v>1049</v>
      </c>
      <c r="Y23" s="65" t="s">
        <v>976</v>
      </c>
      <c r="Z23" s="139" t="s">
        <v>978</v>
      </c>
      <c r="AA23" s="156"/>
      <c r="AB23" s="142" t="s">
        <v>1090</v>
      </c>
      <c r="AC23" s="90" t="s">
        <v>911</v>
      </c>
      <c r="AD23" s="163"/>
      <c r="AE23" s="142"/>
      <c r="AF23" s="142"/>
      <c r="AG23" s="142"/>
      <c r="AH23" s="66"/>
      <c r="AI23" s="65"/>
      <c r="AJ23" s="65"/>
      <c r="AK23" s="65"/>
      <c r="AL23" s="66"/>
      <c r="AM23" s="65"/>
      <c r="AN23" s="65"/>
      <c r="AO23" s="90"/>
      <c r="AP23" s="163"/>
      <c r="AQ23" s="170"/>
      <c r="AR23" s="170"/>
      <c r="AS23" s="170"/>
      <c r="AT23" s="66"/>
      <c r="AU23" s="65"/>
      <c r="AV23" s="65"/>
      <c r="AW23" s="65"/>
      <c r="AX23" s="66"/>
      <c r="AY23" s="65"/>
      <c r="AZ23" s="65"/>
      <c r="BA23" s="90"/>
      <c r="BB23" s="163"/>
      <c r="BC23" s="170"/>
      <c r="BD23" s="66"/>
      <c r="BE23" s="66"/>
      <c r="BF23" s="65"/>
      <c r="BG23" s="65"/>
      <c r="BH23" s="66"/>
      <c r="BI23" s="66"/>
      <c r="BJ23" s="65"/>
      <c r="BK23" s="90"/>
      <c r="BL23" s="163"/>
      <c r="BM23" s="142" t="s">
        <v>152</v>
      </c>
      <c r="BN23" s="141" t="s">
        <v>151</v>
      </c>
      <c r="BO23" s="65" t="s">
        <v>152</v>
      </c>
      <c r="BP23" s="65" t="s">
        <v>151</v>
      </c>
      <c r="BQ23" s="65" t="s">
        <v>151</v>
      </c>
      <c r="BR23" s="65" t="s">
        <v>151</v>
      </c>
      <c r="BS23" s="65" t="s">
        <v>151</v>
      </c>
      <c r="BT23" s="90"/>
      <c r="BU23" s="90"/>
      <c r="BV23" s="90" t="s">
        <v>151</v>
      </c>
      <c r="BW23" s="163"/>
      <c r="BX23" s="94" t="s">
        <v>83</v>
      </c>
      <c r="BY23" s="69">
        <v>45575</v>
      </c>
      <c r="BZ23" s="79" t="s">
        <v>1056</v>
      </c>
    </row>
    <row r="24" spans="1:78" s="63" customFormat="1" ht="30" customHeight="1" x14ac:dyDescent="0.25">
      <c r="A24" s="63">
        <v>4</v>
      </c>
      <c r="B24" s="63" t="s">
        <v>301</v>
      </c>
      <c r="C24" s="78">
        <v>20</v>
      </c>
      <c r="D24" s="66"/>
      <c r="E24" s="166" t="s">
        <v>1092</v>
      </c>
      <c r="F24" s="156"/>
      <c r="G24" s="170"/>
      <c r="H24" s="66" t="s">
        <v>1014</v>
      </c>
      <c r="I24" s="66" t="s">
        <v>1014</v>
      </c>
      <c r="J24" s="66" t="s">
        <v>1008</v>
      </c>
      <c r="K24" s="66" t="s">
        <v>962</v>
      </c>
      <c r="L24" s="66" t="s">
        <v>961</v>
      </c>
      <c r="M24" s="65" t="s">
        <v>981</v>
      </c>
      <c r="N24" s="65" t="s">
        <v>93</v>
      </c>
      <c r="O24" s="66" t="s">
        <v>1027</v>
      </c>
      <c r="P24" s="66" t="s">
        <v>1021</v>
      </c>
      <c r="Q24" s="99" t="s">
        <v>1080</v>
      </c>
      <c r="R24" s="67" t="s">
        <v>83</v>
      </c>
      <c r="S24" s="90" t="s">
        <v>1089</v>
      </c>
      <c r="T24" s="163"/>
      <c r="U24" s="142" t="s">
        <v>1094</v>
      </c>
      <c r="V24" s="67"/>
      <c r="W24" s="65" t="s">
        <v>1070</v>
      </c>
      <c r="X24" s="68" t="s">
        <v>1049</v>
      </c>
      <c r="Y24" s="65" t="s">
        <v>976</v>
      </c>
      <c r="Z24" s="139" t="s">
        <v>978</v>
      </c>
      <c r="AA24" s="156"/>
      <c r="AB24" s="142" t="s">
        <v>1090</v>
      </c>
      <c r="AC24" s="90" t="s">
        <v>911</v>
      </c>
      <c r="AD24" s="163"/>
      <c r="AE24" s="142"/>
      <c r="AF24" s="142"/>
      <c r="AG24" s="142"/>
      <c r="AH24" s="66"/>
      <c r="AI24" s="65"/>
      <c r="AJ24" s="65"/>
      <c r="AK24" s="65"/>
      <c r="AL24" s="66"/>
      <c r="AM24" s="65"/>
      <c r="AN24" s="65"/>
      <c r="AO24" s="90"/>
      <c r="AP24" s="163"/>
      <c r="AQ24" s="170"/>
      <c r="AR24" s="170"/>
      <c r="AS24" s="170"/>
      <c r="AT24" s="66"/>
      <c r="AU24" s="65"/>
      <c r="AV24" s="65"/>
      <c r="AW24" s="65"/>
      <c r="AX24" s="66"/>
      <c r="AY24" s="65"/>
      <c r="AZ24" s="65"/>
      <c r="BA24" s="90"/>
      <c r="BB24" s="163"/>
      <c r="BC24" s="170"/>
      <c r="BD24" s="66"/>
      <c r="BE24" s="66"/>
      <c r="BF24" s="65"/>
      <c r="BG24" s="65"/>
      <c r="BH24" s="66"/>
      <c r="BI24" s="66"/>
      <c r="BJ24" s="65"/>
      <c r="BK24" s="90"/>
      <c r="BL24" s="163"/>
      <c r="BM24" s="142" t="s">
        <v>152</v>
      </c>
      <c r="BN24" s="141" t="s">
        <v>151</v>
      </c>
      <c r="BO24" s="65" t="s">
        <v>152</v>
      </c>
      <c r="BP24" s="65" t="s">
        <v>151</v>
      </c>
      <c r="BQ24" s="65" t="s">
        <v>151</v>
      </c>
      <c r="BR24" s="65" t="s">
        <v>151</v>
      </c>
      <c r="BS24" s="65" t="s">
        <v>151</v>
      </c>
      <c r="BT24" s="90"/>
      <c r="BU24" s="90"/>
      <c r="BV24" s="90" t="s">
        <v>151</v>
      </c>
      <c r="BW24" s="163"/>
      <c r="BX24" s="94" t="s">
        <v>83</v>
      </c>
      <c r="BY24" s="69">
        <v>45575</v>
      </c>
      <c r="BZ24" s="79" t="s">
        <v>1056</v>
      </c>
    </row>
    <row r="25" spans="1:78" s="63" customFormat="1" ht="30" customHeight="1" x14ac:dyDescent="0.25">
      <c r="A25" s="63">
        <v>5</v>
      </c>
      <c r="B25" s="63" t="s">
        <v>301</v>
      </c>
      <c r="C25" s="102">
        <v>21</v>
      </c>
      <c r="D25" s="66"/>
      <c r="E25" s="139" t="s">
        <v>1093</v>
      </c>
      <c r="F25" s="156"/>
      <c r="G25" s="170"/>
      <c r="H25" s="66" t="s">
        <v>1014</v>
      </c>
      <c r="I25" s="66" t="s">
        <v>1014</v>
      </c>
      <c r="J25" s="66" t="s">
        <v>1008</v>
      </c>
      <c r="K25" s="66" t="s">
        <v>962</v>
      </c>
      <c r="L25" s="66" t="s">
        <v>961</v>
      </c>
      <c r="M25" s="65" t="s">
        <v>981</v>
      </c>
      <c r="N25" s="65" t="s">
        <v>93</v>
      </c>
      <c r="O25" s="66" t="s">
        <v>1027</v>
      </c>
      <c r="P25" s="66" t="s">
        <v>1021</v>
      </c>
      <c r="Q25" s="99" t="s">
        <v>1080</v>
      </c>
      <c r="R25" s="67" t="s">
        <v>83</v>
      </c>
      <c r="S25" s="90" t="s">
        <v>1089</v>
      </c>
      <c r="T25" s="163"/>
      <c r="U25" s="142" t="s">
        <v>1094</v>
      </c>
      <c r="V25" s="67"/>
      <c r="W25" s="65" t="s">
        <v>1070</v>
      </c>
      <c r="X25" s="68" t="s">
        <v>1049</v>
      </c>
      <c r="Y25" s="65" t="s">
        <v>976</v>
      </c>
      <c r="Z25" s="139" t="s">
        <v>978</v>
      </c>
      <c r="AA25" s="156"/>
      <c r="AB25" s="142" t="s">
        <v>1090</v>
      </c>
      <c r="AC25" s="90" t="s">
        <v>911</v>
      </c>
      <c r="AD25" s="163"/>
      <c r="AE25" s="142"/>
      <c r="AF25" s="142"/>
      <c r="AG25" s="142"/>
      <c r="AH25" s="66"/>
      <c r="AI25" s="65"/>
      <c r="AJ25" s="65"/>
      <c r="AK25" s="65"/>
      <c r="AL25" s="66"/>
      <c r="AM25" s="65"/>
      <c r="AN25" s="65"/>
      <c r="AO25" s="90"/>
      <c r="AP25" s="163"/>
      <c r="AQ25" s="170"/>
      <c r="AR25" s="170"/>
      <c r="AS25" s="170"/>
      <c r="AT25" s="66"/>
      <c r="AU25" s="65"/>
      <c r="AV25" s="65"/>
      <c r="AW25" s="65"/>
      <c r="AX25" s="66"/>
      <c r="AY25" s="65"/>
      <c r="AZ25" s="65"/>
      <c r="BA25" s="90"/>
      <c r="BB25" s="163"/>
      <c r="BC25" s="170"/>
      <c r="BD25" s="66"/>
      <c r="BE25" s="66"/>
      <c r="BF25" s="65"/>
      <c r="BG25" s="65"/>
      <c r="BH25" s="66"/>
      <c r="BI25" s="66"/>
      <c r="BJ25" s="65"/>
      <c r="BK25" s="90"/>
      <c r="BL25" s="163"/>
      <c r="BM25" s="142" t="s">
        <v>152</v>
      </c>
      <c r="BN25" s="141" t="s">
        <v>151</v>
      </c>
      <c r="BO25" s="65" t="s">
        <v>152</v>
      </c>
      <c r="BP25" s="65" t="s">
        <v>151</v>
      </c>
      <c r="BQ25" s="65" t="s">
        <v>151</v>
      </c>
      <c r="BR25" s="65" t="s">
        <v>151</v>
      </c>
      <c r="BS25" s="65" t="s">
        <v>151</v>
      </c>
      <c r="BT25" s="90"/>
      <c r="BU25" s="90"/>
      <c r="BV25" s="90" t="s">
        <v>151</v>
      </c>
      <c r="BW25" s="163"/>
      <c r="BX25" s="94" t="s">
        <v>83</v>
      </c>
      <c r="BY25" s="69">
        <v>45575</v>
      </c>
      <c r="BZ25" s="79" t="s">
        <v>1056</v>
      </c>
    </row>
    <row r="26" spans="1:78" s="63" customFormat="1" ht="30" customHeight="1" x14ac:dyDescent="0.25">
      <c r="A26" s="63">
        <v>6</v>
      </c>
      <c r="B26" s="63" t="s">
        <v>301</v>
      </c>
      <c r="C26" s="101">
        <v>22</v>
      </c>
      <c r="D26" s="66"/>
      <c r="E26" s="165" t="s">
        <v>1095</v>
      </c>
      <c r="F26" s="156"/>
      <c r="G26" s="170"/>
      <c r="H26" s="70" t="s">
        <v>1125</v>
      </c>
      <c r="I26" s="66" t="s">
        <v>1014</v>
      </c>
      <c r="J26" s="66" t="s">
        <v>1008</v>
      </c>
      <c r="K26" s="66" t="s">
        <v>962</v>
      </c>
      <c r="L26" s="66" t="s">
        <v>961</v>
      </c>
      <c r="M26" s="65" t="s">
        <v>981</v>
      </c>
      <c r="N26" s="65" t="s">
        <v>93</v>
      </c>
      <c r="O26" s="66" t="s">
        <v>1027</v>
      </c>
      <c r="P26" s="66" t="s">
        <v>1021</v>
      </c>
      <c r="Q26" s="99" t="s">
        <v>1080</v>
      </c>
      <c r="R26" s="67" t="s">
        <v>83</v>
      </c>
      <c r="S26" s="90" t="s">
        <v>1089</v>
      </c>
      <c r="T26" s="163"/>
      <c r="U26" s="142" t="s">
        <v>1078</v>
      </c>
      <c r="V26" s="69">
        <v>45000</v>
      </c>
      <c r="W26" s="65" t="s">
        <v>1070</v>
      </c>
      <c r="X26" s="68" t="s">
        <v>1049</v>
      </c>
      <c r="Y26" s="65" t="s">
        <v>976</v>
      </c>
      <c r="Z26" s="139" t="s">
        <v>978</v>
      </c>
      <c r="AA26" s="156"/>
      <c r="AB26" s="142" t="s">
        <v>1090</v>
      </c>
      <c r="AC26" s="90" t="s">
        <v>911</v>
      </c>
      <c r="AD26" s="163"/>
      <c r="AE26" s="142"/>
      <c r="AF26" s="142"/>
      <c r="AG26" s="142"/>
      <c r="AH26" s="66"/>
      <c r="AI26" s="65"/>
      <c r="AJ26" s="65"/>
      <c r="AK26" s="65"/>
      <c r="AL26" s="66"/>
      <c r="AM26" s="65"/>
      <c r="AN26" s="65"/>
      <c r="AO26" s="90"/>
      <c r="AP26" s="163"/>
      <c r="AQ26" s="170"/>
      <c r="AR26" s="170"/>
      <c r="AS26" s="170"/>
      <c r="AT26" s="66"/>
      <c r="AU26" s="65"/>
      <c r="AV26" s="65"/>
      <c r="AW26" s="65"/>
      <c r="AX26" s="66"/>
      <c r="AY26" s="65"/>
      <c r="AZ26" s="65"/>
      <c r="BA26" s="90"/>
      <c r="BB26" s="163"/>
      <c r="BC26" s="170"/>
      <c r="BD26" s="66"/>
      <c r="BE26" s="66"/>
      <c r="BF26" s="65"/>
      <c r="BG26" s="65"/>
      <c r="BH26" s="66"/>
      <c r="BI26" s="66"/>
      <c r="BJ26" s="65"/>
      <c r="BK26" s="90"/>
      <c r="BL26" s="163"/>
      <c r="BM26" s="142" t="s">
        <v>152</v>
      </c>
      <c r="BN26" s="141" t="s">
        <v>151</v>
      </c>
      <c r="BO26" s="65" t="s">
        <v>152</v>
      </c>
      <c r="BP26" s="65" t="s">
        <v>151</v>
      </c>
      <c r="BQ26" s="65" t="s">
        <v>151</v>
      </c>
      <c r="BR26" s="65" t="s">
        <v>151</v>
      </c>
      <c r="BS26" s="65" t="s">
        <v>151</v>
      </c>
      <c r="BT26" s="90"/>
      <c r="BU26" s="90"/>
      <c r="BV26" s="90" t="s">
        <v>151</v>
      </c>
      <c r="BW26" s="163"/>
      <c r="BX26" s="94" t="s">
        <v>83</v>
      </c>
      <c r="BY26" s="69">
        <v>45575</v>
      </c>
      <c r="BZ26" s="79" t="s">
        <v>1056</v>
      </c>
    </row>
    <row r="27" spans="1:78" s="63" customFormat="1" ht="30" customHeight="1" x14ac:dyDescent="0.25">
      <c r="A27" s="63">
        <v>7</v>
      </c>
      <c r="B27" s="63" t="s">
        <v>301</v>
      </c>
      <c r="C27" s="78">
        <v>23</v>
      </c>
      <c r="D27" s="66"/>
      <c r="E27" s="165" t="s">
        <v>1096</v>
      </c>
      <c r="F27" s="156"/>
      <c r="G27" s="170"/>
      <c r="H27" s="70" t="s">
        <v>1125</v>
      </c>
      <c r="I27" s="66" t="s">
        <v>1014</v>
      </c>
      <c r="J27" s="66" t="s">
        <v>1008</v>
      </c>
      <c r="K27" s="66" t="s">
        <v>962</v>
      </c>
      <c r="L27" s="66" t="s">
        <v>961</v>
      </c>
      <c r="M27" s="65" t="s">
        <v>981</v>
      </c>
      <c r="N27" s="65" t="s">
        <v>93</v>
      </c>
      <c r="O27" s="66" t="s">
        <v>1027</v>
      </c>
      <c r="P27" s="66" t="s">
        <v>1021</v>
      </c>
      <c r="Q27" s="99" t="s">
        <v>1080</v>
      </c>
      <c r="R27" s="67" t="s">
        <v>83</v>
      </c>
      <c r="S27" s="90" t="s">
        <v>1089</v>
      </c>
      <c r="T27" s="163"/>
      <c r="U27" s="142" t="s">
        <v>1078</v>
      </c>
      <c r="V27" s="69">
        <v>45147</v>
      </c>
      <c r="W27" s="65" t="s">
        <v>1070</v>
      </c>
      <c r="X27" s="68" t="s">
        <v>1049</v>
      </c>
      <c r="Y27" s="65" t="s">
        <v>976</v>
      </c>
      <c r="Z27" s="139" t="s">
        <v>978</v>
      </c>
      <c r="AA27" s="156"/>
      <c r="AB27" s="142" t="s">
        <v>1090</v>
      </c>
      <c r="AC27" s="90" t="s">
        <v>911</v>
      </c>
      <c r="AD27" s="163"/>
      <c r="AE27" s="142"/>
      <c r="AF27" s="142"/>
      <c r="AG27" s="142"/>
      <c r="AH27" s="66"/>
      <c r="AI27" s="65"/>
      <c r="AJ27" s="65"/>
      <c r="AK27" s="65"/>
      <c r="AL27" s="66"/>
      <c r="AM27" s="65"/>
      <c r="AN27" s="65"/>
      <c r="AO27" s="90"/>
      <c r="AP27" s="163"/>
      <c r="AQ27" s="170"/>
      <c r="AR27" s="170"/>
      <c r="AS27" s="170"/>
      <c r="AT27" s="66"/>
      <c r="AU27" s="65"/>
      <c r="AV27" s="65"/>
      <c r="AW27" s="65"/>
      <c r="AX27" s="66"/>
      <c r="AY27" s="65"/>
      <c r="AZ27" s="65"/>
      <c r="BA27" s="90"/>
      <c r="BB27" s="163"/>
      <c r="BC27" s="170"/>
      <c r="BD27" s="66"/>
      <c r="BE27" s="66"/>
      <c r="BF27" s="65"/>
      <c r="BG27" s="65"/>
      <c r="BH27" s="66"/>
      <c r="BI27" s="66"/>
      <c r="BJ27" s="65"/>
      <c r="BK27" s="90"/>
      <c r="BL27" s="163"/>
      <c r="BM27" s="142" t="s">
        <v>152</v>
      </c>
      <c r="BN27" s="141" t="s">
        <v>151</v>
      </c>
      <c r="BO27" s="65" t="s">
        <v>152</v>
      </c>
      <c r="BP27" s="65" t="s">
        <v>151</v>
      </c>
      <c r="BQ27" s="65" t="s">
        <v>151</v>
      </c>
      <c r="BR27" s="65" t="s">
        <v>151</v>
      </c>
      <c r="BS27" s="65" t="s">
        <v>151</v>
      </c>
      <c r="BT27" s="90"/>
      <c r="BU27" s="90"/>
      <c r="BV27" s="90" t="s">
        <v>151</v>
      </c>
      <c r="BW27" s="163"/>
      <c r="BX27" s="94" t="s">
        <v>83</v>
      </c>
      <c r="BY27" s="69">
        <v>45575</v>
      </c>
      <c r="BZ27" s="79" t="s">
        <v>1056</v>
      </c>
    </row>
    <row r="28" spans="1:78" s="63" customFormat="1" ht="30" customHeight="1" x14ac:dyDescent="0.25">
      <c r="A28" s="63">
        <v>8</v>
      </c>
      <c r="B28" s="63" t="s">
        <v>301</v>
      </c>
      <c r="C28" s="78">
        <v>24</v>
      </c>
      <c r="D28" s="66"/>
      <c r="E28" s="165" t="s">
        <v>1097</v>
      </c>
      <c r="F28" s="156"/>
      <c r="G28" s="170"/>
      <c r="H28" s="70" t="s">
        <v>1125</v>
      </c>
      <c r="I28" s="66" t="s">
        <v>1014</v>
      </c>
      <c r="J28" s="66" t="s">
        <v>1008</v>
      </c>
      <c r="K28" s="66" t="s">
        <v>962</v>
      </c>
      <c r="L28" s="66" t="s">
        <v>961</v>
      </c>
      <c r="M28" s="65" t="s">
        <v>981</v>
      </c>
      <c r="N28" s="65" t="s">
        <v>93</v>
      </c>
      <c r="O28" s="66" t="s">
        <v>1027</v>
      </c>
      <c r="P28" s="66" t="s">
        <v>1021</v>
      </c>
      <c r="Q28" s="99" t="s">
        <v>1080</v>
      </c>
      <c r="R28" s="67" t="s">
        <v>83</v>
      </c>
      <c r="S28" s="90" t="s">
        <v>1089</v>
      </c>
      <c r="T28" s="163"/>
      <c r="U28" s="142" t="s">
        <v>1078</v>
      </c>
      <c r="V28" s="69">
        <v>45000</v>
      </c>
      <c r="W28" s="65" t="s">
        <v>1070</v>
      </c>
      <c r="X28" s="68" t="s">
        <v>1049</v>
      </c>
      <c r="Y28" s="65" t="s">
        <v>976</v>
      </c>
      <c r="Z28" s="139" t="s">
        <v>978</v>
      </c>
      <c r="AA28" s="156"/>
      <c r="AB28" s="142" t="s">
        <v>1090</v>
      </c>
      <c r="AC28" s="90" t="s">
        <v>911</v>
      </c>
      <c r="AD28" s="163"/>
      <c r="AE28" s="142"/>
      <c r="AF28" s="142"/>
      <c r="AG28" s="142"/>
      <c r="AH28" s="66"/>
      <c r="AI28" s="65"/>
      <c r="AJ28" s="65"/>
      <c r="AK28" s="65"/>
      <c r="AL28" s="66"/>
      <c r="AM28" s="65"/>
      <c r="AN28" s="65"/>
      <c r="AO28" s="90"/>
      <c r="AP28" s="163"/>
      <c r="AQ28" s="170"/>
      <c r="AR28" s="170"/>
      <c r="AS28" s="170"/>
      <c r="AT28" s="66"/>
      <c r="AU28" s="65"/>
      <c r="AV28" s="65"/>
      <c r="AW28" s="65"/>
      <c r="AX28" s="66"/>
      <c r="AY28" s="65"/>
      <c r="AZ28" s="65"/>
      <c r="BA28" s="90"/>
      <c r="BB28" s="163"/>
      <c r="BC28" s="170"/>
      <c r="BD28" s="66"/>
      <c r="BE28" s="66"/>
      <c r="BF28" s="65"/>
      <c r="BG28" s="65"/>
      <c r="BH28" s="66"/>
      <c r="BI28" s="66"/>
      <c r="BJ28" s="65"/>
      <c r="BK28" s="90"/>
      <c r="BL28" s="163"/>
      <c r="BM28" s="142" t="s">
        <v>152</v>
      </c>
      <c r="BN28" s="141" t="s">
        <v>151</v>
      </c>
      <c r="BO28" s="65" t="s">
        <v>152</v>
      </c>
      <c r="BP28" s="65" t="s">
        <v>151</v>
      </c>
      <c r="BQ28" s="65" t="s">
        <v>151</v>
      </c>
      <c r="BR28" s="65" t="s">
        <v>151</v>
      </c>
      <c r="BS28" s="65" t="s">
        <v>151</v>
      </c>
      <c r="BT28" s="90"/>
      <c r="BU28" s="90"/>
      <c r="BV28" s="90" t="s">
        <v>151</v>
      </c>
      <c r="BW28" s="163"/>
      <c r="BX28" s="94" t="s">
        <v>83</v>
      </c>
      <c r="BY28" s="69">
        <v>45575</v>
      </c>
      <c r="BZ28" s="79" t="s">
        <v>1056</v>
      </c>
    </row>
    <row r="29" spans="1:78" s="63" customFormat="1" ht="30" customHeight="1" x14ac:dyDescent="0.25">
      <c r="A29" s="63">
        <v>9</v>
      </c>
      <c r="B29" s="63" t="s">
        <v>301</v>
      </c>
      <c r="C29" s="78">
        <v>25</v>
      </c>
      <c r="D29" s="66"/>
      <c r="E29" s="165" t="s">
        <v>1098</v>
      </c>
      <c r="F29" s="156"/>
      <c r="G29" s="170"/>
      <c r="H29" s="70" t="s">
        <v>1125</v>
      </c>
      <c r="I29" s="66" t="s">
        <v>1014</v>
      </c>
      <c r="J29" s="66" t="s">
        <v>1008</v>
      </c>
      <c r="K29" s="66" t="s">
        <v>962</v>
      </c>
      <c r="L29" s="66" t="s">
        <v>961</v>
      </c>
      <c r="M29" s="65" t="s">
        <v>981</v>
      </c>
      <c r="N29" s="65" t="s">
        <v>93</v>
      </c>
      <c r="O29" s="66" t="s">
        <v>1027</v>
      </c>
      <c r="P29" s="66" t="s">
        <v>1021</v>
      </c>
      <c r="Q29" s="99" t="s">
        <v>1080</v>
      </c>
      <c r="R29" s="67" t="s">
        <v>83</v>
      </c>
      <c r="S29" s="90" t="s">
        <v>1089</v>
      </c>
      <c r="T29" s="163"/>
      <c r="U29" s="142" t="s">
        <v>1078</v>
      </c>
      <c r="V29" s="69">
        <v>45000</v>
      </c>
      <c r="W29" s="65" t="s">
        <v>1070</v>
      </c>
      <c r="X29" s="68" t="s">
        <v>1049</v>
      </c>
      <c r="Y29" s="65" t="s">
        <v>976</v>
      </c>
      <c r="Z29" s="139" t="s">
        <v>978</v>
      </c>
      <c r="AA29" s="156"/>
      <c r="AB29" s="142" t="s">
        <v>1090</v>
      </c>
      <c r="AC29" s="90" t="s">
        <v>911</v>
      </c>
      <c r="AD29" s="163"/>
      <c r="AE29" s="142"/>
      <c r="AF29" s="142"/>
      <c r="AG29" s="142"/>
      <c r="AH29" s="66"/>
      <c r="AI29" s="65"/>
      <c r="AJ29" s="65"/>
      <c r="AK29" s="65"/>
      <c r="AL29" s="66"/>
      <c r="AM29" s="65"/>
      <c r="AN29" s="65"/>
      <c r="AO29" s="90"/>
      <c r="AP29" s="163"/>
      <c r="AQ29" s="170"/>
      <c r="AR29" s="170"/>
      <c r="AS29" s="170"/>
      <c r="AT29" s="66"/>
      <c r="AU29" s="65"/>
      <c r="AV29" s="65"/>
      <c r="AW29" s="65"/>
      <c r="AX29" s="66"/>
      <c r="AY29" s="65"/>
      <c r="AZ29" s="65"/>
      <c r="BA29" s="90"/>
      <c r="BB29" s="163"/>
      <c r="BC29" s="170"/>
      <c r="BD29" s="66"/>
      <c r="BE29" s="66"/>
      <c r="BF29" s="65"/>
      <c r="BG29" s="65"/>
      <c r="BH29" s="66"/>
      <c r="BI29" s="66"/>
      <c r="BJ29" s="65"/>
      <c r="BK29" s="90"/>
      <c r="BL29" s="163"/>
      <c r="BM29" s="142" t="s">
        <v>152</v>
      </c>
      <c r="BN29" s="141" t="s">
        <v>151</v>
      </c>
      <c r="BO29" s="65" t="s">
        <v>152</v>
      </c>
      <c r="BP29" s="65" t="s">
        <v>151</v>
      </c>
      <c r="BQ29" s="65" t="s">
        <v>151</v>
      </c>
      <c r="BR29" s="65" t="s">
        <v>151</v>
      </c>
      <c r="BS29" s="65" t="s">
        <v>151</v>
      </c>
      <c r="BT29" s="90"/>
      <c r="BU29" s="90"/>
      <c r="BV29" s="90" t="s">
        <v>151</v>
      </c>
      <c r="BW29" s="163"/>
      <c r="BX29" s="94" t="s">
        <v>83</v>
      </c>
      <c r="BY29" s="69">
        <v>45575</v>
      </c>
      <c r="BZ29" s="79" t="s">
        <v>1056</v>
      </c>
    </row>
    <row r="30" spans="1:78" s="63" customFormat="1" ht="30" customHeight="1" x14ac:dyDescent="0.25">
      <c r="A30" s="63">
        <v>10</v>
      </c>
      <c r="B30" s="63" t="s">
        <v>301</v>
      </c>
      <c r="C30" s="78">
        <v>26</v>
      </c>
      <c r="D30" s="66"/>
      <c r="E30" s="165" t="s">
        <v>1099</v>
      </c>
      <c r="F30" s="156"/>
      <c r="G30" s="170"/>
      <c r="H30" s="70" t="s">
        <v>1125</v>
      </c>
      <c r="I30" s="66" t="s">
        <v>1014</v>
      </c>
      <c r="J30" s="66" t="s">
        <v>1008</v>
      </c>
      <c r="K30" s="66" t="s">
        <v>962</v>
      </c>
      <c r="L30" s="66" t="s">
        <v>961</v>
      </c>
      <c r="M30" s="65" t="s">
        <v>981</v>
      </c>
      <c r="N30" s="65" t="s">
        <v>93</v>
      </c>
      <c r="O30" s="66" t="s">
        <v>1027</v>
      </c>
      <c r="P30" s="66" t="s">
        <v>1021</v>
      </c>
      <c r="Q30" s="99" t="s">
        <v>1080</v>
      </c>
      <c r="R30" s="67" t="s">
        <v>83</v>
      </c>
      <c r="S30" s="90" t="s">
        <v>1089</v>
      </c>
      <c r="T30" s="163"/>
      <c r="U30" s="142" t="s">
        <v>1078</v>
      </c>
      <c r="V30" s="69">
        <v>45485</v>
      </c>
      <c r="W30" s="65" t="s">
        <v>1070</v>
      </c>
      <c r="X30" s="68" t="s">
        <v>1049</v>
      </c>
      <c r="Y30" s="65" t="s">
        <v>976</v>
      </c>
      <c r="Z30" s="139" t="s">
        <v>978</v>
      </c>
      <c r="AA30" s="156"/>
      <c r="AB30" s="142" t="s">
        <v>1090</v>
      </c>
      <c r="AC30" s="90" t="s">
        <v>911</v>
      </c>
      <c r="AD30" s="163"/>
      <c r="AE30" s="142"/>
      <c r="AF30" s="142"/>
      <c r="AG30" s="142"/>
      <c r="AH30" s="66"/>
      <c r="AI30" s="65"/>
      <c r="AJ30" s="65"/>
      <c r="AK30" s="65"/>
      <c r="AL30" s="66"/>
      <c r="AM30" s="65"/>
      <c r="AN30" s="65"/>
      <c r="AO30" s="90"/>
      <c r="AP30" s="163"/>
      <c r="AQ30" s="170"/>
      <c r="AR30" s="170"/>
      <c r="AS30" s="170"/>
      <c r="AT30" s="66"/>
      <c r="AU30" s="65"/>
      <c r="AV30" s="65"/>
      <c r="AW30" s="65"/>
      <c r="AX30" s="66"/>
      <c r="AY30" s="65"/>
      <c r="AZ30" s="65"/>
      <c r="BA30" s="90"/>
      <c r="BB30" s="163"/>
      <c r="BC30" s="170"/>
      <c r="BD30" s="66"/>
      <c r="BE30" s="66"/>
      <c r="BF30" s="65"/>
      <c r="BG30" s="65"/>
      <c r="BH30" s="66"/>
      <c r="BI30" s="66"/>
      <c r="BJ30" s="65"/>
      <c r="BK30" s="90"/>
      <c r="BL30" s="163"/>
      <c r="BM30" s="142" t="s">
        <v>152</v>
      </c>
      <c r="BN30" s="141" t="s">
        <v>151</v>
      </c>
      <c r="BO30" s="65" t="s">
        <v>152</v>
      </c>
      <c r="BP30" s="65" t="s">
        <v>151</v>
      </c>
      <c r="BQ30" s="65" t="s">
        <v>151</v>
      </c>
      <c r="BR30" s="65" t="s">
        <v>151</v>
      </c>
      <c r="BS30" s="65" t="s">
        <v>151</v>
      </c>
      <c r="BT30" s="90"/>
      <c r="BU30" s="90"/>
      <c r="BV30" s="90" t="s">
        <v>151</v>
      </c>
      <c r="BW30" s="163"/>
      <c r="BX30" s="94" t="s">
        <v>83</v>
      </c>
      <c r="BY30" s="69">
        <v>45575</v>
      </c>
      <c r="BZ30" s="79" t="s">
        <v>1056</v>
      </c>
    </row>
    <row r="31" spans="1:78" s="63" customFormat="1" ht="30" customHeight="1" x14ac:dyDescent="0.25">
      <c r="A31" s="63">
        <v>11</v>
      </c>
      <c r="B31" s="63" t="s">
        <v>301</v>
      </c>
      <c r="C31" s="78">
        <v>27</v>
      </c>
      <c r="D31" s="66"/>
      <c r="E31" s="165" t="s">
        <v>1100</v>
      </c>
      <c r="F31" s="156"/>
      <c r="G31" s="170"/>
      <c r="H31" s="70" t="s">
        <v>83</v>
      </c>
      <c r="I31" s="66" t="s">
        <v>1014</v>
      </c>
      <c r="J31" s="66" t="s">
        <v>1008</v>
      </c>
      <c r="K31" s="66" t="s">
        <v>962</v>
      </c>
      <c r="L31" s="66" t="s">
        <v>961</v>
      </c>
      <c r="M31" s="65" t="s">
        <v>981</v>
      </c>
      <c r="N31" s="65" t="s">
        <v>93</v>
      </c>
      <c r="O31" s="66" t="s">
        <v>1027</v>
      </c>
      <c r="P31" s="66" t="s">
        <v>1021</v>
      </c>
      <c r="Q31" s="99" t="s">
        <v>1080</v>
      </c>
      <c r="R31" s="67" t="s">
        <v>83</v>
      </c>
      <c r="S31" s="90" t="s">
        <v>1089</v>
      </c>
      <c r="T31" s="163"/>
      <c r="U31" s="142" t="s">
        <v>1040</v>
      </c>
      <c r="V31" s="69">
        <v>45397</v>
      </c>
      <c r="W31" s="65" t="s">
        <v>1070</v>
      </c>
      <c r="X31" s="68" t="s">
        <v>1049</v>
      </c>
      <c r="Y31" s="65" t="s">
        <v>976</v>
      </c>
      <c r="Z31" s="139" t="s">
        <v>978</v>
      </c>
      <c r="AA31" s="156"/>
      <c r="AB31" s="142" t="s">
        <v>1090</v>
      </c>
      <c r="AC31" s="90" t="s">
        <v>911</v>
      </c>
      <c r="AD31" s="163"/>
      <c r="AE31" s="142"/>
      <c r="AF31" s="142"/>
      <c r="AG31" s="142"/>
      <c r="AH31" s="66"/>
      <c r="AI31" s="65"/>
      <c r="AJ31" s="65"/>
      <c r="AK31" s="65"/>
      <c r="AL31" s="66"/>
      <c r="AM31" s="65"/>
      <c r="AN31" s="65"/>
      <c r="AO31" s="90"/>
      <c r="AP31" s="163"/>
      <c r="AQ31" s="170"/>
      <c r="AR31" s="170"/>
      <c r="AS31" s="170"/>
      <c r="AT31" s="66"/>
      <c r="AU31" s="65"/>
      <c r="AV31" s="65"/>
      <c r="AW31" s="65"/>
      <c r="AX31" s="66"/>
      <c r="AY31" s="65"/>
      <c r="AZ31" s="65"/>
      <c r="BA31" s="90"/>
      <c r="BB31" s="163"/>
      <c r="BC31" s="170"/>
      <c r="BD31" s="66"/>
      <c r="BE31" s="66"/>
      <c r="BF31" s="65"/>
      <c r="BG31" s="65"/>
      <c r="BH31" s="66"/>
      <c r="BI31" s="66"/>
      <c r="BJ31" s="65"/>
      <c r="BK31" s="90"/>
      <c r="BL31" s="163"/>
      <c r="BM31" s="142" t="s">
        <v>152</v>
      </c>
      <c r="BN31" s="141" t="s">
        <v>151</v>
      </c>
      <c r="BO31" s="65" t="s">
        <v>152</v>
      </c>
      <c r="BP31" s="65" t="s">
        <v>151</v>
      </c>
      <c r="BQ31" s="65" t="s">
        <v>151</v>
      </c>
      <c r="BR31" s="65" t="s">
        <v>151</v>
      </c>
      <c r="BS31" s="65" t="s">
        <v>151</v>
      </c>
      <c r="BT31" s="90"/>
      <c r="BU31" s="90"/>
      <c r="BV31" s="90" t="s">
        <v>151</v>
      </c>
      <c r="BW31" s="163"/>
      <c r="BX31" s="94" t="s">
        <v>83</v>
      </c>
      <c r="BY31" s="69">
        <v>45575</v>
      </c>
      <c r="BZ31" s="79" t="s">
        <v>1056</v>
      </c>
    </row>
    <row r="32" spans="1:78" s="63" customFormat="1" ht="30" customHeight="1" x14ac:dyDescent="0.25">
      <c r="A32" s="63">
        <v>12</v>
      </c>
      <c r="B32" s="63" t="s">
        <v>301</v>
      </c>
      <c r="C32" s="78">
        <v>28</v>
      </c>
      <c r="D32" s="66"/>
      <c r="E32" s="165" t="s">
        <v>1101</v>
      </c>
      <c r="F32" s="156"/>
      <c r="G32" s="170"/>
      <c r="H32" s="70" t="s">
        <v>83</v>
      </c>
      <c r="I32" s="66" t="s">
        <v>1014</v>
      </c>
      <c r="J32" s="66" t="s">
        <v>1008</v>
      </c>
      <c r="K32" s="66" t="s">
        <v>962</v>
      </c>
      <c r="L32" s="66" t="s">
        <v>961</v>
      </c>
      <c r="M32" s="65" t="s">
        <v>981</v>
      </c>
      <c r="N32" s="65" t="s">
        <v>93</v>
      </c>
      <c r="O32" s="66" t="s">
        <v>1027</v>
      </c>
      <c r="P32" s="66" t="s">
        <v>1021</v>
      </c>
      <c r="Q32" s="99" t="s">
        <v>1080</v>
      </c>
      <c r="R32" s="67" t="s">
        <v>83</v>
      </c>
      <c r="S32" s="90" t="s">
        <v>1089</v>
      </c>
      <c r="T32" s="163"/>
      <c r="U32" s="142" t="s">
        <v>1078</v>
      </c>
      <c r="V32" s="69">
        <v>45246</v>
      </c>
      <c r="W32" s="65" t="s">
        <v>1070</v>
      </c>
      <c r="X32" s="68" t="s">
        <v>1049</v>
      </c>
      <c r="Y32" s="65" t="s">
        <v>976</v>
      </c>
      <c r="Z32" s="139" t="s">
        <v>978</v>
      </c>
      <c r="AA32" s="156"/>
      <c r="AB32" s="142" t="s">
        <v>1090</v>
      </c>
      <c r="AC32" s="90" t="s">
        <v>911</v>
      </c>
      <c r="AD32" s="163"/>
      <c r="AE32" s="142"/>
      <c r="AF32" s="142"/>
      <c r="AG32" s="142"/>
      <c r="AH32" s="66"/>
      <c r="AI32" s="65"/>
      <c r="AJ32" s="65"/>
      <c r="AK32" s="65"/>
      <c r="AL32" s="66"/>
      <c r="AM32" s="65"/>
      <c r="AN32" s="65"/>
      <c r="AO32" s="90"/>
      <c r="AP32" s="163"/>
      <c r="AQ32" s="170"/>
      <c r="AR32" s="170"/>
      <c r="AS32" s="170"/>
      <c r="AT32" s="66"/>
      <c r="AU32" s="65"/>
      <c r="AV32" s="65"/>
      <c r="AW32" s="65"/>
      <c r="AX32" s="66"/>
      <c r="AY32" s="65"/>
      <c r="AZ32" s="65"/>
      <c r="BA32" s="90"/>
      <c r="BB32" s="163"/>
      <c r="BC32" s="170"/>
      <c r="BD32" s="66"/>
      <c r="BE32" s="66"/>
      <c r="BF32" s="65"/>
      <c r="BG32" s="65"/>
      <c r="BH32" s="66"/>
      <c r="BI32" s="66"/>
      <c r="BJ32" s="65"/>
      <c r="BK32" s="90"/>
      <c r="BL32" s="163"/>
      <c r="BM32" s="142" t="s">
        <v>152</v>
      </c>
      <c r="BN32" s="141" t="s">
        <v>151</v>
      </c>
      <c r="BO32" s="65" t="s">
        <v>152</v>
      </c>
      <c r="BP32" s="65" t="s">
        <v>151</v>
      </c>
      <c r="BQ32" s="65" t="s">
        <v>151</v>
      </c>
      <c r="BR32" s="65" t="s">
        <v>151</v>
      </c>
      <c r="BS32" s="65" t="s">
        <v>151</v>
      </c>
      <c r="BT32" s="90"/>
      <c r="BU32" s="90"/>
      <c r="BV32" s="90" t="s">
        <v>151</v>
      </c>
      <c r="BW32" s="163"/>
      <c r="BX32" s="94" t="s">
        <v>83</v>
      </c>
      <c r="BY32" s="69">
        <v>45575</v>
      </c>
      <c r="BZ32" s="79" t="s">
        <v>1056</v>
      </c>
    </row>
    <row r="33" spans="1:78" s="63" customFormat="1" ht="30" customHeight="1" x14ac:dyDescent="0.25">
      <c r="A33" s="63">
        <v>13</v>
      </c>
      <c r="B33" s="63" t="s">
        <v>301</v>
      </c>
      <c r="C33" s="78">
        <v>29</v>
      </c>
      <c r="D33" s="66"/>
      <c r="E33" s="165" t="s">
        <v>1102</v>
      </c>
      <c r="F33" s="156"/>
      <c r="G33" s="170"/>
      <c r="H33" s="70" t="s">
        <v>1125</v>
      </c>
      <c r="I33" s="66" t="s">
        <v>1014</v>
      </c>
      <c r="J33" s="66" t="s">
        <v>1008</v>
      </c>
      <c r="K33" s="66" t="s">
        <v>962</v>
      </c>
      <c r="L33" s="66" t="s">
        <v>961</v>
      </c>
      <c r="M33" s="65" t="s">
        <v>981</v>
      </c>
      <c r="N33" s="65" t="s">
        <v>93</v>
      </c>
      <c r="O33" s="66" t="s">
        <v>1027</v>
      </c>
      <c r="P33" s="66" t="s">
        <v>1021</v>
      </c>
      <c r="Q33" s="99" t="s">
        <v>1080</v>
      </c>
      <c r="R33" s="67" t="s">
        <v>83</v>
      </c>
      <c r="S33" s="90" t="s">
        <v>1089</v>
      </c>
      <c r="T33" s="163"/>
      <c r="U33" s="142" t="s">
        <v>1078</v>
      </c>
      <c r="V33" s="65"/>
      <c r="W33" s="65" t="s">
        <v>1070</v>
      </c>
      <c r="X33" s="68" t="s">
        <v>1049</v>
      </c>
      <c r="Y33" s="65" t="s">
        <v>976</v>
      </c>
      <c r="Z33" s="139" t="s">
        <v>978</v>
      </c>
      <c r="AA33" s="156"/>
      <c r="AB33" s="142" t="s">
        <v>1090</v>
      </c>
      <c r="AC33" s="90" t="s">
        <v>911</v>
      </c>
      <c r="AD33" s="163"/>
      <c r="AE33" s="142"/>
      <c r="AF33" s="142"/>
      <c r="AG33" s="142"/>
      <c r="AH33" s="66"/>
      <c r="AI33" s="65"/>
      <c r="AJ33" s="65"/>
      <c r="AK33" s="65"/>
      <c r="AL33" s="66"/>
      <c r="AM33" s="65"/>
      <c r="AN33" s="65"/>
      <c r="AO33" s="90"/>
      <c r="AP33" s="163"/>
      <c r="AQ33" s="170"/>
      <c r="AR33" s="170"/>
      <c r="AS33" s="170"/>
      <c r="AT33" s="66"/>
      <c r="AU33" s="65"/>
      <c r="AV33" s="65"/>
      <c r="AW33" s="65"/>
      <c r="AX33" s="66"/>
      <c r="AY33" s="65"/>
      <c r="AZ33" s="65"/>
      <c r="BA33" s="90"/>
      <c r="BB33" s="163"/>
      <c r="BC33" s="170"/>
      <c r="BD33" s="66"/>
      <c r="BE33" s="66"/>
      <c r="BF33" s="65"/>
      <c r="BG33" s="65"/>
      <c r="BH33" s="66"/>
      <c r="BI33" s="66"/>
      <c r="BJ33" s="65"/>
      <c r="BK33" s="90"/>
      <c r="BL33" s="163"/>
      <c r="BM33" s="142" t="s">
        <v>152</v>
      </c>
      <c r="BN33" s="141" t="s">
        <v>151</v>
      </c>
      <c r="BO33" s="65" t="s">
        <v>152</v>
      </c>
      <c r="BP33" s="65" t="s">
        <v>151</v>
      </c>
      <c r="BQ33" s="65" t="s">
        <v>151</v>
      </c>
      <c r="BR33" s="65" t="s">
        <v>151</v>
      </c>
      <c r="BS33" s="65" t="s">
        <v>151</v>
      </c>
      <c r="BT33" s="90"/>
      <c r="BU33" s="90"/>
      <c r="BV33" s="90" t="s">
        <v>151</v>
      </c>
      <c r="BW33" s="163"/>
      <c r="BX33" s="94" t="s">
        <v>83</v>
      </c>
      <c r="BY33" s="69">
        <v>45575</v>
      </c>
      <c r="BZ33" s="79" t="s">
        <v>1056</v>
      </c>
    </row>
    <row r="34" spans="1:78" s="63" customFormat="1" ht="30" customHeight="1" x14ac:dyDescent="0.25">
      <c r="A34" s="63">
        <v>14</v>
      </c>
      <c r="B34" s="63" t="s">
        <v>301</v>
      </c>
      <c r="C34" s="78">
        <v>30</v>
      </c>
      <c r="D34" s="66"/>
      <c r="E34" s="165" t="s">
        <v>1103</v>
      </c>
      <c r="F34" s="156"/>
      <c r="G34" s="170"/>
      <c r="H34" s="70" t="s">
        <v>1125</v>
      </c>
      <c r="I34" s="66" t="s">
        <v>1014</v>
      </c>
      <c r="J34" s="66" t="s">
        <v>1008</v>
      </c>
      <c r="K34" s="66" t="s">
        <v>962</v>
      </c>
      <c r="L34" s="66" t="s">
        <v>961</v>
      </c>
      <c r="M34" s="65" t="s">
        <v>981</v>
      </c>
      <c r="N34" s="65" t="s">
        <v>93</v>
      </c>
      <c r="O34" s="66" t="s">
        <v>1027</v>
      </c>
      <c r="P34" s="66" t="s">
        <v>1021</v>
      </c>
      <c r="Q34" s="99" t="s">
        <v>1080</v>
      </c>
      <c r="R34" s="67" t="s">
        <v>83</v>
      </c>
      <c r="S34" s="90" t="s">
        <v>1089</v>
      </c>
      <c r="T34" s="163"/>
      <c r="U34" s="142" t="s">
        <v>1078</v>
      </c>
      <c r="V34" s="69">
        <v>45100</v>
      </c>
      <c r="W34" s="65" t="s">
        <v>1070</v>
      </c>
      <c r="X34" s="68" t="s">
        <v>1049</v>
      </c>
      <c r="Y34" s="65" t="s">
        <v>976</v>
      </c>
      <c r="Z34" s="139" t="s">
        <v>978</v>
      </c>
      <c r="AA34" s="156"/>
      <c r="AB34" s="142" t="s">
        <v>1090</v>
      </c>
      <c r="AC34" s="90" t="s">
        <v>911</v>
      </c>
      <c r="AD34" s="163"/>
      <c r="AE34" s="142"/>
      <c r="AF34" s="142"/>
      <c r="AG34" s="142"/>
      <c r="AH34" s="66"/>
      <c r="AI34" s="65"/>
      <c r="AJ34" s="65"/>
      <c r="AK34" s="65"/>
      <c r="AL34" s="66"/>
      <c r="AM34" s="65"/>
      <c r="AN34" s="65"/>
      <c r="AO34" s="90"/>
      <c r="AP34" s="163"/>
      <c r="AQ34" s="170"/>
      <c r="AR34" s="170"/>
      <c r="AS34" s="170"/>
      <c r="AT34" s="66"/>
      <c r="AU34" s="65"/>
      <c r="AV34" s="65"/>
      <c r="AW34" s="65"/>
      <c r="AX34" s="66"/>
      <c r="AY34" s="65"/>
      <c r="AZ34" s="65"/>
      <c r="BA34" s="90"/>
      <c r="BB34" s="163"/>
      <c r="BC34" s="170"/>
      <c r="BD34" s="66"/>
      <c r="BE34" s="66"/>
      <c r="BF34" s="65"/>
      <c r="BG34" s="65"/>
      <c r="BH34" s="66"/>
      <c r="BI34" s="66"/>
      <c r="BJ34" s="65"/>
      <c r="BK34" s="90"/>
      <c r="BL34" s="163"/>
      <c r="BM34" s="142" t="s">
        <v>152</v>
      </c>
      <c r="BN34" s="141" t="s">
        <v>151</v>
      </c>
      <c r="BO34" s="65" t="s">
        <v>152</v>
      </c>
      <c r="BP34" s="65" t="s">
        <v>151</v>
      </c>
      <c r="BQ34" s="65" t="s">
        <v>151</v>
      </c>
      <c r="BR34" s="65" t="s">
        <v>151</v>
      </c>
      <c r="BS34" s="65" t="s">
        <v>151</v>
      </c>
      <c r="BT34" s="90"/>
      <c r="BU34" s="90"/>
      <c r="BV34" s="90" t="s">
        <v>151</v>
      </c>
      <c r="BW34" s="163"/>
      <c r="BX34" s="94" t="s">
        <v>83</v>
      </c>
      <c r="BY34" s="69">
        <v>45575</v>
      </c>
      <c r="BZ34" s="79" t="s">
        <v>1056</v>
      </c>
    </row>
    <row r="35" spans="1:78" s="63" customFormat="1" ht="30" customHeight="1" x14ac:dyDescent="0.25">
      <c r="A35" s="63">
        <v>15</v>
      </c>
      <c r="B35" s="63" t="s">
        <v>301</v>
      </c>
      <c r="C35" s="78">
        <v>31</v>
      </c>
      <c r="D35" s="66"/>
      <c r="E35" s="165" t="s">
        <v>1104</v>
      </c>
      <c r="F35" s="156"/>
      <c r="G35" s="170"/>
      <c r="H35" s="70" t="s">
        <v>1125</v>
      </c>
      <c r="I35" s="66" t="s">
        <v>1014</v>
      </c>
      <c r="J35" s="66" t="s">
        <v>1008</v>
      </c>
      <c r="K35" s="66" t="s">
        <v>962</v>
      </c>
      <c r="L35" s="66" t="s">
        <v>961</v>
      </c>
      <c r="M35" s="65" t="s">
        <v>981</v>
      </c>
      <c r="N35" s="65" t="s">
        <v>93</v>
      </c>
      <c r="O35" s="66" t="s">
        <v>1027</v>
      </c>
      <c r="P35" s="66" t="s">
        <v>1021</v>
      </c>
      <c r="Q35" s="99" t="s">
        <v>1080</v>
      </c>
      <c r="R35" s="67" t="s">
        <v>83</v>
      </c>
      <c r="S35" s="90" t="s">
        <v>1089</v>
      </c>
      <c r="T35" s="163"/>
      <c r="U35" s="142" t="s">
        <v>1078</v>
      </c>
      <c r="V35" s="69">
        <v>45100</v>
      </c>
      <c r="W35" s="65" t="s">
        <v>1070</v>
      </c>
      <c r="X35" s="68" t="s">
        <v>1049</v>
      </c>
      <c r="Y35" s="65" t="s">
        <v>976</v>
      </c>
      <c r="Z35" s="139" t="s">
        <v>978</v>
      </c>
      <c r="AA35" s="156"/>
      <c r="AB35" s="142" t="s">
        <v>1090</v>
      </c>
      <c r="AC35" s="90" t="s">
        <v>911</v>
      </c>
      <c r="AD35" s="163"/>
      <c r="AE35" s="142"/>
      <c r="AF35" s="142"/>
      <c r="AG35" s="142"/>
      <c r="AH35" s="66"/>
      <c r="AI35" s="65"/>
      <c r="AJ35" s="65"/>
      <c r="AK35" s="65"/>
      <c r="AL35" s="66"/>
      <c r="AM35" s="65"/>
      <c r="AN35" s="65"/>
      <c r="AO35" s="90"/>
      <c r="AP35" s="163"/>
      <c r="AQ35" s="170"/>
      <c r="AR35" s="170"/>
      <c r="AS35" s="170"/>
      <c r="AT35" s="66"/>
      <c r="AU35" s="65"/>
      <c r="AV35" s="65"/>
      <c r="AW35" s="65"/>
      <c r="AX35" s="66"/>
      <c r="AY35" s="65"/>
      <c r="AZ35" s="65"/>
      <c r="BA35" s="90"/>
      <c r="BB35" s="163"/>
      <c r="BC35" s="170"/>
      <c r="BD35" s="66"/>
      <c r="BE35" s="66"/>
      <c r="BF35" s="65"/>
      <c r="BG35" s="65"/>
      <c r="BH35" s="66"/>
      <c r="BI35" s="66"/>
      <c r="BJ35" s="65"/>
      <c r="BK35" s="90"/>
      <c r="BL35" s="163"/>
      <c r="BM35" s="142" t="s">
        <v>152</v>
      </c>
      <c r="BN35" s="141" t="s">
        <v>151</v>
      </c>
      <c r="BO35" s="65" t="s">
        <v>152</v>
      </c>
      <c r="BP35" s="65" t="s">
        <v>151</v>
      </c>
      <c r="BQ35" s="65" t="s">
        <v>151</v>
      </c>
      <c r="BR35" s="65" t="s">
        <v>151</v>
      </c>
      <c r="BS35" s="65" t="s">
        <v>151</v>
      </c>
      <c r="BT35" s="90"/>
      <c r="BU35" s="90"/>
      <c r="BV35" s="90" t="s">
        <v>151</v>
      </c>
      <c r="BW35" s="163"/>
      <c r="BX35" s="94" t="s">
        <v>83</v>
      </c>
      <c r="BY35" s="69">
        <v>45575</v>
      </c>
      <c r="BZ35" s="79" t="s">
        <v>1056</v>
      </c>
    </row>
    <row r="36" spans="1:78" s="63" customFormat="1" ht="30" customHeight="1" x14ac:dyDescent="0.25">
      <c r="A36" s="63">
        <v>16</v>
      </c>
      <c r="B36" s="63" t="s">
        <v>301</v>
      </c>
      <c r="C36" s="78">
        <v>32</v>
      </c>
      <c r="D36" s="66"/>
      <c r="E36" s="165" t="s">
        <v>1105</v>
      </c>
      <c r="F36" s="156"/>
      <c r="G36" s="170"/>
      <c r="H36" s="70" t="s">
        <v>1125</v>
      </c>
      <c r="I36" s="66" t="s">
        <v>1014</v>
      </c>
      <c r="J36" s="66" t="s">
        <v>1008</v>
      </c>
      <c r="K36" s="66" t="s">
        <v>962</v>
      </c>
      <c r="L36" s="66" t="s">
        <v>961</v>
      </c>
      <c r="M36" s="65" t="s">
        <v>981</v>
      </c>
      <c r="N36" s="65" t="s">
        <v>93</v>
      </c>
      <c r="O36" s="66" t="s">
        <v>1027</v>
      </c>
      <c r="P36" s="66" t="s">
        <v>1021</v>
      </c>
      <c r="Q36" s="99" t="s">
        <v>1080</v>
      </c>
      <c r="R36" s="67" t="s">
        <v>83</v>
      </c>
      <c r="S36" s="90" t="s">
        <v>1089</v>
      </c>
      <c r="T36" s="163"/>
      <c r="U36" s="142" t="s">
        <v>1078</v>
      </c>
      <c r="V36" s="69">
        <v>45100</v>
      </c>
      <c r="W36" s="65" t="s">
        <v>1070</v>
      </c>
      <c r="X36" s="68" t="s">
        <v>1049</v>
      </c>
      <c r="Y36" s="65" t="s">
        <v>976</v>
      </c>
      <c r="Z36" s="139" t="s">
        <v>978</v>
      </c>
      <c r="AA36" s="156"/>
      <c r="AB36" s="142" t="s">
        <v>1090</v>
      </c>
      <c r="AC36" s="90" t="s">
        <v>911</v>
      </c>
      <c r="AD36" s="163"/>
      <c r="AE36" s="142"/>
      <c r="AF36" s="142"/>
      <c r="AG36" s="142"/>
      <c r="AH36" s="66"/>
      <c r="AI36" s="65"/>
      <c r="AJ36" s="65"/>
      <c r="AK36" s="65"/>
      <c r="AL36" s="66"/>
      <c r="AM36" s="65"/>
      <c r="AN36" s="65"/>
      <c r="AO36" s="90"/>
      <c r="AP36" s="163"/>
      <c r="AQ36" s="170"/>
      <c r="AR36" s="170"/>
      <c r="AS36" s="170"/>
      <c r="AT36" s="66"/>
      <c r="AU36" s="65"/>
      <c r="AV36" s="65"/>
      <c r="AW36" s="65"/>
      <c r="AX36" s="66"/>
      <c r="AY36" s="65"/>
      <c r="AZ36" s="65"/>
      <c r="BA36" s="90"/>
      <c r="BB36" s="163"/>
      <c r="BC36" s="170"/>
      <c r="BD36" s="66"/>
      <c r="BE36" s="66"/>
      <c r="BF36" s="65"/>
      <c r="BG36" s="65"/>
      <c r="BH36" s="66"/>
      <c r="BI36" s="66"/>
      <c r="BJ36" s="65"/>
      <c r="BK36" s="90"/>
      <c r="BL36" s="163"/>
      <c r="BM36" s="142" t="s">
        <v>152</v>
      </c>
      <c r="BN36" s="141" t="s">
        <v>151</v>
      </c>
      <c r="BO36" s="65" t="s">
        <v>152</v>
      </c>
      <c r="BP36" s="65" t="s">
        <v>151</v>
      </c>
      <c r="BQ36" s="65" t="s">
        <v>151</v>
      </c>
      <c r="BR36" s="65" t="s">
        <v>151</v>
      </c>
      <c r="BS36" s="65" t="s">
        <v>151</v>
      </c>
      <c r="BT36" s="90"/>
      <c r="BU36" s="90"/>
      <c r="BV36" s="90" t="s">
        <v>151</v>
      </c>
      <c r="BW36" s="163"/>
      <c r="BX36" s="94" t="s">
        <v>83</v>
      </c>
      <c r="BY36" s="69">
        <v>45575</v>
      </c>
      <c r="BZ36" s="79" t="s">
        <v>1056</v>
      </c>
    </row>
    <row r="37" spans="1:78" s="63" customFormat="1" ht="30" customHeight="1" x14ac:dyDescent="0.25">
      <c r="A37" s="63">
        <v>17</v>
      </c>
      <c r="B37" s="63" t="s">
        <v>301</v>
      </c>
      <c r="C37" s="78">
        <v>33</v>
      </c>
      <c r="D37" s="66"/>
      <c r="E37" s="165" t="s">
        <v>1106</v>
      </c>
      <c r="F37" s="156"/>
      <c r="G37" s="170"/>
      <c r="H37" s="70" t="s">
        <v>1125</v>
      </c>
      <c r="I37" s="66" t="s">
        <v>1014</v>
      </c>
      <c r="J37" s="66" t="s">
        <v>1008</v>
      </c>
      <c r="K37" s="66" t="s">
        <v>962</v>
      </c>
      <c r="L37" s="66" t="s">
        <v>961</v>
      </c>
      <c r="M37" s="65" t="s">
        <v>981</v>
      </c>
      <c r="N37" s="65" t="s">
        <v>93</v>
      </c>
      <c r="O37" s="66" t="s">
        <v>1027</v>
      </c>
      <c r="P37" s="66" t="s">
        <v>1021</v>
      </c>
      <c r="Q37" s="99" t="s">
        <v>1080</v>
      </c>
      <c r="R37" s="67" t="s">
        <v>83</v>
      </c>
      <c r="S37" s="90" t="s">
        <v>1089</v>
      </c>
      <c r="T37" s="163"/>
      <c r="U37" s="142" t="s">
        <v>1078</v>
      </c>
      <c r="V37" s="65"/>
      <c r="W37" s="65" t="s">
        <v>1070</v>
      </c>
      <c r="X37" s="68" t="s">
        <v>1049</v>
      </c>
      <c r="Y37" s="65" t="s">
        <v>976</v>
      </c>
      <c r="Z37" s="139" t="s">
        <v>978</v>
      </c>
      <c r="AA37" s="156"/>
      <c r="AB37" s="142" t="s">
        <v>1090</v>
      </c>
      <c r="AC37" s="90" t="s">
        <v>911</v>
      </c>
      <c r="AD37" s="163"/>
      <c r="AE37" s="142"/>
      <c r="AF37" s="142"/>
      <c r="AG37" s="142"/>
      <c r="AH37" s="66"/>
      <c r="AI37" s="65"/>
      <c r="AJ37" s="65"/>
      <c r="AK37" s="65"/>
      <c r="AL37" s="66"/>
      <c r="AM37" s="65"/>
      <c r="AN37" s="65"/>
      <c r="AO37" s="90"/>
      <c r="AP37" s="163"/>
      <c r="AQ37" s="170"/>
      <c r="AR37" s="170"/>
      <c r="AS37" s="170"/>
      <c r="AT37" s="66"/>
      <c r="AU37" s="65"/>
      <c r="AV37" s="65"/>
      <c r="AW37" s="65"/>
      <c r="AX37" s="66"/>
      <c r="AY37" s="65"/>
      <c r="AZ37" s="65"/>
      <c r="BA37" s="90"/>
      <c r="BB37" s="163"/>
      <c r="BC37" s="170"/>
      <c r="BD37" s="66"/>
      <c r="BE37" s="66"/>
      <c r="BF37" s="65"/>
      <c r="BG37" s="65"/>
      <c r="BH37" s="66"/>
      <c r="BI37" s="66"/>
      <c r="BJ37" s="65"/>
      <c r="BK37" s="90"/>
      <c r="BL37" s="163"/>
      <c r="BM37" s="142" t="s">
        <v>152</v>
      </c>
      <c r="BN37" s="141" t="s">
        <v>151</v>
      </c>
      <c r="BO37" s="65" t="s">
        <v>152</v>
      </c>
      <c r="BP37" s="65" t="s">
        <v>151</v>
      </c>
      <c r="BQ37" s="65" t="s">
        <v>151</v>
      </c>
      <c r="BR37" s="65" t="s">
        <v>151</v>
      </c>
      <c r="BS37" s="65" t="s">
        <v>151</v>
      </c>
      <c r="BT37" s="90"/>
      <c r="BU37" s="90"/>
      <c r="BV37" s="90" t="s">
        <v>151</v>
      </c>
      <c r="BW37" s="163"/>
      <c r="BX37" s="94" t="s">
        <v>83</v>
      </c>
      <c r="BY37" s="69">
        <v>45575</v>
      </c>
      <c r="BZ37" s="79" t="s">
        <v>1056</v>
      </c>
    </row>
    <row r="38" spans="1:78" s="63" customFormat="1" ht="30" customHeight="1" x14ac:dyDescent="0.25">
      <c r="A38" s="63">
        <v>18</v>
      </c>
      <c r="B38" s="63" t="s">
        <v>301</v>
      </c>
      <c r="C38" s="78">
        <v>34</v>
      </c>
      <c r="D38" s="66"/>
      <c r="E38" s="165" t="s">
        <v>1107</v>
      </c>
      <c r="F38" s="156"/>
      <c r="G38" s="170"/>
      <c r="H38" s="70" t="s">
        <v>1125</v>
      </c>
      <c r="I38" s="66" t="s">
        <v>1014</v>
      </c>
      <c r="J38" s="66" t="s">
        <v>1008</v>
      </c>
      <c r="K38" s="66" t="s">
        <v>962</v>
      </c>
      <c r="L38" s="66" t="s">
        <v>961</v>
      </c>
      <c r="M38" s="65" t="s">
        <v>981</v>
      </c>
      <c r="N38" s="65" t="s">
        <v>93</v>
      </c>
      <c r="O38" s="66" t="s">
        <v>1027</v>
      </c>
      <c r="P38" s="66" t="s">
        <v>1021</v>
      </c>
      <c r="Q38" s="99" t="s">
        <v>1080</v>
      </c>
      <c r="R38" s="67" t="s">
        <v>83</v>
      </c>
      <c r="S38" s="90" t="s">
        <v>1089</v>
      </c>
      <c r="T38" s="163"/>
      <c r="U38" s="142" t="s">
        <v>1078</v>
      </c>
      <c r="V38" s="69">
        <v>45100</v>
      </c>
      <c r="W38" s="65" t="s">
        <v>1070</v>
      </c>
      <c r="X38" s="68" t="s">
        <v>1049</v>
      </c>
      <c r="Y38" s="65" t="s">
        <v>976</v>
      </c>
      <c r="Z38" s="139" t="s">
        <v>978</v>
      </c>
      <c r="AA38" s="156"/>
      <c r="AB38" s="142" t="s">
        <v>1090</v>
      </c>
      <c r="AC38" s="90" t="s">
        <v>911</v>
      </c>
      <c r="AD38" s="163"/>
      <c r="AE38" s="142"/>
      <c r="AF38" s="142"/>
      <c r="AG38" s="142"/>
      <c r="AH38" s="66"/>
      <c r="AI38" s="65"/>
      <c r="AJ38" s="65"/>
      <c r="AK38" s="65"/>
      <c r="AL38" s="66"/>
      <c r="AM38" s="65"/>
      <c r="AN38" s="65"/>
      <c r="AO38" s="90"/>
      <c r="AP38" s="163"/>
      <c r="AQ38" s="170"/>
      <c r="AR38" s="170"/>
      <c r="AS38" s="170"/>
      <c r="AT38" s="66"/>
      <c r="AU38" s="65"/>
      <c r="AV38" s="65"/>
      <c r="AW38" s="65"/>
      <c r="AX38" s="66"/>
      <c r="AY38" s="65"/>
      <c r="AZ38" s="65"/>
      <c r="BA38" s="90"/>
      <c r="BB38" s="163"/>
      <c r="BC38" s="170"/>
      <c r="BD38" s="66"/>
      <c r="BE38" s="66"/>
      <c r="BF38" s="65"/>
      <c r="BG38" s="65"/>
      <c r="BH38" s="66"/>
      <c r="BI38" s="66"/>
      <c r="BJ38" s="65"/>
      <c r="BK38" s="90"/>
      <c r="BL38" s="163"/>
      <c r="BM38" s="142" t="s">
        <v>152</v>
      </c>
      <c r="BN38" s="141" t="s">
        <v>151</v>
      </c>
      <c r="BO38" s="65" t="s">
        <v>152</v>
      </c>
      <c r="BP38" s="65" t="s">
        <v>151</v>
      </c>
      <c r="BQ38" s="65" t="s">
        <v>151</v>
      </c>
      <c r="BR38" s="65" t="s">
        <v>151</v>
      </c>
      <c r="BS38" s="65" t="s">
        <v>151</v>
      </c>
      <c r="BT38" s="90"/>
      <c r="BU38" s="90"/>
      <c r="BV38" s="90" t="s">
        <v>151</v>
      </c>
      <c r="BW38" s="163"/>
      <c r="BX38" s="94" t="s">
        <v>83</v>
      </c>
      <c r="BY38" s="69">
        <v>45575</v>
      </c>
      <c r="BZ38" s="79" t="s">
        <v>1056</v>
      </c>
    </row>
    <row r="39" spans="1:78" s="63" customFormat="1" ht="6.75" customHeight="1" x14ac:dyDescent="0.25">
      <c r="C39" s="129"/>
      <c r="D39" s="130"/>
      <c r="E39" s="167"/>
      <c r="F39" s="156"/>
      <c r="G39" s="171"/>
      <c r="H39" s="130"/>
      <c r="I39" s="130"/>
      <c r="J39" s="130"/>
      <c r="K39" s="131"/>
      <c r="L39" s="131"/>
      <c r="M39" s="132"/>
      <c r="N39" s="132"/>
      <c r="O39" s="130"/>
      <c r="P39" s="130"/>
      <c r="Q39" s="133"/>
      <c r="R39" s="132"/>
      <c r="S39" s="134"/>
      <c r="T39" s="163"/>
      <c r="U39" s="161"/>
      <c r="V39" s="132"/>
      <c r="W39" s="135"/>
      <c r="X39" s="135"/>
      <c r="Y39" s="135"/>
      <c r="Z39" s="151"/>
      <c r="AA39" s="156"/>
      <c r="AB39" s="152"/>
      <c r="AC39" s="134"/>
      <c r="AD39" s="163"/>
      <c r="AE39" s="144"/>
      <c r="AF39" s="144"/>
      <c r="AG39" s="144"/>
      <c r="AH39" s="130"/>
      <c r="AI39" s="132"/>
      <c r="AJ39" s="132"/>
      <c r="AK39" s="132"/>
      <c r="AL39" s="130"/>
      <c r="AM39" s="132"/>
      <c r="AN39" s="132"/>
      <c r="AO39" s="134"/>
      <c r="AP39" s="163"/>
      <c r="AQ39" s="171"/>
      <c r="AR39" s="171"/>
      <c r="AS39" s="171"/>
      <c r="AT39" s="130"/>
      <c r="AU39" s="132"/>
      <c r="AV39" s="132"/>
      <c r="AW39" s="132"/>
      <c r="AX39" s="130"/>
      <c r="AY39" s="132"/>
      <c r="AZ39" s="132"/>
      <c r="BA39" s="134"/>
      <c r="BB39" s="163"/>
      <c r="BC39" s="171"/>
      <c r="BD39" s="130"/>
      <c r="BE39" s="130"/>
      <c r="BF39" s="132"/>
      <c r="BG39" s="132"/>
      <c r="BH39" s="130"/>
      <c r="BI39" s="130"/>
      <c r="BJ39" s="132"/>
      <c r="BK39" s="134"/>
      <c r="BL39" s="163"/>
      <c r="BM39" s="144"/>
      <c r="BN39" s="144"/>
      <c r="BO39" s="132"/>
      <c r="BP39" s="132"/>
      <c r="BQ39" s="132"/>
      <c r="BR39" s="132"/>
      <c r="BS39" s="132"/>
      <c r="BT39" s="134"/>
      <c r="BU39" s="134"/>
      <c r="BV39" s="134"/>
      <c r="BW39" s="163"/>
      <c r="BX39" s="136"/>
      <c r="BY39" s="137"/>
      <c r="BZ39" s="138"/>
    </row>
    <row r="40" spans="1:78" s="63" customFormat="1" ht="30" customHeight="1" x14ac:dyDescent="0.25">
      <c r="B40" s="63" t="s">
        <v>1126</v>
      </c>
      <c r="C40" s="119">
        <v>35</v>
      </c>
      <c r="D40" s="120"/>
      <c r="E40" s="147" t="s">
        <v>1127</v>
      </c>
      <c r="F40" s="156"/>
      <c r="G40" s="172"/>
      <c r="H40" s="120" t="s">
        <v>1047</v>
      </c>
      <c r="I40" s="120" t="s">
        <v>1047</v>
      </c>
      <c r="J40" s="120" t="s">
        <v>1047</v>
      </c>
      <c r="K40" s="66" t="s">
        <v>962</v>
      </c>
      <c r="L40" s="66" t="s">
        <v>961</v>
      </c>
      <c r="M40" s="121" t="s">
        <v>1047</v>
      </c>
      <c r="N40" s="121" t="s">
        <v>93</v>
      </c>
      <c r="O40" s="120" t="s">
        <v>1047</v>
      </c>
      <c r="P40" s="120" t="s">
        <v>1047</v>
      </c>
      <c r="Q40" s="122" t="s">
        <v>1047</v>
      </c>
      <c r="R40" s="123" t="s">
        <v>1047</v>
      </c>
      <c r="S40" s="124" t="s">
        <v>1047</v>
      </c>
      <c r="T40" s="163"/>
      <c r="U40" s="142" t="s">
        <v>1040</v>
      </c>
      <c r="V40" s="127">
        <v>45397</v>
      </c>
      <c r="W40" s="65" t="s">
        <v>1070</v>
      </c>
      <c r="X40" s="68" t="s">
        <v>1049</v>
      </c>
      <c r="Y40" s="65" t="s">
        <v>976</v>
      </c>
      <c r="Z40" s="139" t="s">
        <v>978</v>
      </c>
      <c r="AA40" s="156"/>
      <c r="AB40" s="141" t="s">
        <v>910</v>
      </c>
      <c r="AC40" s="124" t="s">
        <v>1175</v>
      </c>
      <c r="AD40" s="163"/>
      <c r="AE40" s="145"/>
      <c r="AF40" s="145"/>
      <c r="AG40" s="145"/>
      <c r="AH40" s="120"/>
      <c r="AI40" s="121"/>
      <c r="AJ40" s="121"/>
      <c r="AK40" s="121"/>
      <c r="AL40" s="120"/>
      <c r="AM40" s="121"/>
      <c r="AN40" s="121"/>
      <c r="AO40" s="124"/>
      <c r="AP40" s="163"/>
      <c r="AQ40" s="172"/>
      <c r="AR40" s="172"/>
      <c r="AS40" s="172"/>
      <c r="AT40" s="120"/>
      <c r="AU40" s="121"/>
      <c r="AV40" s="121"/>
      <c r="AW40" s="121"/>
      <c r="AX40" s="120"/>
      <c r="AY40" s="121"/>
      <c r="AZ40" s="121"/>
      <c r="BA40" s="124"/>
      <c r="BB40" s="163"/>
      <c r="BC40" s="172"/>
      <c r="BD40" s="120"/>
      <c r="BE40" s="120"/>
      <c r="BF40" s="121"/>
      <c r="BG40" s="121"/>
      <c r="BH40" s="120"/>
      <c r="BI40" s="120"/>
      <c r="BJ40" s="121"/>
      <c r="BK40" s="124"/>
      <c r="BL40" s="163"/>
      <c r="BM40" s="145" t="s">
        <v>151</v>
      </c>
      <c r="BN40" s="141" t="s">
        <v>151</v>
      </c>
      <c r="BO40" s="121" t="s">
        <v>151</v>
      </c>
      <c r="BP40" s="121" t="s">
        <v>151</v>
      </c>
      <c r="BQ40" s="121" t="s">
        <v>151</v>
      </c>
      <c r="BR40" s="121" t="s">
        <v>151</v>
      </c>
      <c r="BS40" s="121" t="s">
        <v>151</v>
      </c>
      <c r="BT40" s="124"/>
      <c r="BU40" s="124"/>
      <c r="BV40" s="124" t="s">
        <v>151</v>
      </c>
      <c r="BW40" s="163"/>
      <c r="BX40" s="126" t="s">
        <v>83</v>
      </c>
      <c r="BY40" s="127">
        <v>45581</v>
      </c>
      <c r="BZ40" s="128" t="s">
        <v>1056</v>
      </c>
    </row>
    <row r="41" spans="1:78" s="63" customFormat="1" ht="30" customHeight="1" x14ac:dyDescent="0.25">
      <c r="B41" s="63" t="s">
        <v>1134</v>
      </c>
      <c r="C41" s="119">
        <v>36</v>
      </c>
      <c r="D41" s="120"/>
      <c r="E41" s="147" t="s">
        <v>1128</v>
      </c>
      <c r="F41" s="156"/>
      <c r="G41" s="172"/>
      <c r="H41" s="120" t="s">
        <v>1129</v>
      </c>
      <c r="I41" s="120" t="s">
        <v>1047</v>
      </c>
      <c r="J41" s="120" t="s">
        <v>1047</v>
      </c>
      <c r="K41" s="120" t="s">
        <v>962</v>
      </c>
      <c r="L41" s="120" t="s">
        <v>1047</v>
      </c>
      <c r="M41" s="121" t="s">
        <v>1047</v>
      </c>
      <c r="N41" s="121" t="s">
        <v>93</v>
      </c>
      <c r="O41" s="66" t="s">
        <v>1031</v>
      </c>
      <c r="P41" s="120" t="s">
        <v>1022</v>
      </c>
      <c r="Q41" s="122" t="s">
        <v>1047</v>
      </c>
      <c r="R41" s="123" t="s">
        <v>1047</v>
      </c>
      <c r="S41" s="124" t="s">
        <v>1047</v>
      </c>
      <c r="T41" s="163"/>
      <c r="U41" s="142" t="s">
        <v>1078</v>
      </c>
      <c r="V41" s="127">
        <v>45022</v>
      </c>
      <c r="W41" s="65" t="s">
        <v>1070</v>
      </c>
      <c r="X41" s="68" t="s">
        <v>1049</v>
      </c>
      <c r="Y41" s="65" t="s">
        <v>976</v>
      </c>
      <c r="Z41" s="139" t="s">
        <v>978</v>
      </c>
      <c r="AA41" s="156"/>
      <c r="AB41" s="141" t="s">
        <v>910</v>
      </c>
      <c r="AC41" s="90" t="s">
        <v>911</v>
      </c>
      <c r="AD41" s="163"/>
      <c r="AE41" s="145"/>
      <c r="AF41" s="145"/>
      <c r="AG41" s="145"/>
      <c r="AH41" s="120"/>
      <c r="AI41" s="121"/>
      <c r="AJ41" s="121"/>
      <c r="AK41" s="121"/>
      <c r="AL41" s="120"/>
      <c r="AM41" s="121"/>
      <c r="AN41" s="121"/>
      <c r="AO41" s="124"/>
      <c r="AP41" s="163"/>
      <c r="AQ41" s="172"/>
      <c r="AR41" s="172"/>
      <c r="AS41" s="172"/>
      <c r="AT41" s="120"/>
      <c r="AU41" s="121"/>
      <c r="AV41" s="121"/>
      <c r="AW41" s="121"/>
      <c r="AX41" s="120"/>
      <c r="AY41" s="121"/>
      <c r="AZ41" s="121"/>
      <c r="BA41" s="124"/>
      <c r="BB41" s="163"/>
      <c r="BC41" s="172"/>
      <c r="BD41" s="120"/>
      <c r="BE41" s="120"/>
      <c r="BF41" s="121"/>
      <c r="BG41" s="121"/>
      <c r="BH41" s="120"/>
      <c r="BI41" s="120"/>
      <c r="BJ41" s="121"/>
      <c r="BK41" s="124"/>
      <c r="BL41" s="163"/>
      <c r="BM41" s="145" t="s">
        <v>151</v>
      </c>
      <c r="BN41" s="141" t="s">
        <v>151</v>
      </c>
      <c r="BO41" s="121" t="s">
        <v>152</v>
      </c>
      <c r="BP41" s="121" t="s">
        <v>151</v>
      </c>
      <c r="BQ41" s="121" t="s">
        <v>151</v>
      </c>
      <c r="BR41" s="121" t="s">
        <v>151</v>
      </c>
      <c r="BS41" s="121" t="s">
        <v>151</v>
      </c>
      <c r="BT41" s="124"/>
      <c r="BU41" s="124"/>
      <c r="BV41" s="124" t="s">
        <v>151</v>
      </c>
      <c r="BW41" s="163"/>
      <c r="BX41" s="126" t="s">
        <v>83</v>
      </c>
      <c r="BY41" s="127">
        <v>45581</v>
      </c>
      <c r="BZ41" s="128" t="s">
        <v>1056</v>
      </c>
    </row>
    <row r="42" spans="1:78" s="63" customFormat="1" ht="30" customHeight="1" x14ac:dyDescent="0.25">
      <c r="B42" s="63" t="s">
        <v>301</v>
      </c>
      <c r="C42" s="119">
        <v>37</v>
      </c>
      <c r="D42" s="120"/>
      <c r="E42" s="147" t="s">
        <v>1130</v>
      </c>
      <c r="F42" s="156"/>
      <c r="G42" s="172"/>
      <c r="H42" s="120" t="s">
        <v>1047</v>
      </c>
      <c r="I42" s="120" t="s">
        <v>1047</v>
      </c>
      <c r="J42" s="120" t="s">
        <v>1047</v>
      </c>
      <c r="K42" s="120" t="s">
        <v>962</v>
      </c>
      <c r="L42" s="120" t="s">
        <v>1047</v>
      </c>
      <c r="M42" s="121" t="s">
        <v>1047</v>
      </c>
      <c r="N42" s="121" t="s">
        <v>93</v>
      </c>
      <c r="O42" s="120" t="s">
        <v>1047</v>
      </c>
      <c r="P42" s="120" t="s">
        <v>1047</v>
      </c>
      <c r="Q42" s="122" t="s">
        <v>1047</v>
      </c>
      <c r="R42" s="123" t="s">
        <v>1047</v>
      </c>
      <c r="S42" s="124" t="s">
        <v>1047</v>
      </c>
      <c r="T42" s="163"/>
      <c r="U42" s="142" t="s">
        <v>1131</v>
      </c>
      <c r="V42" s="127">
        <v>45464</v>
      </c>
      <c r="W42" s="65" t="s">
        <v>1070</v>
      </c>
      <c r="X42" s="68" t="s">
        <v>1049</v>
      </c>
      <c r="Y42" s="65" t="s">
        <v>976</v>
      </c>
      <c r="Z42" s="139" t="s">
        <v>978</v>
      </c>
      <c r="AA42" s="156"/>
      <c r="AB42" s="142" t="s">
        <v>1090</v>
      </c>
      <c r="AC42" s="90" t="s">
        <v>911</v>
      </c>
      <c r="AD42" s="163"/>
      <c r="AE42" s="145"/>
      <c r="AF42" s="145"/>
      <c r="AG42" s="145"/>
      <c r="AH42" s="120"/>
      <c r="AI42" s="121"/>
      <c r="AJ42" s="121"/>
      <c r="AK42" s="121"/>
      <c r="AL42" s="120"/>
      <c r="AM42" s="121"/>
      <c r="AN42" s="121"/>
      <c r="AO42" s="124"/>
      <c r="AP42" s="163"/>
      <c r="AQ42" s="172"/>
      <c r="AR42" s="172"/>
      <c r="AS42" s="172"/>
      <c r="AT42" s="120"/>
      <c r="AU42" s="121"/>
      <c r="AV42" s="121"/>
      <c r="AW42" s="121"/>
      <c r="AX42" s="120"/>
      <c r="AY42" s="121"/>
      <c r="AZ42" s="121"/>
      <c r="BA42" s="124"/>
      <c r="BB42" s="163"/>
      <c r="BC42" s="172"/>
      <c r="BD42" s="120"/>
      <c r="BE42" s="120"/>
      <c r="BF42" s="121"/>
      <c r="BG42" s="121"/>
      <c r="BH42" s="120"/>
      <c r="BI42" s="120"/>
      <c r="BJ42" s="121"/>
      <c r="BK42" s="124"/>
      <c r="BL42" s="163"/>
      <c r="BM42" s="145" t="s">
        <v>152</v>
      </c>
      <c r="BN42" s="141" t="s">
        <v>151</v>
      </c>
      <c r="BO42" s="121" t="s">
        <v>152</v>
      </c>
      <c r="BP42" s="121" t="s">
        <v>151</v>
      </c>
      <c r="BQ42" s="121" t="s">
        <v>151</v>
      </c>
      <c r="BR42" s="121" t="s">
        <v>151</v>
      </c>
      <c r="BS42" s="121" t="s">
        <v>151</v>
      </c>
      <c r="BT42" s="124"/>
      <c r="BU42" s="124"/>
      <c r="BV42" s="124" t="s">
        <v>151</v>
      </c>
      <c r="BW42" s="163"/>
      <c r="BX42" s="126" t="s">
        <v>83</v>
      </c>
      <c r="BY42" s="127">
        <v>45581</v>
      </c>
      <c r="BZ42" s="128" t="s">
        <v>1056</v>
      </c>
    </row>
    <row r="43" spans="1:78" s="63" customFormat="1" ht="30" customHeight="1" x14ac:dyDescent="0.25">
      <c r="B43" s="63" t="s">
        <v>1126</v>
      </c>
      <c r="C43" s="119">
        <v>38</v>
      </c>
      <c r="D43" s="120"/>
      <c r="E43" s="147" t="s">
        <v>1132</v>
      </c>
      <c r="F43" s="156"/>
      <c r="G43" s="172"/>
      <c r="H43" s="120" t="s">
        <v>1047</v>
      </c>
      <c r="I43" s="120" t="s">
        <v>1047</v>
      </c>
      <c r="J43" s="120" t="s">
        <v>1047</v>
      </c>
      <c r="K43" s="120" t="s">
        <v>962</v>
      </c>
      <c r="L43" s="120" t="s">
        <v>1047</v>
      </c>
      <c r="M43" s="121" t="s">
        <v>1047</v>
      </c>
      <c r="N43" s="121" t="s">
        <v>93</v>
      </c>
      <c r="O43" s="120" t="s">
        <v>1047</v>
      </c>
      <c r="P43" s="120" t="s">
        <v>1047</v>
      </c>
      <c r="Q43" s="122" t="s">
        <v>1047</v>
      </c>
      <c r="R43" s="123" t="s">
        <v>1047</v>
      </c>
      <c r="S43" s="124" t="s">
        <v>1047</v>
      </c>
      <c r="T43" s="163"/>
      <c r="U43" s="142" t="s">
        <v>1133</v>
      </c>
      <c r="V43" s="127">
        <v>45554</v>
      </c>
      <c r="W43" s="65" t="s">
        <v>1070</v>
      </c>
      <c r="X43" s="68" t="s">
        <v>1049</v>
      </c>
      <c r="Y43" s="65" t="s">
        <v>976</v>
      </c>
      <c r="Z43" s="139" t="s">
        <v>978</v>
      </c>
      <c r="AA43" s="156"/>
      <c r="AB43" s="141" t="s">
        <v>910</v>
      </c>
      <c r="AC43" s="124" t="s">
        <v>1175</v>
      </c>
      <c r="AD43" s="163"/>
      <c r="AE43" s="145"/>
      <c r="AF43" s="145"/>
      <c r="AG43" s="145"/>
      <c r="AH43" s="120"/>
      <c r="AI43" s="121"/>
      <c r="AJ43" s="121"/>
      <c r="AK43" s="121"/>
      <c r="AL43" s="120"/>
      <c r="AM43" s="121"/>
      <c r="AN43" s="121"/>
      <c r="AO43" s="124"/>
      <c r="AP43" s="163"/>
      <c r="AQ43" s="172"/>
      <c r="AR43" s="172"/>
      <c r="AS43" s="172"/>
      <c r="AT43" s="120"/>
      <c r="AU43" s="121"/>
      <c r="AV43" s="121"/>
      <c r="AW43" s="121"/>
      <c r="AX43" s="120"/>
      <c r="AY43" s="121"/>
      <c r="AZ43" s="121"/>
      <c r="BA43" s="124"/>
      <c r="BB43" s="163"/>
      <c r="BC43" s="172"/>
      <c r="BD43" s="120"/>
      <c r="BE43" s="120"/>
      <c r="BF43" s="121"/>
      <c r="BG43" s="121"/>
      <c r="BH43" s="120"/>
      <c r="BI43" s="120"/>
      <c r="BJ43" s="121"/>
      <c r="BK43" s="124"/>
      <c r="BL43" s="163"/>
      <c r="BM43" s="145" t="s">
        <v>151</v>
      </c>
      <c r="BN43" s="141" t="s">
        <v>151</v>
      </c>
      <c r="BO43" s="121" t="s">
        <v>151</v>
      </c>
      <c r="BP43" s="121" t="s">
        <v>151</v>
      </c>
      <c r="BQ43" s="121" t="s">
        <v>151</v>
      </c>
      <c r="BR43" s="121" t="s">
        <v>151</v>
      </c>
      <c r="BS43" s="121" t="s">
        <v>151</v>
      </c>
      <c r="BT43" s="124"/>
      <c r="BU43" s="124"/>
      <c r="BV43" s="124" t="s">
        <v>151</v>
      </c>
      <c r="BW43" s="163"/>
      <c r="BX43" s="126" t="s">
        <v>83</v>
      </c>
      <c r="BY43" s="127">
        <v>45581</v>
      </c>
      <c r="BZ43" s="128" t="s">
        <v>1056</v>
      </c>
    </row>
    <row r="44" spans="1:78" s="63" customFormat="1" ht="6.75" customHeight="1" x14ac:dyDescent="0.25">
      <c r="C44" s="129"/>
      <c r="D44" s="130"/>
      <c r="E44" s="167"/>
      <c r="F44" s="156"/>
      <c r="G44" s="171"/>
      <c r="H44" s="130"/>
      <c r="I44" s="130"/>
      <c r="J44" s="130"/>
      <c r="K44" s="131"/>
      <c r="L44" s="131"/>
      <c r="M44" s="132"/>
      <c r="N44" s="132"/>
      <c r="O44" s="130"/>
      <c r="P44" s="130"/>
      <c r="Q44" s="133"/>
      <c r="R44" s="132"/>
      <c r="S44" s="134"/>
      <c r="T44" s="163"/>
      <c r="U44" s="161"/>
      <c r="V44" s="132"/>
      <c r="W44" s="135"/>
      <c r="X44" s="135"/>
      <c r="Y44" s="135"/>
      <c r="Z44" s="151"/>
      <c r="AA44" s="156"/>
      <c r="AB44" s="152"/>
      <c r="AC44" s="134"/>
      <c r="AD44" s="163"/>
      <c r="AE44" s="144"/>
      <c r="AF44" s="144"/>
      <c r="AG44" s="144"/>
      <c r="AH44" s="130"/>
      <c r="AI44" s="132"/>
      <c r="AJ44" s="132"/>
      <c r="AK44" s="132"/>
      <c r="AL44" s="130"/>
      <c r="AM44" s="132"/>
      <c r="AN44" s="132"/>
      <c r="AO44" s="134"/>
      <c r="AP44" s="163"/>
      <c r="AQ44" s="171"/>
      <c r="AR44" s="171"/>
      <c r="AS44" s="171"/>
      <c r="AT44" s="130"/>
      <c r="AU44" s="132"/>
      <c r="AV44" s="132"/>
      <c r="AW44" s="132"/>
      <c r="AX44" s="130"/>
      <c r="AY44" s="132"/>
      <c r="AZ44" s="132"/>
      <c r="BA44" s="134"/>
      <c r="BB44" s="163"/>
      <c r="BC44" s="171"/>
      <c r="BD44" s="130"/>
      <c r="BE44" s="130"/>
      <c r="BF44" s="132"/>
      <c r="BG44" s="132"/>
      <c r="BH44" s="130"/>
      <c r="BI44" s="130"/>
      <c r="BJ44" s="132"/>
      <c r="BK44" s="134"/>
      <c r="BL44" s="163"/>
      <c r="BM44" s="144"/>
      <c r="BN44" s="144"/>
      <c r="BO44" s="132"/>
      <c r="BP44" s="132"/>
      <c r="BQ44" s="132"/>
      <c r="BR44" s="132"/>
      <c r="BS44" s="132"/>
      <c r="BT44" s="134"/>
      <c r="BU44" s="134"/>
      <c r="BV44" s="134"/>
      <c r="BW44" s="163"/>
      <c r="BX44" s="136"/>
      <c r="BY44" s="137"/>
      <c r="BZ44" s="138"/>
    </row>
    <row r="45" spans="1:78" s="63" customFormat="1" ht="30" customHeight="1" x14ac:dyDescent="0.25">
      <c r="B45" s="8">
        <v>20</v>
      </c>
      <c r="C45" s="119">
        <v>39</v>
      </c>
      <c r="D45" s="120"/>
      <c r="E45" s="147" t="s">
        <v>1135</v>
      </c>
      <c r="F45" s="156"/>
      <c r="G45" s="172"/>
      <c r="H45" s="120" t="s">
        <v>1137</v>
      </c>
      <c r="I45" s="120" t="s">
        <v>1047</v>
      </c>
      <c r="J45" s="120" t="s">
        <v>1047</v>
      </c>
      <c r="K45" s="120" t="s">
        <v>962</v>
      </c>
      <c r="L45" s="120" t="s">
        <v>1047</v>
      </c>
      <c r="M45" s="121" t="s">
        <v>1047</v>
      </c>
      <c r="N45" s="121" t="s">
        <v>93</v>
      </c>
      <c r="O45" s="120" t="s">
        <v>1138</v>
      </c>
      <c r="P45" s="120" t="s">
        <v>1023</v>
      </c>
      <c r="Q45" s="122" t="s">
        <v>1047</v>
      </c>
      <c r="R45" s="123" t="s">
        <v>1047</v>
      </c>
      <c r="S45" s="124" t="s">
        <v>1047</v>
      </c>
      <c r="T45" s="163"/>
      <c r="U45" s="142" t="s">
        <v>1139</v>
      </c>
      <c r="V45" s="127">
        <v>41388</v>
      </c>
      <c r="W45" s="65" t="s">
        <v>1070</v>
      </c>
      <c r="X45" s="68" t="s">
        <v>1049</v>
      </c>
      <c r="Y45" s="65" t="s">
        <v>976</v>
      </c>
      <c r="Z45" s="139" t="s">
        <v>978</v>
      </c>
      <c r="AA45" s="156"/>
      <c r="AB45" s="141" t="s">
        <v>1090</v>
      </c>
      <c r="AC45" s="124" t="s">
        <v>1141</v>
      </c>
      <c r="AD45" s="163"/>
      <c r="AE45" s="145"/>
      <c r="AF45" s="145"/>
      <c r="AG45" s="145"/>
      <c r="AH45" s="120"/>
      <c r="AI45" s="121"/>
      <c r="AJ45" s="121"/>
      <c r="AK45" s="121"/>
      <c r="AL45" s="120"/>
      <c r="AM45" s="121"/>
      <c r="AN45" s="121"/>
      <c r="AO45" s="124"/>
      <c r="AP45" s="163"/>
      <c r="AQ45" s="172"/>
      <c r="AR45" s="172"/>
      <c r="AS45" s="172"/>
      <c r="AT45" s="120"/>
      <c r="AU45" s="121"/>
      <c r="AV45" s="121"/>
      <c r="AW45" s="121"/>
      <c r="AX45" s="120"/>
      <c r="AY45" s="121"/>
      <c r="AZ45" s="121"/>
      <c r="BA45" s="124"/>
      <c r="BB45" s="163"/>
      <c r="BC45" s="172"/>
      <c r="BD45" s="120"/>
      <c r="BE45" s="120"/>
      <c r="BF45" s="121"/>
      <c r="BG45" s="121"/>
      <c r="BH45" s="120"/>
      <c r="BI45" s="120"/>
      <c r="BJ45" s="121"/>
      <c r="BK45" s="124"/>
      <c r="BL45" s="163"/>
      <c r="BM45" s="145" t="s">
        <v>151</v>
      </c>
      <c r="BN45" s="145" t="s">
        <v>152</v>
      </c>
      <c r="BO45" s="121" t="s">
        <v>152</v>
      </c>
      <c r="BP45" s="121" t="s">
        <v>151</v>
      </c>
      <c r="BQ45" s="121" t="s">
        <v>151</v>
      </c>
      <c r="BR45" s="121" t="s">
        <v>151</v>
      </c>
      <c r="BS45" s="121" t="s">
        <v>151</v>
      </c>
      <c r="BT45" s="124"/>
      <c r="BU45" s="124"/>
      <c r="BV45" s="124" t="s">
        <v>151</v>
      </c>
      <c r="BW45" s="163"/>
      <c r="BX45" s="126" t="s">
        <v>83</v>
      </c>
      <c r="BY45" s="127">
        <v>45581</v>
      </c>
      <c r="BZ45" s="128" t="s">
        <v>1056</v>
      </c>
    </row>
    <row r="46" spans="1:78" s="63" customFormat="1" ht="30" customHeight="1" x14ac:dyDescent="0.25">
      <c r="B46" s="8">
        <v>20</v>
      </c>
      <c r="C46" s="119">
        <v>40</v>
      </c>
      <c r="D46" s="120"/>
      <c r="E46" s="147" t="s">
        <v>1136</v>
      </c>
      <c r="F46" s="156"/>
      <c r="G46" s="172"/>
      <c r="H46" s="120" t="s">
        <v>1137</v>
      </c>
      <c r="I46" s="120" t="s">
        <v>1047</v>
      </c>
      <c r="J46" s="120" t="s">
        <v>1047</v>
      </c>
      <c r="K46" s="120" t="s">
        <v>962</v>
      </c>
      <c r="L46" s="120" t="s">
        <v>1047</v>
      </c>
      <c r="M46" s="121" t="s">
        <v>1047</v>
      </c>
      <c r="N46" s="121" t="s">
        <v>93</v>
      </c>
      <c r="O46" s="120" t="s">
        <v>1138</v>
      </c>
      <c r="P46" s="120" t="s">
        <v>1023</v>
      </c>
      <c r="Q46" s="122" t="s">
        <v>1047</v>
      </c>
      <c r="R46" s="123" t="s">
        <v>1047</v>
      </c>
      <c r="S46" s="124" t="s">
        <v>1047</v>
      </c>
      <c r="T46" s="163"/>
      <c r="U46" s="142" t="s">
        <v>1140</v>
      </c>
      <c r="V46" s="127">
        <v>41388</v>
      </c>
      <c r="W46" s="65" t="s">
        <v>1070</v>
      </c>
      <c r="X46" s="68" t="s">
        <v>1049</v>
      </c>
      <c r="Y46" s="65" t="s">
        <v>976</v>
      </c>
      <c r="Z46" s="139" t="s">
        <v>978</v>
      </c>
      <c r="AA46" s="156"/>
      <c r="AB46" s="141" t="s">
        <v>1141</v>
      </c>
      <c r="AC46" s="124" t="s">
        <v>1175</v>
      </c>
      <c r="AD46" s="163"/>
      <c r="AE46" s="145"/>
      <c r="AF46" s="145"/>
      <c r="AG46" s="145"/>
      <c r="AH46" s="120"/>
      <c r="AI46" s="121"/>
      <c r="AJ46" s="121"/>
      <c r="AK46" s="121"/>
      <c r="AL46" s="120"/>
      <c r="AM46" s="121"/>
      <c r="AN46" s="121"/>
      <c r="AO46" s="124"/>
      <c r="AP46" s="163"/>
      <c r="AQ46" s="172"/>
      <c r="AR46" s="172"/>
      <c r="AS46" s="172"/>
      <c r="AT46" s="120"/>
      <c r="AU46" s="121"/>
      <c r="AV46" s="121"/>
      <c r="AW46" s="121"/>
      <c r="AX46" s="120"/>
      <c r="AY46" s="121"/>
      <c r="AZ46" s="121"/>
      <c r="BA46" s="124"/>
      <c r="BB46" s="163"/>
      <c r="BC46" s="172"/>
      <c r="BD46" s="120"/>
      <c r="BE46" s="120"/>
      <c r="BF46" s="121"/>
      <c r="BG46" s="121"/>
      <c r="BH46" s="120"/>
      <c r="BI46" s="120"/>
      <c r="BJ46" s="121"/>
      <c r="BK46" s="124"/>
      <c r="BL46" s="163"/>
      <c r="BM46" s="145" t="s">
        <v>151</v>
      </c>
      <c r="BN46" s="145" t="s">
        <v>152</v>
      </c>
      <c r="BO46" s="121" t="s">
        <v>151</v>
      </c>
      <c r="BP46" s="121" t="s">
        <v>151</v>
      </c>
      <c r="BQ46" s="121" t="s">
        <v>151</v>
      </c>
      <c r="BR46" s="121" t="s">
        <v>151</v>
      </c>
      <c r="BS46" s="121" t="s">
        <v>151</v>
      </c>
      <c r="BT46" s="124"/>
      <c r="BU46" s="124"/>
      <c r="BV46" s="124" t="s">
        <v>151</v>
      </c>
      <c r="BW46" s="163"/>
      <c r="BX46" s="126"/>
      <c r="BY46" s="127">
        <v>45581</v>
      </c>
      <c r="BZ46" s="128" t="s">
        <v>1056</v>
      </c>
    </row>
    <row r="47" spans="1:78" s="63" customFormat="1" ht="30" customHeight="1" x14ac:dyDescent="0.25">
      <c r="B47" s="8">
        <v>20</v>
      </c>
      <c r="C47" s="119">
        <v>41</v>
      </c>
      <c r="D47" s="120"/>
      <c r="E47" s="147" t="s">
        <v>1143</v>
      </c>
      <c r="F47" s="156"/>
      <c r="G47" s="172"/>
      <c r="H47" s="120" t="s">
        <v>1144</v>
      </c>
      <c r="I47" s="120" t="s">
        <v>1145</v>
      </c>
      <c r="J47" s="120" t="s">
        <v>1146</v>
      </c>
      <c r="K47" s="120" t="s">
        <v>962</v>
      </c>
      <c r="L47" s="120" t="s">
        <v>1147</v>
      </c>
      <c r="M47" s="121" t="s">
        <v>981</v>
      </c>
      <c r="N47" s="121" t="s">
        <v>93</v>
      </c>
      <c r="O47" s="120" t="s">
        <v>1148</v>
      </c>
      <c r="P47" s="120" t="s">
        <v>1022</v>
      </c>
      <c r="Q47" s="122" t="s">
        <v>1149</v>
      </c>
      <c r="R47" s="123" t="s">
        <v>1149</v>
      </c>
      <c r="S47" s="90" t="s">
        <v>1150</v>
      </c>
      <c r="T47" s="163"/>
      <c r="U47" s="142" t="s">
        <v>1078</v>
      </c>
      <c r="V47" s="127"/>
      <c r="W47" s="65" t="s">
        <v>1070</v>
      </c>
      <c r="X47" s="125"/>
      <c r="Y47" s="65" t="s">
        <v>976</v>
      </c>
      <c r="Z47" s="147" t="s">
        <v>1151</v>
      </c>
      <c r="AA47" s="156"/>
      <c r="AB47" s="141" t="s">
        <v>1141</v>
      </c>
      <c r="AC47" s="124" t="s">
        <v>1175</v>
      </c>
      <c r="AD47" s="163"/>
      <c r="AE47" s="145" t="s">
        <v>1152</v>
      </c>
      <c r="AF47" s="145"/>
      <c r="AG47" s="145"/>
      <c r="AH47" s="120" t="s">
        <v>935</v>
      </c>
      <c r="AI47" s="121" t="s">
        <v>1153</v>
      </c>
      <c r="AJ47" s="121" t="s">
        <v>1154</v>
      </c>
      <c r="AK47" s="121"/>
      <c r="AL47" s="120" t="s">
        <v>945</v>
      </c>
      <c r="AM47" s="121" t="s">
        <v>1153</v>
      </c>
      <c r="AN47" s="121" t="s">
        <v>1154</v>
      </c>
      <c r="AO47" s="124"/>
      <c r="AP47" s="163"/>
      <c r="AQ47" s="172" t="s">
        <v>1155</v>
      </c>
      <c r="AR47" s="172"/>
      <c r="AS47" s="172"/>
      <c r="AT47" s="120" t="s">
        <v>935</v>
      </c>
      <c r="AU47" s="121" t="s">
        <v>1156</v>
      </c>
      <c r="AV47" s="121" t="s">
        <v>1157</v>
      </c>
      <c r="AW47" s="121"/>
      <c r="AX47" s="120" t="s">
        <v>945</v>
      </c>
      <c r="AY47" s="121" t="s">
        <v>1156</v>
      </c>
      <c r="AZ47" s="121" t="s">
        <v>1157</v>
      </c>
      <c r="BA47" s="124"/>
      <c r="BB47" s="163"/>
      <c r="BC47" s="172" t="s">
        <v>1155</v>
      </c>
      <c r="BD47" s="120" t="s">
        <v>935</v>
      </c>
      <c r="BE47" s="121" t="s">
        <v>1158</v>
      </c>
      <c r="BF47" s="121" t="s">
        <v>1157</v>
      </c>
      <c r="BG47" s="121"/>
      <c r="BH47" s="120" t="s">
        <v>945</v>
      </c>
      <c r="BI47" s="121" t="s">
        <v>1158</v>
      </c>
      <c r="BJ47" s="121" t="s">
        <v>1157</v>
      </c>
      <c r="BK47" s="124"/>
      <c r="BL47" s="163"/>
      <c r="BM47" s="145" t="s">
        <v>151</v>
      </c>
      <c r="BN47" s="145" t="s">
        <v>152</v>
      </c>
      <c r="BO47" s="121" t="s">
        <v>151</v>
      </c>
      <c r="BP47" s="121" t="s">
        <v>152</v>
      </c>
      <c r="BQ47" s="121" t="s">
        <v>151</v>
      </c>
      <c r="BR47" s="121" t="s">
        <v>151</v>
      </c>
      <c r="BS47" s="121" t="s">
        <v>151</v>
      </c>
      <c r="BT47" s="124"/>
      <c r="BU47" s="124"/>
      <c r="BV47" s="124" t="s">
        <v>151</v>
      </c>
      <c r="BW47" s="163"/>
      <c r="BX47" s="126" t="s">
        <v>83</v>
      </c>
      <c r="BY47" s="127">
        <v>45581</v>
      </c>
      <c r="BZ47" s="128" t="s">
        <v>1056</v>
      </c>
    </row>
    <row r="48" spans="1:78" s="63" customFormat="1" ht="30" customHeight="1" x14ac:dyDescent="0.25">
      <c r="B48" s="8">
        <v>20</v>
      </c>
      <c r="C48" s="119">
        <v>42</v>
      </c>
      <c r="D48" s="120"/>
      <c r="E48" s="147" t="s">
        <v>1159</v>
      </c>
      <c r="F48" s="156"/>
      <c r="G48" s="172"/>
      <c r="H48" s="120" t="s">
        <v>1160</v>
      </c>
      <c r="I48" s="120" t="s">
        <v>1047</v>
      </c>
      <c r="J48" s="120" t="s">
        <v>1047</v>
      </c>
      <c r="K48" s="120" t="s">
        <v>962</v>
      </c>
      <c r="L48" s="120" t="s">
        <v>1047</v>
      </c>
      <c r="M48" s="121" t="s">
        <v>1047</v>
      </c>
      <c r="N48" s="121" t="s">
        <v>93</v>
      </c>
      <c r="O48" s="120" t="s">
        <v>1028</v>
      </c>
      <c r="P48" s="120" t="s">
        <v>1023</v>
      </c>
      <c r="Q48" s="99" t="s">
        <v>1080</v>
      </c>
      <c r="R48" s="123" t="s">
        <v>83</v>
      </c>
      <c r="S48" s="90" t="s">
        <v>1089</v>
      </c>
      <c r="T48" s="163"/>
      <c r="U48" s="142" t="s">
        <v>1161</v>
      </c>
      <c r="V48" s="127">
        <v>45384</v>
      </c>
      <c r="W48" s="65" t="s">
        <v>1070</v>
      </c>
      <c r="X48" s="68" t="s">
        <v>1049</v>
      </c>
      <c r="Y48" s="65" t="s">
        <v>976</v>
      </c>
      <c r="Z48" s="139" t="s">
        <v>978</v>
      </c>
      <c r="AA48" s="156"/>
      <c r="AB48" s="141" t="s">
        <v>1141</v>
      </c>
      <c r="AC48" s="124" t="s">
        <v>1175</v>
      </c>
      <c r="AD48" s="163"/>
      <c r="AE48" s="145"/>
      <c r="AF48" s="145"/>
      <c r="AG48" s="145"/>
      <c r="AH48" s="120"/>
      <c r="AI48" s="121"/>
      <c r="AJ48" s="121"/>
      <c r="AK48" s="121"/>
      <c r="AL48" s="120"/>
      <c r="AM48" s="121"/>
      <c r="AN48" s="121"/>
      <c r="AO48" s="124"/>
      <c r="AP48" s="163"/>
      <c r="AQ48" s="172"/>
      <c r="AR48" s="172"/>
      <c r="AS48" s="172"/>
      <c r="AT48" s="120"/>
      <c r="AU48" s="121"/>
      <c r="AV48" s="121"/>
      <c r="AW48" s="121"/>
      <c r="AX48" s="120"/>
      <c r="AY48" s="121"/>
      <c r="AZ48" s="121"/>
      <c r="BA48" s="124"/>
      <c r="BB48" s="163"/>
      <c r="BC48" s="172"/>
      <c r="BD48" s="120"/>
      <c r="BE48" s="120"/>
      <c r="BF48" s="121"/>
      <c r="BG48" s="121"/>
      <c r="BH48" s="120"/>
      <c r="BI48" s="120"/>
      <c r="BJ48" s="121"/>
      <c r="BK48" s="124"/>
      <c r="BL48" s="163"/>
      <c r="BM48" s="145" t="s">
        <v>151</v>
      </c>
      <c r="BN48" s="145" t="s">
        <v>152</v>
      </c>
      <c r="BO48" s="121" t="s">
        <v>151</v>
      </c>
      <c r="BP48" s="121" t="s">
        <v>151</v>
      </c>
      <c r="BQ48" s="121" t="s">
        <v>151</v>
      </c>
      <c r="BR48" s="121" t="s">
        <v>151</v>
      </c>
      <c r="BS48" s="121" t="s">
        <v>151</v>
      </c>
      <c r="BT48" s="124"/>
      <c r="BU48" s="124"/>
      <c r="BV48" s="124" t="s">
        <v>151</v>
      </c>
      <c r="BW48" s="163"/>
      <c r="BX48" s="126" t="s">
        <v>83</v>
      </c>
      <c r="BY48" s="127">
        <v>45581</v>
      </c>
      <c r="BZ48" s="128" t="s">
        <v>1056</v>
      </c>
    </row>
    <row r="49" spans="2:78" s="63" customFormat="1" ht="30" customHeight="1" x14ac:dyDescent="0.25">
      <c r="B49" s="8">
        <v>20</v>
      </c>
      <c r="C49" s="119">
        <v>43</v>
      </c>
      <c r="D49" s="120"/>
      <c r="E49" s="147" t="s">
        <v>1162</v>
      </c>
      <c r="F49" s="156"/>
      <c r="G49" s="172"/>
      <c r="H49" s="120" t="s">
        <v>1047</v>
      </c>
      <c r="I49" s="120" t="s">
        <v>1047</v>
      </c>
      <c r="J49" s="120" t="s">
        <v>1047</v>
      </c>
      <c r="K49" s="120" t="s">
        <v>1047</v>
      </c>
      <c r="L49" s="120" t="s">
        <v>1047</v>
      </c>
      <c r="M49" s="121" t="s">
        <v>1047</v>
      </c>
      <c r="N49" s="121" t="s">
        <v>93</v>
      </c>
      <c r="O49" s="120" t="s">
        <v>1047</v>
      </c>
      <c r="P49" s="120" t="s">
        <v>1047</v>
      </c>
      <c r="Q49" s="122"/>
      <c r="R49" s="123"/>
      <c r="S49" s="124"/>
      <c r="T49" s="163"/>
      <c r="U49" s="142" t="s">
        <v>1165</v>
      </c>
      <c r="V49" s="127">
        <v>43254</v>
      </c>
      <c r="W49" s="65" t="s">
        <v>1070</v>
      </c>
      <c r="X49" s="125"/>
      <c r="Y49" s="65" t="s">
        <v>976</v>
      </c>
      <c r="Z49" s="139" t="s">
        <v>978</v>
      </c>
      <c r="AA49" s="156"/>
      <c r="AB49" s="141" t="s">
        <v>1141</v>
      </c>
      <c r="AC49" s="124" t="s">
        <v>1175</v>
      </c>
      <c r="AD49" s="163"/>
      <c r="AE49" s="145"/>
      <c r="AF49" s="145"/>
      <c r="AG49" s="145"/>
      <c r="AH49" s="120"/>
      <c r="AI49" s="121"/>
      <c r="AJ49" s="121"/>
      <c r="AK49" s="121"/>
      <c r="AL49" s="120"/>
      <c r="AM49" s="121"/>
      <c r="AN49" s="121"/>
      <c r="AO49" s="124"/>
      <c r="AP49" s="163"/>
      <c r="AQ49" s="172"/>
      <c r="AR49" s="172"/>
      <c r="AS49" s="172"/>
      <c r="AT49" s="120"/>
      <c r="AU49" s="121"/>
      <c r="AV49" s="121"/>
      <c r="AW49" s="121"/>
      <c r="AX49" s="120"/>
      <c r="AY49" s="121"/>
      <c r="AZ49" s="121"/>
      <c r="BA49" s="124"/>
      <c r="BB49" s="163"/>
      <c r="BC49" s="172"/>
      <c r="BD49" s="120"/>
      <c r="BE49" s="120"/>
      <c r="BF49" s="121"/>
      <c r="BG49" s="121"/>
      <c r="BH49" s="120"/>
      <c r="BI49" s="120"/>
      <c r="BJ49" s="121"/>
      <c r="BK49" s="124"/>
      <c r="BL49" s="163"/>
      <c r="BM49" s="145" t="s">
        <v>151</v>
      </c>
      <c r="BN49" s="145" t="s">
        <v>152</v>
      </c>
      <c r="BO49" s="121" t="s">
        <v>151</v>
      </c>
      <c r="BP49" s="121" t="s">
        <v>151</v>
      </c>
      <c r="BQ49" s="121" t="s">
        <v>151</v>
      </c>
      <c r="BR49" s="121" t="s">
        <v>151</v>
      </c>
      <c r="BS49" s="121" t="s">
        <v>151</v>
      </c>
      <c r="BT49" s="124"/>
      <c r="BU49" s="124"/>
      <c r="BV49" s="124" t="s">
        <v>151</v>
      </c>
      <c r="BW49" s="163"/>
      <c r="BX49" s="126" t="s">
        <v>83</v>
      </c>
      <c r="BY49" s="127">
        <v>45581</v>
      </c>
      <c r="BZ49" s="128" t="s">
        <v>1056</v>
      </c>
    </row>
    <row r="50" spans="2:78" s="63" customFormat="1" ht="30" customHeight="1" x14ac:dyDescent="0.25">
      <c r="B50" s="8">
        <v>20</v>
      </c>
      <c r="C50" s="119">
        <v>44</v>
      </c>
      <c r="D50" s="120"/>
      <c r="E50" s="147" t="s">
        <v>1163</v>
      </c>
      <c r="F50" s="156"/>
      <c r="G50" s="172"/>
      <c r="H50" s="120" t="s">
        <v>1047</v>
      </c>
      <c r="I50" s="120" t="s">
        <v>1047</v>
      </c>
      <c r="J50" s="120" t="s">
        <v>1047</v>
      </c>
      <c r="K50" s="120" t="s">
        <v>1047</v>
      </c>
      <c r="L50" s="120" t="s">
        <v>1047</v>
      </c>
      <c r="M50" s="121" t="s">
        <v>1047</v>
      </c>
      <c r="N50" s="121" t="s">
        <v>93</v>
      </c>
      <c r="O50" s="120" t="s">
        <v>1047</v>
      </c>
      <c r="P50" s="120" t="s">
        <v>1047</v>
      </c>
      <c r="Q50" s="122"/>
      <c r="R50" s="123"/>
      <c r="S50" s="124"/>
      <c r="T50" s="163"/>
      <c r="U50" s="145" t="s">
        <v>1166</v>
      </c>
      <c r="V50" s="127">
        <v>45384</v>
      </c>
      <c r="W50" s="65" t="s">
        <v>1070</v>
      </c>
      <c r="X50" s="125"/>
      <c r="Y50" s="65" t="s">
        <v>976</v>
      </c>
      <c r="Z50" s="139" t="s">
        <v>978</v>
      </c>
      <c r="AA50" s="156"/>
      <c r="AB50" s="141" t="s">
        <v>1141</v>
      </c>
      <c r="AC50" s="124" t="s">
        <v>1175</v>
      </c>
      <c r="AD50" s="163"/>
      <c r="AE50" s="145"/>
      <c r="AF50" s="145"/>
      <c r="AG50" s="145"/>
      <c r="AH50" s="120"/>
      <c r="AI50" s="121"/>
      <c r="AJ50" s="121"/>
      <c r="AK50" s="121"/>
      <c r="AL50" s="120"/>
      <c r="AM50" s="121"/>
      <c r="AN50" s="121"/>
      <c r="AO50" s="124"/>
      <c r="AP50" s="163"/>
      <c r="AQ50" s="172"/>
      <c r="AR50" s="172"/>
      <c r="AS50" s="172"/>
      <c r="AT50" s="120"/>
      <c r="AU50" s="121"/>
      <c r="AV50" s="121"/>
      <c r="AW50" s="121"/>
      <c r="AX50" s="120"/>
      <c r="AY50" s="121"/>
      <c r="AZ50" s="121"/>
      <c r="BA50" s="124"/>
      <c r="BB50" s="163"/>
      <c r="BC50" s="172"/>
      <c r="BD50" s="120"/>
      <c r="BE50" s="120"/>
      <c r="BF50" s="121"/>
      <c r="BG50" s="121"/>
      <c r="BH50" s="120"/>
      <c r="BI50" s="120"/>
      <c r="BJ50" s="121"/>
      <c r="BK50" s="124"/>
      <c r="BL50" s="163"/>
      <c r="BM50" s="145" t="s">
        <v>151</v>
      </c>
      <c r="BN50" s="145" t="s">
        <v>152</v>
      </c>
      <c r="BO50" s="121" t="s">
        <v>151</v>
      </c>
      <c r="BP50" s="121" t="s">
        <v>151</v>
      </c>
      <c r="BQ50" s="121" t="s">
        <v>151</v>
      </c>
      <c r="BR50" s="121" t="s">
        <v>151</v>
      </c>
      <c r="BS50" s="121" t="s">
        <v>151</v>
      </c>
      <c r="BT50" s="124"/>
      <c r="BU50" s="124"/>
      <c r="BV50" s="124" t="s">
        <v>151</v>
      </c>
      <c r="BW50" s="163"/>
      <c r="BX50" s="126" t="s">
        <v>83</v>
      </c>
      <c r="BY50" s="127">
        <v>45581</v>
      </c>
      <c r="BZ50" s="128" t="s">
        <v>1056</v>
      </c>
    </row>
    <row r="51" spans="2:78" s="63" customFormat="1" ht="30" customHeight="1" x14ac:dyDescent="0.25">
      <c r="B51" s="8">
        <v>20</v>
      </c>
      <c r="C51" s="119">
        <v>45</v>
      </c>
      <c r="D51" s="120"/>
      <c r="E51" s="147" t="s">
        <v>1164</v>
      </c>
      <c r="F51" s="156"/>
      <c r="G51" s="172"/>
      <c r="H51" s="120" t="s">
        <v>1047</v>
      </c>
      <c r="I51" s="120" t="s">
        <v>1047</v>
      </c>
      <c r="J51" s="120" t="s">
        <v>1047</v>
      </c>
      <c r="K51" s="120" t="s">
        <v>1047</v>
      </c>
      <c r="L51" s="120" t="s">
        <v>1047</v>
      </c>
      <c r="M51" s="121" t="s">
        <v>1047</v>
      </c>
      <c r="N51" s="121" t="s">
        <v>93</v>
      </c>
      <c r="O51" s="120" t="s">
        <v>1047</v>
      </c>
      <c r="P51" s="120" t="s">
        <v>1047</v>
      </c>
      <c r="Q51" s="122"/>
      <c r="R51" s="123"/>
      <c r="S51" s="124"/>
      <c r="T51" s="163"/>
      <c r="U51" s="142" t="s">
        <v>1167</v>
      </c>
      <c r="V51" s="127">
        <v>45384</v>
      </c>
      <c r="W51" s="65" t="s">
        <v>1070</v>
      </c>
      <c r="X51" s="125"/>
      <c r="Y51" s="65" t="s">
        <v>976</v>
      </c>
      <c r="Z51" s="139" t="s">
        <v>978</v>
      </c>
      <c r="AA51" s="156"/>
      <c r="AB51" s="141" t="s">
        <v>1141</v>
      </c>
      <c r="AC51" s="124" t="s">
        <v>1175</v>
      </c>
      <c r="AD51" s="163"/>
      <c r="AE51" s="145"/>
      <c r="AF51" s="145"/>
      <c r="AG51" s="145"/>
      <c r="AH51" s="120"/>
      <c r="AI51" s="121"/>
      <c r="AJ51" s="121"/>
      <c r="AK51" s="121"/>
      <c r="AL51" s="120"/>
      <c r="AM51" s="121"/>
      <c r="AN51" s="121"/>
      <c r="AO51" s="124"/>
      <c r="AP51" s="163"/>
      <c r="AQ51" s="172"/>
      <c r="AR51" s="172"/>
      <c r="AS51" s="172"/>
      <c r="AT51" s="120"/>
      <c r="AU51" s="121"/>
      <c r="AV51" s="121"/>
      <c r="AW51" s="121"/>
      <c r="AX51" s="120"/>
      <c r="AY51" s="121"/>
      <c r="AZ51" s="121"/>
      <c r="BA51" s="124"/>
      <c r="BB51" s="163"/>
      <c r="BC51" s="172"/>
      <c r="BD51" s="120"/>
      <c r="BE51" s="120"/>
      <c r="BF51" s="121"/>
      <c r="BG51" s="121"/>
      <c r="BH51" s="120"/>
      <c r="BI51" s="120"/>
      <c r="BJ51" s="121"/>
      <c r="BK51" s="124"/>
      <c r="BL51" s="163"/>
      <c r="BM51" s="145" t="s">
        <v>151</v>
      </c>
      <c r="BN51" s="145" t="s">
        <v>152</v>
      </c>
      <c r="BO51" s="121" t="s">
        <v>151</v>
      </c>
      <c r="BP51" s="121" t="s">
        <v>151</v>
      </c>
      <c r="BQ51" s="121" t="s">
        <v>151</v>
      </c>
      <c r="BR51" s="121" t="s">
        <v>151</v>
      </c>
      <c r="BS51" s="121" t="s">
        <v>151</v>
      </c>
      <c r="BT51" s="124"/>
      <c r="BU51" s="124"/>
      <c r="BV51" s="124" t="s">
        <v>151</v>
      </c>
      <c r="BW51" s="163"/>
      <c r="BX51" s="126" t="s">
        <v>83</v>
      </c>
      <c r="BY51" s="127">
        <v>45581</v>
      </c>
      <c r="BZ51" s="128" t="s">
        <v>1056</v>
      </c>
    </row>
    <row r="52" spans="2:78" s="63" customFormat="1" ht="6.75" customHeight="1" x14ac:dyDescent="0.25">
      <c r="C52" s="129"/>
      <c r="D52" s="130"/>
      <c r="E52" s="167"/>
      <c r="F52" s="156"/>
      <c r="G52" s="171"/>
      <c r="H52" s="130"/>
      <c r="I52" s="130"/>
      <c r="J52" s="130"/>
      <c r="K52" s="131"/>
      <c r="L52" s="131"/>
      <c r="M52" s="132"/>
      <c r="N52" s="132"/>
      <c r="O52" s="130"/>
      <c r="P52" s="130"/>
      <c r="Q52" s="133"/>
      <c r="R52" s="132"/>
      <c r="S52" s="134"/>
      <c r="T52" s="163"/>
      <c r="U52" s="161"/>
      <c r="V52" s="132"/>
      <c r="W52" s="135"/>
      <c r="X52" s="135"/>
      <c r="Y52" s="135"/>
      <c r="Z52" s="151"/>
      <c r="AA52" s="156"/>
      <c r="AB52" s="152"/>
      <c r="AC52" s="134"/>
      <c r="AD52" s="163"/>
      <c r="AE52" s="144"/>
      <c r="AF52" s="144"/>
      <c r="AG52" s="144"/>
      <c r="AH52" s="130"/>
      <c r="AI52" s="132"/>
      <c r="AJ52" s="132"/>
      <c r="AK52" s="132"/>
      <c r="AL52" s="130"/>
      <c r="AM52" s="132"/>
      <c r="AN52" s="132"/>
      <c r="AO52" s="134"/>
      <c r="AP52" s="163"/>
      <c r="AQ52" s="171"/>
      <c r="AR52" s="171"/>
      <c r="AS52" s="171"/>
      <c r="AT52" s="130"/>
      <c r="AU52" s="132"/>
      <c r="AV52" s="132"/>
      <c r="AW52" s="132"/>
      <c r="AX52" s="130"/>
      <c r="AY52" s="132"/>
      <c r="AZ52" s="132"/>
      <c r="BA52" s="134"/>
      <c r="BB52" s="163"/>
      <c r="BC52" s="171"/>
      <c r="BD52" s="130"/>
      <c r="BE52" s="130"/>
      <c r="BF52" s="132"/>
      <c r="BG52" s="132"/>
      <c r="BH52" s="130"/>
      <c r="BI52" s="130"/>
      <c r="BJ52" s="132"/>
      <c r="BK52" s="134"/>
      <c r="BL52" s="163"/>
      <c r="BM52" s="144"/>
      <c r="BN52" s="144"/>
      <c r="BO52" s="132"/>
      <c r="BP52" s="132"/>
      <c r="BQ52" s="132"/>
      <c r="BR52" s="132"/>
      <c r="BS52" s="132"/>
      <c r="BT52" s="134"/>
      <c r="BU52" s="134"/>
      <c r="BV52" s="134"/>
      <c r="BW52" s="163"/>
      <c r="BX52" s="136"/>
      <c r="BY52" s="137"/>
      <c r="BZ52" s="138"/>
    </row>
    <row r="53" spans="2:78" s="63" customFormat="1" ht="30" customHeight="1" x14ac:dyDescent="0.25">
      <c r="B53" s="8" t="s">
        <v>1174</v>
      </c>
      <c r="C53" s="119">
        <v>46</v>
      </c>
      <c r="D53" s="120"/>
      <c r="E53" s="147" t="s">
        <v>1170</v>
      </c>
      <c r="F53" s="156"/>
      <c r="G53" s="172"/>
      <c r="H53" s="120"/>
      <c r="I53" s="120"/>
      <c r="J53" s="120"/>
      <c r="K53" s="120"/>
      <c r="L53" s="120" t="s">
        <v>1171</v>
      </c>
      <c r="M53" s="121"/>
      <c r="N53" s="121" t="s">
        <v>93</v>
      </c>
      <c r="O53" s="120" t="s">
        <v>1173</v>
      </c>
      <c r="P53" s="120" t="s">
        <v>1172</v>
      </c>
      <c r="Q53" s="122"/>
      <c r="R53" s="123"/>
      <c r="S53" s="124"/>
      <c r="T53" s="163"/>
      <c r="U53" s="145"/>
      <c r="V53" s="127"/>
      <c r="W53" s="121"/>
      <c r="X53" s="125"/>
      <c r="Y53" s="121"/>
      <c r="Z53" s="147"/>
      <c r="AA53" s="156"/>
      <c r="AB53" s="141" t="s">
        <v>1168</v>
      </c>
      <c r="AC53" s="124" t="s">
        <v>1175</v>
      </c>
      <c r="AD53" s="163"/>
      <c r="AE53" s="145"/>
      <c r="AF53" s="145"/>
      <c r="AG53" s="145"/>
      <c r="AH53" s="120"/>
      <c r="AI53" s="121"/>
      <c r="AJ53" s="121"/>
      <c r="AK53" s="121"/>
      <c r="AL53" s="120"/>
      <c r="AM53" s="121"/>
      <c r="AN53" s="121"/>
      <c r="AO53" s="124"/>
      <c r="AP53" s="163"/>
      <c r="AQ53" s="172"/>
      <c r="AR53" s="172"/>
      <c r="AS53" s="172"/>
      <c r="AT53" s="120"/>
      <c r="AU53" s="121"/>
      <c r="AV53" s="121"/>
      <c r="AW53" s="121"/>
      <c r="AX53" s="120"/>
      <c r="AY53" s="121"/>
      <c r="AZ53" s="121"/>
      <c r="BA53" s="124"/>
      <c r="BB53" s="163"/>
      <c r="BC53" s="172"/>
      <c r="BD53" s="120"/>
      <c r="BE53" s="120"/>
      <c r="BF53" s="121"/>
      <c r="BG53" s="121"/>
      <c r="BH53" s="120"/>
      <c r="BI53" s="120"/>
      <c r="BJ53" s="121"/>
      <c r="BK53" s="124"/>
      <c r="BL53" s="163"/>
      <c r="BM53" s="145"/>
      <c r="BN53" s="145"/>
      <c r="BO53" s="121"/>
      <c r="BP53" s="121" t="s">
        <v>152</v>
      </c>
      <c r="BQ53" s="121" t="s">
        <v>151</v>
      </c>
      <c r="BR53" s="121" t="s">
        <v>151</v>
      </c>
      <c r="BS53" s="121" t="s">
        <v>151</v>
      </c>
      <c r="BT53" s="124"/>
      <c r="BU53" s="124"/>
      <c r="BV53" s="124" t="s">
        <v>151</v>
      </c>
      <c r="BW53" s="163"/>
      <c r="BX53" s="126"/>
      <c r="BY53" s="127">
        <v>45581</v>
      </c>
      <c r="BZ53" s="128" t="s">
        <v>1056</v>
      </c>
    </row>
    <row r="54" spans="2:78" s="63" customFormat="1" ht="30" customHeight="1" x14ac:dyDescent="0.25">
      <c r="B54" s="8"/>
      <c r="C54" s="119">
        <v>47</v>
      </c>
      <c r="D54" s="120"/>
      <c r="E54" s="147"/>
      <c r="F54" s="156"/>
      <c r="G54" s="172"/>
      <c r="H54" s="120"/>
      <c r="I54" s="120"/>
      <c r="J54" s="120"/>
      <c r="K54" s="120"/>
      <c r="L54" s="120"/>
      <c r="M54" s="121"/>
      <c r="N54" s="121"/>
      <c r="O54" s="120"/>
      <c r="P54" s="120"/>
      <c r="Q54" s="122"/>
      <c r="R54" s="123"/>
      <c r="S54" s="124"/>
      <c r="T54" s="163"/>
      <c r="U54" s="145"/>
      <c r="V54" s="127"/>
      <c r="W54" s="121"/>
      <c r="X54" s="125"/>
      <c r="Y54" s="121"/>
      <c r="Z54" s="147"/>
      <c r="AA54" s="156"/>
      <c r="AB54" s="141"/>
      <c r="AC54" s="124"/>
      <c r="AD54" s="163"/>
      <c r="AE54" s="145"/>
      <c r="AF54" s="145"/>
      <c r="AG54" s="145"/>
      <c r="AH54" s="120"/>
      <c r="AI54" s="121"/>
      <c r="AJ54" s="121"/>
      <c r="AK54" s="121"/>
      <c r="AL54" s="120"/>
      <c r="AM54" s="121"/>
      <c r="AN54" s="121"/>
      <c r="AO54" s="124"/>
      <c r="AP54" s="163"/>
      <c r="AQ54" s="172"/>
      <c r="AR54" s="172"/>
      <c r="AS54" s="172"/>
      <c r="AT54" s="120"/>
      <c r="AU54" s="121"/>
      <c r="AV54" s="121"/>
      <c r="AW54" s="121"/>
      <c r="AX54" s="120"/>
      <c r="AY54" s="121"/>
      <c r="AZ54" s="121"/>
      <c r="BA54" s="124"/>
      <c r="BB54" s="163"/>
      <c r="BC54" s="172"/>
      <c r="BD54" s="120"/>
      <c r="BE54" s="120"/>
      <c r="BF54" s="121"/>
      <c r="BG54" s="121"/>
      <c r="BH54" s="120"/>
      <c r="BI54" s="120"/>
      <c r="BJ54" s="121"/>
      <c r="BK54" s="124"/>
      <c r="BL54" s="163"/>
      <c r="BM54" s="145"/>
      <c r="BN54" s="145"/>
      <c r="BO54" s="121"/>
      <c r="BP54" s="121"/>
      <c r="BQ54" s="121"/>
      <c r="BR54" s="121"/>
      <c r="BS54" s="121"/>
      <c r="BT54" s="124"/>
      <c r="BU54" s="124"/>
      <c r="BV54" s="124"/>
      <c r="BW54" s="163"/>
      <c r="BX54" s="126"/>
      <c r="BY54" s="127"/>
      <c r="BZ54" s="128"/>
    </row>
    <row r="55" spans="2:78" s="63" customFormat="1" ht="30" customHeight="1" thickBot="1" x14ac:dyDescent="0.3">
      <c r="C55" s="80"/>
      <c r="D55" s="81"/>
      <c r="E55" s="92"/>
      <c r="F55" s="158"/>
      <c r="G55" s="153"/>
      <c r="H55" s="81"/>
      <c r="I55" s="81"/>
      <c r="J55" s="81"/>
      <c r="K55" s="81"/>
      <c r="L55" s="81"/>
      <c r="M55" s="82"/>
      <c r="N55" s="82"/>
      <c r="O55" s="81"/>
      <c r="P55" s="81"/>
      <c r="Q55" s="81"/>
      <c r="R55" s="81"/>
      <c r="S55" s="92"/>
      <c r="T55" s="158"/>
      <c r="U55" s="146"/>
      <c r="V55" s="82"/>
      <c r="W55" s="82"/>
      <c r="X55" s="82"/>
      <c r="Y55" s="82"/>
      <c r="Z55" s="92"/>
      <c r="AA55" s="158"/>
      <c r="AB55" s="153"/>
      <c r="AC55" s="92"/>
      <c r="AD55" s="158"/>
      <c r="AE55" s="146"/>
      <c r="AF55" s="146"/>
      <c r="AG55" s="146"/>
      <c r="AH55" s="81"/>
      <c r="AI55" s="81"/>
      <c r="AJ55" s="81"/>
      <c r="AK55" s="81"/>
      <c r="AL55" s="81"/>
      <c r="AM55" s="81"/>
      <c r="AN55" s="81"/>
      <c r="AO55" s="92"/>
      <c r="AP55" s="158"/>
      <c r="AQ55" s="153"/>
      <c r="AR55" s="153"/>
      <c r="AS55" s="153"/>
      <c r="AT55" s="81"/>
      <c r="AU55" s="81"/>
      <c r="AV55" s="81"/>
      <c r="AW55" s="81"/>
      <c r="AX55" s="81"/>
      <c r="AY55" s="81"/>
      <c r="AZ55" s="81"/>
      <c r="BA55" s="92"/>
      <c r="BB55" s="158"/>
      <c r="BC55" s="153"/>
      <c r="BD55" s="81"/>
      <c r="BE55" s="81"/>
      <c r="BF55" s="81"/>
      <c r="BG55" s="81"/>
      <c r="BH55" s="81"/>
      <c r="BI55" s="81"/>
      <c r="BJ55" s="81"/>
      <c r="BK55" s="92"/>
      <c r="BL55" s="158"/>
      <c r="BM55" s="146"/>
      <c r="BN55" s="146"/>
      <c r="BO55" s="82"/>
      <c r="BP55" s="82"/>
      <c r="BQ55" s="82"/>
      <c r="BR55" s="82"/>
      <c r="BS55" s="82"/>
      <c r="BT55" s="177"/>
      <c r="BU55" s="177"/>
      <c r="BV55" s="177"/>
      <c r="BW55" s="178"/>
      <c r="BX55" s="96" t="s">
        <v>83</v>
      </c>
      <c r="BY55" s="83">
        <v>45575</v>
      </c>
      <c r="BZ55" s="84" t="s">
        <v>1056</v>
      </c>
    </row>
    <row r="56" spans="2:78" x14ac:dyDescent="0.25">
      <c r="C56" s="9"/>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X56" s="10"/>
      <c r="BY56" s="10"/>
      <c r="BZ56" s="10"/>
    </row>
    <row r="57" spans="2:78" x14ac:dyDescent="0.25">
      <c r="C57" s="9"/>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X57" s="10"/>
      <c r="BY57" s="10"/>
      <c r="BZ57" s="10"/>
    </row>
    <row r="58" spans="2:78" x14ac:dyDescent="0.25">
      <c r="C58" s="9"/>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X58" s="10"/>
      <c r="BY58" s="10"/>
      <c r="BZ58" s="10"/>
    </row>
    <row r="59" spans="2:78" x14ac:dyDescent="0.25">
      <c r="C59" s="9"/>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X59" s="10"/>
      <c r="BY59" s="10"/>
      <c r="BZ59" s="10"/>
    </row>
    <row r="60" spans="2:78" x14ac:dyDescent="0.25">
      <c r="C60" s="9"/>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X60" s="10"/>
      <c r="BY60" s="10"/>
      <c r="BZ60" s="10"/>
    </row>
    <row r="61" spans="2:78" x14ac:dyDescent="0.25">
      <c r="C61" s="9"/>
      <c r="D61" s="10"/>
      <c r="E61" s="10"/>
      <c r="F61" s="10"/>
      <c r="G61" s="10"/>
      <c r="H61" s="10"/>
      <c r="I61" s="10" t="s">
        <v>999</v>
      </c>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X61" s="10"/>
      <c r="BY61" s="10"/>
      <c r="BZ61" s="10"/>
    </row>
    <row r="62" spans="2:78" x14ac:dyDescent="0.25">
      <c r="C62" s="9"/>
      <c r="D62" s="10"/>
      <c r="E62" s="10"/>
      <c r="F62" s="10"/>
      <c r="G62" s="10"/>
      <c r="H62" s="10"/>
      <c r="I62" s="10" t="s">
        <v>1000</v>
      </c>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X62" s="10"/>
      <c r="BY62" s="10"/>
      <c r="BZ62" s="10"/>
    </row>
    <row r="63" spans="2:78" x14ac:dyDescent="0.25">
      <c r="C63" s="9"/>
      <c r="D63" s="10"/>
      <c r="E63" s="10"/>
      <c r="F63" s="10"/>
      <c r="G63" s="10"/>
      <c r="H63" s="10"/>
      <c r="I63" s="10" t="s">
        <v>1001</v>
      </c>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X63" s="10"/>
      <c r="BY63" s="10"/>
      <c r="BZ63" s="10"/>
    </row>
  </sheetData>
  <autoFilter ref="C3:BS55" xr:uid="{ECDC86AE-BCE1-4901-B20E-D1C903CB8B35}"/>
  <mergeCells count="14">
    <mergeCell ref="BX2:BX3"/>
    <mergeCell ref="BY2:BY3"/>
    <mergeCell ref="BZ2:BZ3"/>
    <mergeCell ref="E2:E3"/>
    <mergeCell ref="C20:D20"/>
    <mergeCell ref="BM2:BV2"/>
    <mergeCell ref="C2:C3"/>
    <mergeCell ref="D2:D3"/>
    <mergeCell ref="BC2:BK2"/>
    <mergeCell ref="U2:Z2"/>
    <mergeCell ref="AE2:AO2"/>
    <mergeCell ref="AQ2:BA2"/>
    <mergeCell ref="G2:S2"/>
    <mergeCell ref="AB2:AC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0E085-9280-431B-8D6D-62AB4A2EA1B2}">
  <dimension ref="A1:AJ380"/>
  <sheetViews>
    <sheetView zoomScale="55" zoomScaleNormal="55" workbookViewId="0">
      <pane xSplit="1" topLeftCell="B1" activePane="topRight" state="frozen"/>
      <selection pane="topRight" activeCell="B1" sqref="B1"/>
    </sheetView>
  </sheetViews>
  <sheetFormatPr defaultColWidth="9.140625" defaultRowHeight="90" customHeight="1" x14ac:dyDescent="0.25"/>
  <cols>
    <col min="1" max="1" width="36.85546875" style="8" bestFit="1" customWidth="1"/>
    <col min="2" max="2" width="15.28515625" style="8" bestFit="1" customWidth="1"/>
    <col min="3" max="3" width="16.85546875" style="8" bestFit="1" customWidth="1"/>
    <col min="4" max="4" width="42.140625" style="8" bestFit="1" customWidth="1"/>
    <col min="5" max="5" width="34.85546875" style="8" customWidth="1"/>
    <col min="6" max="6" width="68.7109375" style="8" customWidth="1"/>
    <col min="7" max="7" width="23.42578125" style="8" bestFit="1" customWidth="1"/>
    <col min="8" max="8" width="23.5703125" style="8" bestFit="1" customWidth="1"/>
    <col min="9" max="9" width="28.7109375" style="9" customWidth="1"/>
    <col min="10" max="10" width="22.140625" style="8" bestFit="1" customWidth="1"/>
    <col min="11" max="11" width="22.85546875" style="8" bestFit="1" customWidth="1"/>
    <col min="12" max="12" width="25.85546875" style="8" bestFit="1" customWidth="1"/>
    <col min="13" max="13" width="92" style="9" customWidth="1"/>
    <col min="14" max="14" width="20.140625" style="14" bestFit="1" customWidth="1"/>
    <col min="15" max="15" width="19.140625" style="14" bestFit="1" customWidth="1"/>
    <col min="16" max="16" width="18.7109375" style="14" bestFit="1" customWidth="1"/>
    <col min="17" max="17" width="55.7109375" style="14" customWidth="1"/>
    <col min="18" max="18" width="15.28515625" style="14" bestFit="1" customWidth="1"/>
    <col min="19" max="19" width="20.140625" style="14" customWidth="1"/>
    <col min="20" max="20" width="33.140625" style="14" bestFit="1" customWidth="1"/>
    <col min="21" max="21" width="15.42578125" style="14" customWidth="1"/>
    <col min="22" max="22" width="20.140625" style="14" customWidth="1"/>
    <col min="23" max="23" width="45.7109375" style="14" customWidth="1"/>
    <col min="24" max="24" width="17.7109375" style="14" customWidth="1"/>
    <col min="25" max="26" width="20.140625" style="14" customWidth="1"/>
    <col min="27" max="27" width="18.7109375" style="14" bestFit="1" customWidth="1"/>
    <col min="28" max="36" width="20.140625" style="14" customWidth="1"/>
    <col min="37" max="16384" width="9.140625" style="8"/>
  </cols>
  <sheetData>
    <row r="1" spans="1:36" ht="107.45" customHeight="1" x14ac:dyDescent="0.25">
      <c r="A1" s="8" t="s">
        <v>101</v>
      </c>
      <c r="B1" s="8" t="s">
        <v>102</v>
      </c>
      <c r="C1" s="8" t="s">
        <v>103</v>
      </c>
      <c r="D1" s="8" t="s">
        <v>104</v>
      </c>
      <c r="E1" s="8" t="s">
        <v>105</v>
      </c>
      <c r="F1" s="8" t="s">
        <v>106</v>
      </c>
      <c r="G1" s="8" t="s">
        <v>107</v>
      </c>
      <c r="H1" s="8" t="s">
        <v>108</v>
      </c>
      <c r="I1" s="9" t="s">
        <v>109</v>
      </c>
      <c r="J1" s="8" t="s">
        <v>110</v>
      </c>
      <c r="K1" s="8" t="s">
        <v>111</v>
      </c>
      <c r="L1" s="8" t="s">
        <v>112</v>
      </c>
      <c r="M1" s="9" t="s">
        <v>113</v>
      </c>
      <c r="N1" s="14" t="s">
        <v>114</v>
      </c>
      <c r="O1" s="14" t="s">
        <v>115</v>
      </c>
      <c r="P1" s="14" t="s">
        <v>116</v>
      </c>
      <c r="Q1" s="8" t="s">
        <v>117</v>
      </c>
      <c r="R1" s="8" t="s">
        <v>118</v>
      </c>
      <c r="S1" s="15" t="s">
        <v>119</v>
      </c>
      <c r="T1" s="8" t="s">
        <v>120</v>
      </c>
      <c r="U1" s="8" t="s">
        <v>121</v>
      </c>
      <c r="V1" s="15" t="s">
        <v>122</v>
      </c>
      <c r="W1" s="8" t="s">
        <v>123</v>
      </c>
      <c r="X1" s="8" t="s">
        <v>124</v>
      </c>
      <c r="Y1" s="15" t="s">
        <v>125</v>
      </c>
      <c r="Z1" s="8" t="s">
        <v>126</v>
      </c>
      <c r="AA1" s="8" t="s">
        <v>127</v>
      </c>
      <c r="AB1" s="15" t="s">
        <v>128</v>
      </c>
      <c r="AC1" s="16" t="s">
        <v>129</v>
      </c>
      <c r="AD1" s="16" t="s">
        <v>130</v>
      </c>
      <c r="AE1" s="16" t="s">
        <v>131</v>
      </c>
      <c r="AF1" s="16" t="s">
        <v>132</v>
      </c>
      <c r="AG1" s="8"/>
      <c r="AH1" s="8"/>
      <c r="AI1" s="8"/>
      <c r="AJ1" s="8"/>
    </row>
    <row r="2" spans="1:36" ht="90" customHeight="1" x14ac:dyDescent="0.25">
      <c r="A2" s="17" t="s">
        <v>133</v>
      </c>
      <c r="B2" s="18" t="s">
        <v>134</v>
      </c>
      <c r="C2" s="18" t="s">
        <v>135</v>
      </c>
      <c r="D2" s="18" t="s">
        <v>136</v>
      </c>
      <c r="E2" s="18" t="s">
        <v>137</v>
      </c>
      <c r="F2" s="19" t="s">
        <v>138</v>
      </c>
      <c r="G2" s="18" t="s">
        <v>139</v>
      </c>
      <c r="H2" s="18" t="s">
        <v>140</v>
      </c>
      <c r="I2" s="20"/>
      <c r="J2" s="18"/>
      <c r="K2" s="18"/>
      <c r="L2" s="18"/>
      <c r="M2" s="20"/>
      <c r="N2" s="21">
        <v>45538</v>
      </c>
      <c r="O2" s="22"/>
      <c r="P2" s="23" t="s">
        <v>141</v>
      </c>
      <c r="Q2" s="18" t="s">
        <v>142</v>
      </c>
      <c r="R2" s="18" t="e">
        <v>#N/A</v>
      </c>
      <c r="S2" s="24"/>
      <c r="T2" s="18" t="e">
        <v>#N/A</v>
      </c>
      <c r="U2" s="18" t="e">
        <v>#N/A</v>
      </c>
      <c r="V2" s="24"/>
      <c r="W2" s="18" t="e">
        <v>#N/A</v>
      </c>
      <c r="X2" s="18" t="e">
        <v>#N/A</v>
      </c>
      <c r="Y2" s="24"/>
      <c r="Z2" s="25" t="e">
        <v>#N/A</v>
      </c>
      <c r="AA2" s="25" t="e">
        <v>#N/A</v>
      </c>
      <c r="AB2" s="24"/>
      <c r="AC2" s="26"/>
      <c r="AD2" s="26"/>
      <c r="AE2" s="26"/>
      <c r="AF2" s="27"/>
      <c r="AG2" s="8"/>
      <c r="AH2" s="8"/>
      <c r="AI2" s="8"/>
      <c r="AJ2" s="8"/>
    </row>
    <row r="3" spans="1:36" ht="90" customHeight="1" x14ac:dyDescent="0.25">
      <c r="A3" s="17" t="s">
        <v>143</v>
      </c>
      <c r="B3" s="18" t="s">
        <v>144</v>
      </c>
      <c r="C3" s="18" t="s">
        <v>135</v>
      </c>
      <c r="D3" s="18" t="s">
        <v>145</v>
      </c>
      <c r="E3" s="18" t="s">
        <v>146</v>
      </c>
      <c r="F3" s="19" t="s">
        <v>147</v>
      </c>
      <c r="G3" s="18" t="s">
        <v>148</v>
      </c>
      <c r="H3" s="18" t="s">
        <v>149</v>
      </c>
      <c r="I3" s="20" t="s">
        <v>150</v>
      </c>
      <c r="J3" s="18" t="s">
        <v>151</v>
      </c>
      <c r="K3" s="18" t="s">
        <v>152</v>
      </c>
      <c r="L3" s="18" t="s">
        <v>151</v>
      </c>
      <c r="M3" s="19" t="s">
        <v>153</v>
      </c>
      <c r="N3" s="21">
        <v>45539</v>
      </c>
      <c r="O3" s="22"/>
      <c r="P3" s="23" t="s">
        <v>141</v>
      </c>
      <c r="Q3" s="18" t="s">
        <v>142</v>
      </c>
      <c r="R3" s="18" t="e">
        <v>#N/A</v>
      </c>
      <c r="S3" s="24"/>
      <c r="T3" s="18" t="e">
        <v>#N/A</v>
      </c>
      <c r="U3" s="18" t="e">
        <v>#N/A</v>
      </c>
      <c r="V3" s="24"/>
      <c r="W3" s="18" t="e">
        <v>#N/A</v>
      </c>
      <c r="X3" s="18" t="e">
        <v>#N/A</v>
      </c>
      <c r="Y3" s="24"/>
      <c r="Z3" s="25" t="e">
        <v>#N/A</v>
      </c>
      <c r="AA3" s="25" t="e">
        <v>#N/A</v>
      </c>
      <c r="AB3" s="24"/>
      <c r="AC3" s="26"/>
      <c r="AD3" s="26"/>
      <c r="AE3" s="26"/>
      <c r="AF3" s="27"/>
      <c r="AG3" s="8"/>
      <c r="AH3" s="8"/>
      <c r="AI3" s="8"/>
      <c r="AJ3" s="8"/>
    </row>
    <row r="4" spans="1:36" ht="90" customHeight="1" x14ac:dyDescent="0.25">
      <c r="A4" s="17" t="s">
        <v>154</v>
      </c>
      <c r="B4" s="18" t="s">
        <v>155</v>
      </c>
      <c r="C4" s="18" t="s">
        <v>135</v>
      </c>
      <c r="D4" s="18" t="s">
        <v>145</v>
      </c>
      <c r="E4" s="18" t="s">
        <v>146</v>
      </c>
      <c r="F4" s="19" t="s">
        <v>147</v>
      </c>
      <c r="G4" s="18" t="s">
        <v>148</v>
      </c>
      <c r="H4" s="18" t="s">
        <v>149</v>
      </c>
      <c r="I4" s="20" t="s">
        <v>150</v>
      </c>
      <c r="J4" s="18" t="s">
        <v>151</v>
      </c>
      <c r="K4" s="18" t="s">
        <v>152</v>
      </c>
      <c r="L4" s="18" t="s">
        <v>151</v>
      </c>
      <c r="M4" s="20" t="s">
        <v>153</v>
      </c>
      <c r="N4" s="21">
        <v>45539</v>
      </c>
      <c r="O4" s="22"/>
      <c r="P4" s="23" t="s">
        <v>141</v>
      </c>
      <c r="Q4" s="18" t="s">
        <v>142</v>
      </c>
      <c r="R4" s="18" t="e">
        <v>#N/A</v>
      </c>
      <c r="S4" s="24"/>
      <c r="T4" s="18" t="e">
        <v>#N/A</v>
      </c>
      <c r="U4" s="18" t="e">
        <v>#N/A</v>
      </c>
      <c r="V4" s="24"/>
      <c r="W4" s="18" t="e">
        <v>#N/A</v>
      </c>
      <c r="X4" s="18" t="e">
        <v>#N/A</v>
      </c>
      <c r="Y4" s="24"/>
      <c r="Z4" s="25" t="e">
        <v>#N/A</v>
      </c>
      <c r="AA4" s="25" t="e">
        <v>#N/A</v>
      </c>
      <c r="AB4" s="24"/>
      <c r="AC4" s="26"/>
      <c r="AD4" s="26"/>
      <c r="AE4" s="26"/>
      <c r="AF4" s="27"/>
      <c r="AG4" s="8"/>
      <c r="AH4" s="8"/>
      <c r="AI4" s="8"/>
      <c r="AJ4" s="8"/>
    </row>
    <row r="5" spans="1:36" ht="90" customHeight="1" x14ac:dyDescent="0.25">
      <c r="A5" s="17" t="s">
        <v>156</v>
      </c>
      <c r="B5" s="18">
        <v>10148203216</v>
      </c>
      <c r="C5" s="18" t="s">
        <v>135</v>
      </c>
      <c r="D5" s="18" t="s">
        <v>145</v>
      </c>
      <c r="E5" s="18" t="s">
        <v>146</v>
      </c>
      <c r="F5" s="19" t="s">
        <v>147</v>
      </c>
      <c r="G5" s="18" t="s">
        <v>148</v>
      </c>
      <c r="H5" s="18" t="s">
        <v>149</v>
      </c>
      <c r="I5" s="20" t="s">
        <v>150</v>
      </c>
      <c r="J5" s="18" t="s">
        <v>151</v>
      </c>
      <c r="K5" s="18" t="s">
        <v>152</v>
      </c>
      <c r="L5" s="18" t="s">
        <v>151</v>
      </c>
      <c r="M5" s="19" t="s">
        <v>153</v>
      </c>
      <c r="N5" s="21">
        <v>45539</v>
      </c>
      <c r="O5" s="22"/>
      <c r="P5" s="23" t="s">
        <v>141</v>
      </c>
      <c r="Q5" s="18" t="s">
        <v>142</v>
      </c>
      <c r="R5" s="18" t="e">
        <v>#N/A</v>
      </c>
      <c r="S5" s="24"/>
      <c r="T5" s="18" t="e">
        <v>#N/A</v>
      </c>
      <c r="U5" s="18" t="e">
        <v>#N/A</v>
      </c>
      <c r="V5" s="24"/>
      <c r="W5" s="18" t="e">
        <v>#N/A</v>
      </c>
      <c r="X5" s="18" t="e">
        <v>#N/A</v>
      </c>
      <c r="Y5" s="24"/>
      <c r="Z5" s="25" t="e">
        <v>#N/A</v>
      </c>
      <c r="AA5" s="25" t="e">
        <v>#N/A</v>
      </c>
      <c r="AB5" s="24"/>
      <c r="AC5" s="26"/>
      <c r="AD5" s="26"/>
      <c r="AE5" s="26"/>
      <c r="AF5" s="27"/>
      <c r="AG5" s="8"/>
      <c r="AH5" s="8"/>
      <c r="AI5" s="8"/>
      <c r="AJ5" s="8"/>
    </row>
    <row r="6" spans="1:36" ht="90" customHeight="1" x14ac:dyDescent="0.25">
      <c r="A6" s="17" t="s">
        <v>157</v>
      </c>
      <c r="B6" s="18" t="s">
        <v>158</v>
      </c>
      <c r="C6" s="18" t="s">
        <v>159</v>
      </c>
      <c r="D6" s="18" t="s">
        <v>145</v>
      </c>
      <c r="E6" s="18" t="s">
        <v>146</v>
      </c>
      <c r="F6" s="19" t="s">
        <v>147</v>
      </c>
      <c r="G6" s="18" t="s">
        <v>148</v>
      </c>
      <c r="H6" s="18" t="s">
        <v>149</v>
      </c>
      <c r="I6" s="20" t="s">
        <v>150</v>
      </c>
      <c r="J6" s="18" t="s">
        <v>151</v>
      </c>
      <c r="K6" s="18" t="s">
        <v>152</v>
      </c>
      <c r="L6" s="18" t="s">
        <v>151</v>
      </c>
      <c r="M6" s="19" t="s">
        <v>153</v>
      </c>
      <c r="N6" s="21">
        <v>45539</v>
      </c>
      <c r="O6" s="22"/>
      <c r="P6" s="23" t="s">
        <v>141</v>
      </c>
      <c r="Q6" s="18" t="s">
        <v>142</v>
      </c>
      <c r="R6" s="18" t="e">
        <v>#N/A</v>
      </c>
      <c r="S6" s="24"/>
      <c r="T6" s="18" t="e">
        <v>#N/A</v>
      </c>
      <c r="U6" s="18" t="e">
        <v>#N/A</v>
      </c>
      <c r="V6" s="24"/>
      <c r="W6" s="18" t="e">
        <v>#N/A</v>
      </c>
      <c r="X6" s="18" t="e">
        <v>#N/A</v>
      </c>
      <c r="Y6" s="24"/>
      <c r="Z6" s="25" t="e">
        <v>#N/A</v>
      </c>
      <c r="AA6" s="25" t="e">
        <v>#N/A</v>
      </c>
      <c r="AB6" s="24"/>
      <c r="AC6" s="26"/>
      <c r="AD6" s="26"/>
      <c r="AE6" s="26"/>
      <c r="AF6" s="27"/>
      <c r="AG6" s="8"/>
      <c r="AH6" s="8"/>
      <c r="AI6" s="8"/>
      <c r="AJ6" s="8"/>
    </row>
    <row r="7" spans="1:36" ht="90" customHeight="1" x14ac:dyDescent="0.25">
      <c r="A7" s="17" t="s">
        <v>160</v>
      </c>
      <c r="B7" s="18" t="s">
        <v>161</v>
      </c>
      <c r="C7" s="18" t="s">
        <v>135</v>
      </c>
      <c r="D7" s="18" t="s">
        <v>162</v>
      </c>
      <c r="E7" s="18"/>
      <c r="F7" s="19"/>
      <c r="G7" s="20" t="s">
        <v>163</v>
      </c>
      <c r="H7" s="20" t="s">
        <v>164</v>
      </c>
      <c r="I7" s="20"/>
      <c r="J7" s="18"/>
      <c r="K7" s="18"/>
      <c r="L7" s="18"/>
      <c r="M7" s="20"/>
      <c r="N7" s="21">
        <v>45533</v>
      </c>
      <c r="O7" s="22"/>
      <c r="P7" s="23" t="s">
        <v>141</v>
      </c>
      <c r="Q7" s="18" t="s">
        <v>165</v>
      </c>
      <c r="R7" s="18" t="e">
        <v>#N/A</v>
      </c>
      <c r="S7" s="24"/>
      <c r="T7" s="18" t="e">
        <v>#N/A</v>
      </c>
      <c r="U7" s="18" t="e">
        <v>#N/A</v>
      </c>
      <c r="V7" s="24"/>
      <c r="W7" s="18" t="e">
        <v>#N/A</v>
      </c>
      <c r="X7" s="18" t="e">
        <v>#N/A</v>
      </c>
      <c r="Y7" s="24"/>
      <c r="Z7" s="25" t="e">
        <v>#N/A</v>
      </c>
      <c r="AA7" s="25" t="e">
        <v>#N/A</v>
      </c>
      <c r="AB7" s="24"/>
      <c r="AC7" s="26"/>
      <c r="AD7" s="26"/>
      <c r="AE7" s="26"/>
      <c r="AF7" s="27"/>
      <c r="AG7" s="8"/>
      <c r="AH7" s="8"/>
      <c r="AI7" s="8"/>
      <c r="AJ7" s="8"/>
    </row>
    <row r="8" spans="1:36" ht="90" customHeight="1" x14ac:dyDescent="0.25">
      <c r="A8" s="28" t="s">
        <v>166</v>
      </c>
      <c r="B8" s="29" t="s">
        <v>167</v>
      </c>
      <c r="C8" s="18" t="s">
        <v>168</v>
      </c>
      <c r="D8" s="18" t="s">
        <v>169</v>
      </c>
      <c r="E8" s="18" t="s">
        <v>170</v>
      </c>
      <c r="F8" s="19" t="s">
        <v>171</v>
      </c>
      <c r="G8" s="18" t="s">
        <v>172</v>
      </c>
      <c r="H8" s="18" t="s">
        <v>173</v>
      </c>
      <c r="I8" s="20" t="s">
        <v>174</v>
      </c>
      <c r="J8" s="18" t="s">
        <v>151</v>
      </c>
      <c r="K8" s="18" t="s">
        <v>152</v>
      </c>
      <c r="L8" s="18" t="s">
        <v>152</v>
      </c>
      <c r="M8" s="20" t="s">
        <v>175</v>
      </c>
      <c r="N8" s="21">
        <v>45558</v>
      </c>
      <c r="O8" s="22"/>
      <c r="P8" s="23" t="s">
        <v>141</v>
      </c>
      <c r="Q8" s="18" t="s">
        <v>165</v>
      </c>
      <c r="R8" s="25" t="e">
        <v>#N/A</v>
      </c>
      <c r="S8" s="30"/>
      <c r="T8" s="18" t="e">
        <v>#N/A</v>
      </c>
      <c r="U8" s="25" t="e">
        <v>#N/A</v>
      </c>
      <c r="V8" s="24"/>
      <c r="W8" s="18" t="s">
        <v>176</v>
      </c>
      <c r="X8" s="25">
        <v>45382</v>
      </c>
      <c r="Y8" s="24"/>
      <c r="Z8" s="25" t="e">
        <v>#N/A</v>
      </c>
      <c r="AA8" s="25" t="e">
        <v>#N/A</v>
      </c>
      <c r="AB8" s="24"/>
      <c r="AC8" s="26"/>
      <c r="AD8" s="26"/>
      <c r="AE8" s="26"/>
      <c r="AF8" s="27"/>
      <c r="AG8" s="8"/>
      <c r="AH8" s="8"/>
      <c r="AI8" s="8"/>
      <c r="AJ8" s="8"/>
    </row>
    <row r="9" spans="1:36" ht="90" customHeight="1" x14ac:dyDescent="0.25">
      <c r="A9" s="31" t="s">
        <v>177</v>
      </c>
      <c r="B9" s="32">
        <v>10148203170</v>
      </c>
      <c r="C9" s="18" t="s">
        <v>168</v>
      </c>
      <c r="D9" s="18" t="s">
        <v>169</v>
      </c>
      <c r="E9" s="18" t="s">
        <v>170</v>
      </c>
      <c r="F9" s="19" t="s">
        <v>171</v>
      </c>
      <c r="G9" s="33" t="s">
        <v>172</v>
      </c>
      <c r="H9" s="33" t="s">
        <v>173</v>
      </c>
      <c r="I9" s="20" t="s">
        <v>174</v>
      </c>
      <c r="J9" s="18" t="s">
        <v>151</v>
      </c>
      <c r="K9" s="18" t="s">
        <v>152</v>
      </c>
      <c r="L9" s="18" t="s">
        <v>152</v>
      </c>
      <c r="M9" s="20" t="s">
        <v>178</v>
      </c>
      <c r="N9" s="21">
        <v>45558</v>
      </c>
      <c r="O9" s="22"/>
      <c r="P9" s="23" t="s">
        <v>141</v>
      </c>
      <c r="Q9" s="18" t="s">
        <v>179</v>
      </c>
      <c r="R9" s="25" t="e">
        <v>#N/A</v>
      </c>
      <c r="S9" s="24"/>
      <c r="T9" s="18" t="e">
        <v>#N/A</v>
      </c>
      <c r="U9" s="25" t="e">
        <v>#N/A</v>
      </c>
      <c r="V9" s="24"/>
      <c r="W9" s="18" t="e">
        <v>#N/A</v>
      </c>
      <c r="X9" s="25" t="e">
        <v>#N/A</v>
      </c>
      <c r="Y9" s="24"/>
      <c r="Z9" s="25" t="e">
        <v>#N/A</v>
      </c>
      <c r="AA9" s="25" t="e">
        <v>#N/A</v>
      </c>
      <c r="AB9" s="24"/>
      <c r="AC9" s="26"/>
      <c r="AD9" s="26"/>
      <c r="AE9" s="26"/>
      <c r="AF9" s="27"/>
      <c r="AG9" s="8"/>
      <c r="AH9" s="8"/>
      <c r="AI9" s="8"/>
      <c r="AJ9" s="8"/>
    </row>
    <row r="10" spans="1:36" ht="90" customHeight="1" x14ac:dyDescent="0.25">
      <c r="A10" s="17" t="s">
        <v>180</v>
      </c>
      <c r="B10" s="18" t="s">
        <v>181</v>
      </c>
      <c r="C10" s="18" t="s">
        <v>168</v>
      </c>
      <c r="D10" s="18" t="s">
        <v>169</v>
      </c>
      <c r="E10" s="18" t="s">
        <v>170</v>
      </c>
      <c r="F10" s="20" t="s">
        <v>171</v>
      </c>
      <c r="G10" s="18" t="s">
        <v>172</v>
      </c>
      <c r="H10" s="18" t="s">
        <v>173</v>
      </c>
      <c r="I10" s="20" t="s">
        <v>174</v>
      </c>
      <c r="J10" s="18" t="s">
        <v>151</v>
      </c>
      <c r="K10" s="18" t="s">
        <v>152</v>
      </c>
      <c r="L10" s="18" t="s">
        <v>152</v>
      </c>
      <c r="M10" s="20" t="s">
        <v>178</v>
      </c>
      <c r="N10" s="21">
        <v>45558</v>
      </c>
      <c r="O10" s="22"/>
      <c r="P10" s="23" t="s">
        <v>141</v>
      </c>
      <c r="Q10" s="18" t="s">
        <v>179</v>
      </c>
      <c r="R10" s="25" t="e">
        <v>#N/A</v>
      </c>
      <c r="S10" s="24"/>
      <c r="T10" s="18" t="e">
        <v>#N/A</v>
      </c>
      <c r="U10" s="25" t="e">
        <v>#N/A</v>
      </c>
      <c r="V10" s="24"/>
      <c r="W10" s="18" t="e">
        <v>#N/A</v>
      </c>
      <c r="X10" s="25" t="e">
        <v>#N/A</v>
      </c>
      <c r="Y10" s="24"/>
      <c r="Z10" s="25" t="e">
        <v>#N/A</v>
      </c>
      <c r="AA10" s="25" t="e">
        <v>#N/A</v>
      </c>
      <c r="AB10" s="24"/>
      <c r="AC10" s="26"/>
      <c r="AD10" s="26"/>
      <c r="AE10" s="26"/>
      <c r="AF10" s="27"/>
      <c r="AG10" s="8"/>
      <c r="AH10" s="8"/>
      <c r="AI10" s="8"/>
      <c r="AJ10" s="8"/>
    </row>
    <row r="11" spans="1:36" ht="90" customHeight="1" x14ac:dyDescent="0.25">
      <c r="A11" s="17" t="s">
        <v>182</v>
      </c>
      <c r="B11" s="18" t="s">
        <v>183</v>
      </c>
      <c r="C11" s="18" t="s">
        <v>159</v>
      </c>
      <c r="D11" s="18" t="s">
        <v>169</v>
      </c>
      <c r="E11" s="18" t="s">
        <v>170</v>
      </c>
      <c r="F11" s="19" t="s">
        <v>171</v>
      </c>
      <c r="G11" s="33" t="s">
        <v>172</v>
      </c>
      <c r="H11" s="33" t="s">
        <v>173</v>
      </c>
      <c r="I11" s="20" t="s">
        <v>174</v>
      </c>
      <c r="J11" s="18" t="s">
        <v>151</v>
      </c>
      <c r="K11" s="18" t="s">
        <v>152</v>
      </c>
      <c r="L11" s="18" t="s">
        <v>152</v>
      </c>
      <c r="M11" s="20" t="s">
        <v>184</v>
      </c>
      <c r="N11" s="21">
        <v>45558</v>
      </c>
      <c r="O11" s="22"/>
      <c r="P11" s="23" t="s">
        <v>141</v>
      </c>
      <c r="Q11" s="18" t="s">
        <v>179</v>
      </c>
      <c r="R11" s="25" t="e">
        <v>#N/A</v>
      </c>
      <c r="S11" s="24"/>
      <c r="T11" s="18" t="e">
        <v>#N/A</v>
      </c>
      <c r="U11" s="25" t="e">
        <v>#N/A</v>
      </c>
      <c r="V11" s="24"/>
      <c r="W11" s="18" t="e">
        <v>#N/A</v>
      </c>
      <c r="X11" s="25" t="e">
        <v>#N/A</v>
      </c>
      <c r="Y11" s="24"/>
      <c r="Z11" s="25" t="e">
        <v>#N/A</v>
      </c>
      <c r="AA11" s="25" t="e">
        <v>#N/A</v>
      </c>
      <c r="AB11" s="24"/>
      <c r="AC11" s="26"/>
      <c r="AD11" s="26"/>
      <c r="AE11" s="26"/>
      <c r="AF11" s="27"/>
      <c r="AG11" s="8"/>
      <c r="AH11" s="8"/>
      <c r="AI11" s="8"/>
      <c r="AJ11" s="8"/>
    </row>
    <row r="12" spans="1:36" ht="90" customHeight="1" x14ac:dyDescent="0.25">
      <c r="A12" s="17" t="s">
        <v>185</v>
      </c>
      <c r="B12" s="18" t="s">
        <v>186</v>
      </c>
      <c r="C12" s="18" t="s">
        <v>159</v>
      </c>
      <c r="D12" s="18" t="s">
        <v>169</v>
      </c>
      <c r="E12" s="18" t="s">
        <v>170</v>
      </c>
      <c r="F12" s="20" t="s">
        <v>171</v>
      </c>
      <c r="G12" s="18" t="s">
        <v>172</v>
      </c>
      <c r="H12" s="18" t="s">
        <v>173</v>
      </c>
      <c r="I12" s="20" t="s">
        <v>174</v>
      </c>
      <c r="J12" s="18" t="s">
        <v>151</v>
      </c>
      <c r="K12" s="18" t="s">
        <v>152</v>
      </c>
      <c r="L12" s="18" t="s">
        <v>152</v>
      </c>
      <c r="M12" s="20" t="s">
        <v>187</v>
      </c>
      <c r="N12" s="21">
        <v>45558</v>
      </c>
      <c r="O12" s="22"/>
      <c r="P12" s="23" t="s">
        <v>141</v>
      </c>
      <c r="Q12" s="18" t="s">
        <v>179</v>
      </c>
      <c r="R12" s="25" t="e">
        <v>#N/A</v>
      </c>
      <c r="S12" s="24"/>
      <c r="T12" s="18" t="e">
        <v>#N/A</v>
      </c>
      <c r="U12" s="25" t="e">
        <v>#N/A</v>
      </c>
      <c r="V12" s="24"/>
      <c r="W12" s="18" t="e">
        <v>#N/A</v>
      </c>
      <c r="X12" s="25" t="e">
        <v>#N/A</v>
      </c>
      <c r="Y12" s="24"/>
      <c r="Z12" s="25" t="e">
        <v>#N/A</v>
      </c>
      <c r="AA12" s="25" t="e">
        <v>#N/A</v>
      </c>
      <c r="AB12" s="24"/>
      <c r="AC12" s="26"/>
      <c r="AD12" s="26"/>
      <c r="AE12" s="26"/>
      <c r="AF12" s="27"/>
      <c r="AG12" s="8"/>
      <c r="AH12" s="8"/>
      <c r="AI12" s="8"/>
      <c r="AJ12" s="8"/>
    </row>
    <row r="13" spans="1:36" ht="90" customHeight="1" x14ac:dyDescent="0.25">
      <c r="A13" s="17" t="s">
        <v>188</v>
      </c>
      <c r="B13" s="18" t="s">
        <v>189</v>
      </c>
      <c r="C13" s="18" t="s">
        <v>159</v>
      </c>
      <c r="D13" s="18" t="s">
        <v>169</v>
      </c>
      <c r="E13" s="18" t="s">
        <v>170</v>
      </c>
      <c r="F13" s="20" t="s">
        <v>171</v>
      </c>
      <c r="G13" s="18" t="s">
        <v>172</v>
      </c>
      <c r="H13" s="18" t="s">
        <v>173</v>
      </c>
      <c r="I13" s="20" t="s">
        <v>174</v>
      </c>
      <c r="J13" s="18" t="s">
        <v>151</v>
      </c>
      <c r="K13" s="18" t="s">
        <v>152</v>
      </c>
      <c r="L13" s="18" t="s">
        <v>152</v>
      </c>
      <c r="M13" s="20" t="s">
        <v>190</v>
      </c>
      <c r="N13" s="21">
        <v>45558</v>
      </c>
      <c r="O13" s="22"/>
      <c r="P13" s="23" t="s">
        <v>141</v>
      </c>
      <c r="Q13" s="18" t="s">
        <v>179</v>
      </c>
      <c r="R13" s="25" t="e">
        <v>#N/A</v>
      </c>
      <c r="S13" s="24"/>
      <c r="T13" s="18" t="e">
        <v>#N/A</v>
      </c>
      <c r="U13" s="25" t="e">
        <v>#N/A</v>
      </c>
      <c r="V13" s="24"/>
      <c r="W13" s="18" t="e">
        <v>#N/A</v>
      </c>
      <c r="X13" s="25" t="e">
        <v>#N/A</v>
      </c>
      <c r="Y13" s="24"/>
      <c r="Z13" s="25" t="e">
        <v>#N/A</v>
      </c>
      <c r="AA13" s="25" t="e">
        <v>#N/A</v>
      </c>
      <c r="AB13" s="24"/>
      <c r="AC13" s="26"/>
      <c r="AD13" s="26"/>
      <c r="AE13" s="26"/>
      <c r="AF13" s="27"/>
      <c r="AG13" s="8"/>
      <c r="AH13" s="8"/>
      <c r="AI13" s="8"/>
      <c r="AJ13" s="8"/>
    </row>
    <row r="14" spans="1:36" ht="90" customHeight="1" x14ac:dyDescent="0.25">
      <c r="A14" s="17" t="s">
        <v>191</v>
      </c>
      <c r="B14" s="18">
        <v>10148203171</v>
      </c>
      <c r="C14" s="18" t="s">
        <v>159</v>
      </c>
      <c r="D14" s="18" t="s">
        <v>169</v>
      </c>
      <c r="E14" s="18" t="s">
        <v>170</v>
      </c>
      <c r="F14" s="19" t="s">
        <v>171</v>
      </c>
      <c r="G14" s="18" t="s">
        <v>172</v>
      </c>
      <c r="H14" s="18" t="s">
        <v>173</v>
      </c>
      <c r="I14" s="20" t="s">
        <v>174</v>
      </c>
      <c r="J14" s="18" t="s">
        <v>151</v>
      </c>
      <c r="K14" s="18" t="s">
        <v>152</v>
      </c>
      <c r="L14" s="18" t="s">
        <v>152</v>
      </c>
      <c r="M14" s="20" t="s">
        <v>192</v>
      </c>
      <c r="N14" s="21">
        <v>45558</v>
      </c>
      <c r="O14" s="22"/>
      <c r="P14" s="23" t="s">
        <v>141</v>
      </c>
      <c r="Q14" s="18" t="s">
        <v>179</v>
      </c>
      <c r="R14" s="25" t="e">
        <v>#N/A</v>
      </c>
      <c r="S14" s="24"/>
      <c r="T14" s="18" t="e">
        <v>#N/A</v>
      </c>
      <c r="U14" s="25" t="e">
        <v>#N/A</v>
      </c>
      <c r="V14" s="24"/>
      <c r="W14" s="18" t="e">
        <v>#N/A</v>
      </c>
      <c r="X14" s="25" t="e">
        <v>#N/A</v>
      </c>
      <c r="Y14" s="24"/>
      <c r="Z14" s="25" t="e">
        <v>#N/A</v>
      </c>
      <c r="AA14" s="25" t="e">
        <v>#N/A</v>
      </c>
      <c r="AB14" s="24"/>
      <c r="AC14" s="26"/>
      <c r="AD14" s="26"/>
      <c r="AE14" s="26"/>
      <c r="AF14" s="27"/>
      <c r="AG14" s="8"/>
      <c r="AH14" s="8"/>
      <c r="AI14" s="8"/>
      <c r="AJ14" s="8"/>
    </row>
    <row r="15" spans="1:36" ht="90" customHeight="1" x14ac:dyDescent="0.25">
      <c r="A15" s="17" t="s">
        <v>193</v>
      </c>
      <c r="B15" s="18" t="s">
        <v>194</v>
      </c>
      <c r="C15" s="18" t="s">
        <v>159</v>
      </c>
      <c r="D15" s="18" t="s">
        <v>169</v>
      </c>
      <c r="E15" s="18" t="s">
        <v>170</v>
      </c>
      <c r="F15" s="19" t="s">
        <v>171</v>
      </c>
      <c r="G15" s="18" t="s">
        <v>172</v>
      </c>
      <c r="H15" s="18" t="s">
        <v>173</v>
      </c>
      <c r="I15" s="20" t="s">
        <v>174</v>
      </c>
      <c r="J15" s="18" t="s">
        <v>151</v>
      </c>
      <c r="K15" s="18" t="s">
        <v>152</v>
      </c>
      <c r="L15" s="18" t="s">
        <v>152</v>
      </c>
      <c r="M15" s="20" t="s">
        <v>178</v>
      </c>
      <c r="N15" s="21">
        <v>45558</v>
      </c>
      <c r="O15" s="22"/>
      <c r="P15" s="23" t="s">
        <v>141</v>
      </c>
      <c r="Q15" s="18" t="s">
        <v>179</v>
      </c>
      <c r="R15" s="25" t="e">
        <v>#N/A</v>
      </c>
      <c r="S15" s="24"/>
      <c r="T15" s="18" t="e">
        <v>#N/A</v>
      </c>
      <c r="U15" s="25" t="e">
        <v>#N/A</v>
      </c>
      <c r="V15" s="24"/>
      <c r="W15" s="18" t="e">
        <v>#N/A</v>
      </c>
      <c r="X15" s="25" t="e">
        <v>#N/A</v>
      </c>
      <c r="Y15" s="24"/>
      <c r="Z15" s="25" t="e">
        <v>#N/A</v>
      </c>
      <c r="AA15" s="25" t="e">
        <v>#N/A</v>
      </c>
      <c r="AB15" s="24"/>
      <c r="AC15" s="26"/>
      <c r="AD15" s="26"/>
      <c r="AE15" s="26"/>
      <c r="AF15" s="27"/>
      <c r="AG15" s="8"/>
      <c r="AH15" s="8"/>
      <c r="AI15" s="8"/>
      <c r="AJ15" s="8"/>
    </row>
    <row r="16" spans="1:36" ht="90" customHeight="1" x14ac:dyDescent="0.25">
      <c r="A16" s="17" t="s">
        <v>195</v>
      </c>
      <c r="B16" s="18">
        <v>10148203227</v>
      </c>
      <c r="C16" s="18" t="s">
        <v>135</v>
      </c>
      <c r="D16" s="18" t="s">
        <v>169</v>
      </c>
      <c r="E16" s="18" t="s">
        <v>170</v>
      </c>
      <c r="F16" s="19" t="s">
        <v>196</v>
      </c>
      <c r="G16" s="18" t="s">
        <v>172</v>
      </c>
      <c r="H16" s="18" t="s">
        <v>173</v>
      </c>
      <c r="I16" s="20" t="s">
        <v>174</v>
      </c>
      <c r="J16" s="18" t="s">
        <v>151</v>
      </c>
      <c r="K16" s="18" t="s">
        <v>152</v>
      </c>
      <c r="L16" s="18" t="s">
        <v>152</v>
      </c>
      <c r="M16" s="20" t="s">
        <v>197</v>
      </c>
      <c r="N16" s="21">
        <v>45558</v>
      </c>
      <c r="O16" s="22"/>
      <c r="P16" s="23" t="s">
        <v>141</v>
      </c>
      <c r="Q16" s="18" t="s">
        <v>165</v>
      </c>
      <c r="R16" s="25" t="e">
        <v>#N/A</v>
      </c>
      <c r="S16" s="24"/>
      <c r="T16" s="18" t="e">
        <v>#N/A</v>
      </c>
      <c r="U16" s="25" t="e">
        <v>#N/A</v>
      </c>
      <c r="V16" s="24"/>
      <c r="W16" s="18" t="e">
        <v>#N/A</v>
      </c>
      <c r="X16" s="25" t="e">
        <v>#N/A</v>
      </c>
      <c r="Y16" s="24"/>
      <c r="Z16" s="25" t="e">
        <v>#N/A</v>
      </c>
      <c r="AA16" s="25" t="e">
        <v>#N/A</v>
      </c>
      <c r="AB16" s="24"/>
      <c r="AC16" s="26"/>
      <c r="AD16" s="26"/>
      <c r="AE16" s="26"/>
      <c r="AF16" s="27"/>
      <c r="AG16" s="8"/>
      <c r="AH16" s="8"/>
      <c r="AI16" s="8"/>
      <c r="AJ16" s="8"/>
    </row>
    <row r="17" spans="1:36" ht="90" customHeight="1" x14ac:dyDescent="0.25">
      <c r="A17" s="17" t="s">
        <v>198</v>
      </c>
      <c r="B17" s="18">
        <v>10148203223</v>
      </c>
      <c r="C17" s="18" t="s">
        <v>135</v>
      </c>
      <c r="D17" s="18" t="s">
        <v>169</v>
      </c>
      <c r="E17" s="18" t="s">
        <v>170</v>
      </c>
      <c r="F17" s="19" t="s">
        <v>196</v>
      </c>
      <c r="G17" s="33" t="s">
        <v>172</v>
      </c>
      <c r="H17" s="33" t="s">
        <v>173</v>
      </c>
      <c r="I17" s="20" t="s">
        <v>174</v>
      </c>
      <c r="J17" s="18" t="s">
        <v>151</v>
      </c>
      <c r="K17" s="18" t="s">
        <v>152</v>
      </c>
      <c r="L17" s="18" t="s">
        <v>152</v>
      </c>
      <c r="M17" s="20" t="s">
        <v>199</v>
      </c>
      <c r="N17" s="21">
        <v>45559</v>
      </c>
      <c r="O17" s="22"/>
      <c r="P17" s="23" t="s">
        <v>141</v>
      </c>
      <c r="Q17" s="18" t="s">
        <v>165</v>
      </c>
      <c r="R17" s="25" t="e">
        <v>#N/A</v>
      </c>
      <c r="S17" s="24"/>
      <c r="T17" s="18" t="e">
        <v>#N/A</v>
      </c>
      <c r="U17" s="25" t="e">
        <v>#N/A</v>
      </c>
      <c r="V17" s="24"/>
      <c r="W17" s="18" t="e">
        <v>#N/A</v>
      </c>
      <c r="X17" s="25" t="e">
        <v>#N/A</v>
      </c>
      <c r="Y17" s="24"/>
      <c r="Z17" s="25" t="e">
        <v>#N/A</v>
      </c>
      <c r="AA17" s="25" t="e">
        <v>#N/A</v>
      </c>
      <c r="AB17" s="24"/>
      <c r="AC17" s="26"/>
      <c r="AD17" s="26"/>
      <c r="AE17" s="26"/>
      <c r="AF17" s="27"/>
      <c r="AG17" s="8"/>
      <c r="AH17" s="8"/>
      <c r="AI17" s="8"/>
      <c r="AJ17" s="8"/>
    </row>
    <row r="18" spans="1:36" ht="90" customHeight="1" x14ac:dyDescent="0.25">
      <c r="A18" s="17" t="s">
        <v>200</v>
      </c>
      <c r="B18" s="18">
        <v>10148203226</v>
      </c>
      <c r="C18" s="18" t="s">
        <v>135</v>
      </c>
      <c r="D18" s="18" t="s">
        <v>169</v>
      </c>
      <c r="E18" s="18" t="s">
        <v>170</v>
      </c>
      <c r="F18" s="19" t="s">
        <v>196</v>
      </c>
      <c r="G18" s="33" t="s">
        <v>172</v>
      </c>
      <c r="H18" s="33" t="s">
        <v>173</v>
      </c>
      <c r="I18" s="20" t="s">
        <v>174</v>
      </c>
      <c r="J18" s="18" t="s">
        <v>151</v>
      </c>
      <c r="K18" s="18" t="s">
        <v>152</v>
      </c>
      <c r="L18" s="18" t="s">
        <v>152</v>
      </c>
      <c r="M18" s="20" t="s">
        <v>201</v>
      </c>
      <c r="N18" s="21">
        <v>45559</v>
      </c>
      <c r="O18" s="22"/>
      <c r="P18" s="23" t="s">
        <v>141</v>
      </c>
      <c r="Q18" s="18" t="s">
        <v>165</v>
      </c>
      <c r="R18" s="25" t="e">
        <v>#N/A</v>
      </c>
      <c r="S18" s="24"/>
      <c r="T18" s="18" t="e">
        <v>#N/A</v>
      </c>
      <c r="U18" s="25" t="e">
        <v>#N/A</v>
      </c>
      <c r="V18" s="24"/>
      <c r="W18" s="18" t="e">
        <v>#N/A</v>
      </c>
      <c r="X18" s="25" t="e">
        <v>#N/A</v>
      </c>
      <c r="Y18" s="24"/>
      <c r="Z18" s="25" t="e">
        <v>#N/A</v>
      </c>
      <c r="AA18" s="25" t="e">
        <v>#N/A</v>
      </c>
      <c r="AB18" s="24"/>
      <c r="AC18" s="26"/>
      <c r="AD18" s="26"/>
      <c r="AE18" s="26"/>
      <c r="AF18" s="27"/>
      <c r="AG18" s="8"/>
      <c r="AH18" s="8"/>
      <c r="AI18" s="8"/>
      <c r="AJ18" s="8"/>
    </row>
    <row r="19" spans="1:36" ht="150" x14ac:dyDescent="0.25">
      <c r="A19" s="17" t="s">
        <v>202</v>
      </c>
      <c r="B19" s="18">
        <v>10148203220</v>
      </c>
      <c r="C19" s="18" t="s">
        <v>135</v>
      </c>
      <c r="D19" s="18" t="s">
        <v>169</v>
      </c>
      <c r="E19" s="18" t="s">
        <v>170</v>
      </c>
      <c r="F19" s="19" t="s">
        <v>196</v>
      </c>
      <c r="G19" s="18" t="s">
        <v>172</v>
      </c>
      <c r="H19" s="18" t="s">
        <v>173</v>
      </c>
      <c r="I19" s="20" t="s">
        <v>174</v>
      </c>
      <c r="J19" s="18" t="s">
        <v>151</v>
      </c>
      <c r="K19" s="18" t="s">
        <v>152</v>
      </c>
      <c r="L19" s="18" t="s">
        <v>152</v>
      </c>
      <c r="M19" s="20" t="s">
        <v>203</v>
      </c>
      <c r="N19" s="21">
        <v>45559</v>
      </c>
      <c r="O19" s="22"/>
      <c r="P19" s="23" t="s">
        <v>141</v>
      </c>
      <c r="Q19" s="18" t="s">
        <v>165</v>
      </c>
      <c r="R19" s="25" t="e">
        <v>#N/A</v>
      </c>
      <c r="S19" s="24"/>
      <c r="T19" s="18" t="e">
        <v>#N/A</v>
      </c>
      <c r="U19" s="25" t="e">
        <v>#N/A</v>
      </c>
      <c r="V19" s="24"/>
      <c r="W19" s="18" t="e">
        <v>#N/A</v>
      </c>
      <c r="X19" s="25" t="e">
        <v>#N/A</v>
      </c>
      <c r="Y19" s="24"/>
      <c r="Z19" s="25" t="e">
        <v>#N/A</v>
      </c>
      <c r="AA19" s="25" t="e">
        <v>#N/A</v>
      </c>
      <c r="AB19" s="24"/>
      <c r="AC19" s="26"/>
      <c r="AD19" s="26"/>
      <c r="AE19" s="26"/>
      <c r="AF19" s="27"/>
      <c r="AG19" s="8"/>
      <c r="AH19" s="8"/>
      <c r="AI19" s="8"/>
      <c r="AJ19" s="8"/>
    </row>
    <row r="20" spans="1:36" ht="135" x14ac:dyDescent="0.25">
      <c r="A20" s="17" t="s">
        <v>204</v>
      </c>
      <c r="B20" s="18">
        <v>10148203221</v>
      </c>
      <c r="C20" s="18" t="s">
        <v>135</v>
      </c>
      <c r="D20" s="18" t="s">
        <v>169</v>
      </c>
      <c r="E20" s="18" t="s">
        <v>170</v>
      </c>
      <c r="F20" s="19" t="s">
        <v>196</v>
      </c>
      <c r="G20" s="33" t="s">
        <v>172</v>
      </c>
      <c r="H20" s="33" t="s">
        <v>173</v>
      </c>
      <c r="I20" s="20" t="s">
        <v>174</v>
      </c>
      <c r="J20" s="18" t="s">
        <v>151</v>
      </c>
      <c r="K20" s="18" t="s">
        <v>152</v>
      </c>
      <c r="L20" s="18" t="s">
        <v>152</v>
      </c>
      <c r="M20" s="20" t="s">
        <v>205</v>
      </c>
      <c r="N20" s="21">
        <v>45559</v>
      </c>
      <c r="O20" s="22"/>
      <c r="P20" s="23" t="s">
        <v>141</v>
      </c>
      <c r="Q20" s="18" t="s">
        <v>165</v>
      </c>
      <c r="R20" s="25" t="e">
        <v>#N/A</v>
      </c>
      <c r="S20" s="24"/>
      <c r="T20" s="18" t="e">
        <v>#N/A</v>
      </c>
      <c r="U20" s="25" t="e">
        <v>#N/A</v>
      </c>
      <c r="V20" s="24"/>
      <c r="W20" s="18" t="e">
        <v>#N/A</v>
      </c>
      <c r="X20" s="25" t="e">
        <v>#N/A</v>
      </c>
      <c r="Y20" s="24"/>
      <c r="Z20" s="25" t="e">
        <v>#N/A</v>
      </c>
      <c r="AA20" s="25" t="e">
        <v>#N/A</v>
      </c>
      <c r="AB20" s="24"/>
      <c r="AC20" s="26"/>
      <c r="AD20" s="26"/>
      <c r="AE20" s="26"/>
      <c r="AF20" s="27"/>
      <c r="AG20" s="8"/>
      <c r="AH20" s="8"/>
      <c r="AI20" s="8"/>
      <c r="AJ20" s="8"/>
    </row>
    <row r="21" spans="1:36" ht="90" customHeight="1" x14ac:dyDescent="0.25">
      <c r="A21" s="17" t="s">
        <v>206</v>
      </c>
      <c r="B21" s="18">
        <v>10148203224</v>
      </c>
      <c r="C21" s="18" t="s">
        <v>135</v>
      </c>
      <c r="D21" s="18" t="s">
        <v>169</v>
      </c>
      <c r="E21" s="18" t="s">
        <v>170</v>
      </c>
      <c r="F21" s="19" t="s">
        <v>196</v>
      </c>
      <c r="G21" s="18" t="s">
        <v>172</v>
      </c>
      <c r="H21" s="18" t="s">
        <v>173</v>
      </c>
      <c r="I21" s="20" t="s">
        <v>174</v>
      </c>
      <c r="J21" s="18" t="s">
        <v>151</v>
      </c>
      <c r="K21" s="18" t="s">
        <v>152</v>
      </c>
      <c r="L21" s="18" t="s">
        <v>152</v>
      </c>
      <c r="M21" s="20" t="s">
        <v>207</v>
      </c>
      <c r="N21" s="21">
        <v>45558</v>
      </c>
      <c r="O21" s="22"/>
      <c r="P21" s="23" t="s">
        <v>141</v>
      </c>
      <c r="Q21" s="18" t="s">
        <v>165</v>
      </c>
      <c r="R21" s="25" t="e">
        <v>#N/A</v>
      </c>
      <c r="S21" s="24"/>
      <c r="T21" s="18" t="e">
        <v>#N/A</v>
      </c>
      <c r="U21" s="25" t="e">
        <v>#N/A</v>
      </c>
      <c r="V21" s="24"/>
      <c r="W21" s="18" t="e">
        <v>#N/A</v>
      </c>
      <c r="X21" s="25" t="e">
        <v>#N/A</v>
      </c>
      <c r="Y21" s="24"/>
      <c r="Z21" s="25" t="e">
        <v>#N/A</v>
      </c>
      <c r="AA21" s="25" t="e">
        <v>#N/A</v>
      </c>
      <c r="AB21" s="24"/>
      <c r="AC21" s="26"/>
      <c r="AD21" s="26"/>
      <c r="AE21" s="26"/>
      <c r="AF21" s="27"/>
      <c r="AG21" s="8"/>
      <c r="AH21" s="8"/>
      <c r="AI21" s="8"/>
      <c r="AJ21" s="8"/>
    </row>
    <row r="22" spans="1:36" ht="90" customHeight="1" x14ac:dyDescent="0.25">
      <c r="A22" s="17" t="s">
        <v>208</v>
      </c>
      <c r="B22" s="18">
        <v>10148203225</v>
      </c>
      <c r="C22" s="18" t="s">
        <v>135</v>
      </c>
      <c r="D22" s="18" t="s">
        <v>169</v>
      </c>
      <c r="E22" s="18" t="s">
        <v>170</v>
      </c>
      <c r="F22" s="19" t="s">
        <v>196</v>
      </c>
      <c r="G22" s="33" t="s">
        <v>172</v>
      </c>
      <c r="H22" s="33" t="s">
        <v>173</v>
      </c>
      <c r="I22" s="20" t="s">
        <v>174</v>
      </c>
      <c r="J22" s="18" t="s">
        <v>151</v>
      </c>
      <c r="K22" s="18" t="s">
        <v>152</v>
      </c>
      <c r="L22" s="18" t="s">
        <v>152</v>
      </c>
      <c r="M22" s="20" t="s">
        <v>209</v>
      </c>
      <c r="N22" s="21">
        <v>45558</v>
      </c>
      <c r="O22" s="22"/>
      <c r="P22" s="23" t="s">
        <v>141</v>
      </c>
      <c r="Q22" s="18" t="s">
        <v>165</v>
      </c>
      <c r="R22" s="25" t="e">
        <v>#N/A</v>
      </c>
      <c r="S22" s="24"/>
      <c r="T22" s="18" t="e">
        <v>#N/A</v>
      </c>
      <c r="U22" s="25" t="e">
        <v>#N/A</v>
      </c>
      <c r="V22" s="24"/>
      <c r="W22" s="18" t="e">
        <v>#N/A</v>
      </c>
      <c r="X22" s="25" t="e">
        <v>#N/A</v>
      </c>
      <c r="Y22" s="24"/>
      <c r="Z22" s="25" t="e">
        <v>#N/A</v>
      </c>
      <c r="AA22" s="25" t="e">
        <v>#N/A</v>
      </c>
      <c r="AB22" s="24"/>
      <c r="AC22" s="26"/>
      <c r="AD22" s="26"/>
      <c r="AE22" s="26"/>
      <c r="AF22" s="27"/>
      <c r="AG22" s="8"/>
      <c r="AH22" s="8"/>
      <c r="AI22" s="8"/>
      <c r="AJ22" s="8"/>
    </row>
    <row r="23" spans="1:36" ht="90" customHeight="1" x14ac:dyDescent="0.25">
      <c r="A23" s="17" t="s">
        <v>210</v>
      </c>
      <c r="B23" s="18">
        <v>10148203222</v>
      </c>
      <c r="C23" s="18" t="s">
        <v>135</v>
      </c>
      <c r="D23" s="18" t="s">
        <v>169</v>
      </c>
      <c r="E23" s="18" t="s">
        <v>170</v>
      </c>
      <c r="F23" s="19" t="s">
        <v>196</v>
      </c>
      <c r="G23" s="18" t="s">
        <v>172</v>
      </c>
      <c r="H23" s="18" t="s">
        <v>173</v>
      </c>
      <c r="I23" s="20" t="s">
        <v>174</v>
      </c>
      <c r="J23" s="18" t="s">
        <v>151</v>
      </c>
      <c r="K23" s="18" t="s">
        <v>152</v>
      </c>
      <c r="L23" s="18" t="s">
        <v>152</v>
      </c>
      <c r="M23" s="20" t="s">
        <v>211</v>
      </c>
      <c r="N23" s="21">
        <v>45559</v>
      </c>
      <c r="O23" s="22"/>
      <c r="P23" s="23" t="s">
        <v>141</v>
      </c>
      <c r="Q23" s="18" t="s">
        <v>165</v>
      </c>
      <c r="R23" s="25" t="e">
        <v>#N/A</v>
      </c>
      <c r="S23" s="24"/>
      <c r="T23" s="18" t="e">
        <v>#N/A</v>
      </c>
      <c r="U23" s="25" t="e">
        <v>#N/A</v>
      </c>
      <c r="V23" s="24"/>
      <c r="W23" s="18" t="e">
        <v>#N/A</v>
      </c>
      <c r="X23" s="25" t="e">
        <v>#N/A</v>
      </c>
      <c r="Y23" s="24"/>
      <c r="Z23" s="25" t="e">
        <v>#N/A</v>
      </c>
      <c r="AA23" s="25" t="e">
        <v>#N/A</v>
      </c>
      <c r="AB23" s="24"/>
      <c r="AC23" s="26"/>
      <c r="AD23" s="26"/>
      <c r="AE23" s="26"/>
      <c r="AF23" s="27"/>
      <c r="AG23" s="8"/>
      <c r="AH23" s="8"/>
      <c r="AI23" s="8"/>
      <c r="AJ23" s="8"/>
    </row>
    <row r="24" spans="1:36" ht="90" customHeight="1" x14ac:dyDescent="0.25">
      <c r="A24" s="17" t="s">
        <v>212</v>
      </c>
      <c r="B24" s="18" t="s">
        <v>213</v>
      </c>
      <c r="C24" s="18" t="s">
        <v>168</v>
      </c>
      <c r="D24" s="18" t="s">
        <v>214</v>
      </c>
      <c r="E24" s="18" t="s">
        <v>215</v>
      </c>
      <c r="F24" s="19" t="s">
        <v>216</v>
      </c>
      <c r="G24" s="18" t="s">
        <v>172</v>
      </c>
      <c r="H24" s="18" t="s">
        <v>173</v>
      </c>
      <c r="I24" s="20" t="s">
        <v>217</v>
      </c>
      <c r="J24" s="18" t="s">
        <v>151</v>
      </c>
      <c r="K24" s="18" t="s">
        <v>151</v>
      </c>
      <c r="L24" s="18" t="s">
        <v>152</v>
      </c>
      <c r="M24" s="19" t="s">
        <v>218</v>
      </c>
      <c r="N24" s="21">
        <v>45526</v>
      </c>
      <c r="O24" s="22"/>
      <c r="P24" s="23" t="s">
        <v>141</v>
      </c>
      <c r="Q24" s="18" t="s">
        <v>142</v>
      </c>
      <c r="R24" s="25" t="e">
        <v>#N/A</v>
      </c>
      <c r="S24" s="24"/>
      <c r="T24" s="18" t="e">
        <v>#N/A</v>
      </c>
      <c r="U24" s="25" t="e">
        <v>#N/A</v>
      </c>
      <c r="V24" s="24"/>
      <c r="W24" s="18" t="e">
        <v>#N/A</v>
      </c>
      <c r="X24" s="25" t="e">
        <v>#N/A</v>
      </c>
      <c r="Y24" s="24"/>
      <c r="Z24" s="25" t="e">
        <v>#N/A</v>
      </c>
      <c r="AA24" s="25" t="e">
        <v>#N/A</v>
      </c>
      <c r="AB24" s="24"/>
      <c r="AC24" s="26"/>
      <c r="AD24" s="26"/>
      <c r="AE24" s="26"/>
      <c r="AF24" s="27"/>
      <c r="AG24" s="8"/>
      <c r="AH24" s="8"/>
      <c r="AI24" s="8"/>
      <c r="AJ24" s="8"/>
    </row>
    <row r="25" spans="1:36" ht="90" customHeight="1" x14ac:dyDescent="0.25">
      <c r="A25" s="17" t="s">
        <v>219</v>
      </c>
      <c r="B25" s="18" t="s">
        <v>220</v>
      </c>
      <c r="C25" s="18" t="s">
        <v>135</v>
      </c>
      <c r="D25" s="18" t="s">
        <v>214</v>
      </c>
      <c r="E25" s="18" t="s">
        <v>215</v>
      </c>
      <c r="F25" s="19" t="s">
        <v>221</v>
      </c>
      <c r="G25" s="18" t="s">
        <v>172</v>
      </c>
      <c r="H25" s="18" t="s">
        <v>173</v>
      </c>
      <c r="I25" s="20" t="s">
        <v>217</v>
      </c>
      <c r="J25" s="18" t="s">
        <v>151</v>
      </c>
      <c r="K25" s="18" t="s">
        <v>151</v>
      </c>
      <c r="L25" s="18" t="s">
        <v>152</v>
      </c>
      <c r="M25" s="19" t="s">
        <v>222</v>
      </c>
      <c r="N25" s="21">
        <v>45526</v>
      </c>
      <c r="O25" s="22"/>
      <c r="P25" s="23" t="s">
        <v>141</v>
      </c>
      <c r="Q25" s="18" t="s">
        <v>142</v>
      </c>
      <c r="R25" s="25" t="e">
        <v>#N/A</v>
      </c>
      <c r="S25" s="24"/>
      <c r="T25" s="18" t="e">
        <v>#N/A</v>
      </c>
      <c r="U25" s="25" t="e">
        <v>#N/A</v>
      </c>
      <c r="V25" s="24"/>
      <c r="W25" s="18" t="s">
        <v>223</v>
      </c>
      <c r="X25" s="25">
        <v>44286</v>
      </c>
      <c r="Y25" s="24"/>
      <c r="Z25" s="25" t="e">
        <v>#N/A</v>
      </c>
      <c r="AA25" s="25" t="e">
        <v>#N/A</v>
      </c>
      <c r="AB25" s="24"/>
      <c r="AC25" s="26"/>
      <c r="AD25" s="26"/>
      <c r="AE25" s="26"/>
      <c r="AF25" s="27"/>
      <c r="AG25" s="8"/>
      <c r="AH25" s="8"/>
      <c r="AI25" s="8"/>
      <c r="AJ25" s="8"/>
    </row>
    <row r="26" spans="1:36" ht="90" customHeight="1" x14ac:dyDescent="0.25">
      <c r="A26" s="17" t="s">
        <v>224</v>
      </c>
      <c r="B26" s="18" t="s">
        <v>225</v>
      </c>
      <c r="C26" s="18" t="s">
        <v>168</v>
      </c>
      <c r="D26" s="18" t="s">
        <v>226</v>
      </c>
      <c r="E26" s="18" t="s">
        <v>215</v>
      </c>
      <c r="F26" s="20" t="s">
        <v>227</v>
      </c>
      <c r="G26" s="18"/>
      <c r="H26" s="18" t="s">
        <v>173</v>
      </c>
      <c r="I26" s="20"/>
      <c r="J26" s="18"/>
      <c r="K26" s="18"/>
      <c r="L26" s="18"/>
      <c r="M26" s="20"/>
      <c r="N26" s="21">
        <v>45533</v>
      </c>
      <c r="O26" s="22"/>
      <c r="P26" s="23" t="s">
        <v>141</v>
      </c>
      <c r="Q26" s="18" t="s">
        <v>142</v>
      </c>
      <c r="R26" s="25" t="e">
        <v>#N/A</v>
      </c>
      <c r="S26" s="24"/>
      <c r="T26" s="18" t="e">
        <v>#N/A</v>
      </c>
      <c r="U26" s="25" t="e">
        <v>#N/A</v>
      </c>
      <c r="V26" s="24"/>
      <c r="W26" s="18" t="e">
        <v>#N/A</v>
      </c>
      <c r="X26" s="25" t="e">
        <v>#N/A</v>
      </c>
      <c r="Y26" s="24"/>
      <c r="Z26" s="25" t="e">
        <v>#N/A</v>
      </c>
      <c r="AA26" s="25" t="e">
        <v>#N/A</v>
      </c>
      <c r="AB26" s="24"/>
      <c r="AC26" s="26"/>
      <c r="AD26" s="26"/>
      <c r="AE26" s="26"/>
      <c r="AF26" s="27"/>
      <c r="AG26" s="8"/>
      <c r="AH26" s="8"/>
      <c r="AI26" s="8"/>
      <c r="AJ26" s="8"/>
    </row>
    <row r="27" spans="1:36" ht="90" customHeight="1" x14ac:dyDescent="0.25">
      <c r="A27" s="17" t="s">
        <v>228</v>
      </c>
      <c r="B27" s="18" t="s">
        <v>229</v>
      </c>
      <c r="C27" s="18" t="s">
        <v>135</v>
      </c>
      <c r="D27" s="18" t="s">
        <v>230</v>
      </c>
      <c r="E27" s="18" t="s">
        <v>215</v>
      </c>
      <c r="F27" s="19" t="s">
        <v>216</v>
      </c>
      <c r="G27" s="18" t="s">
        <v>148</v>
      </c>
      <c r="H27" s="18" t="s">
        <v>149</v>
      </c>
      <c r="I27" s="20" t="s">
        <v>231</v>
      </c>
      <c r="J27" s="18" t="s">
        <v>151</v>
      </c>
      <c r="K27" s="18" t="s">
        <v>151</v>
      </c>
      <c r="L27" s="18" t="s">
        <v>152</v>
      </c>
      <c r="M27" s="19" t="s">
        <v>232</v>
      </c>
      <c r="N27" s="21">
        <v>45526</v>
      </c>
      <c r="O27" s="22"/>
      <c r="P27" s="23" t="s">
        <v>141</v>
      </c>
      <c r="Q27" s="18" t="s">
        <v>179</v>
      </c>
      <c r="R27" s="25" t="e">
        <v>#N/A</v>
      </c>
      <c r="S27" s="24"/>
      <c r="T27" s="18" t="e">
        <v>#N/A</v>
      </c>
      <c r="U27" s="25" t="e">
        <v>#N/A</v>
      </c>
      <c r="V27" s="24"/>
      <c r="W27" s="18" t="e">
        <v>#N/A</v>
      </c>
      <c r="X27" s="25" t="e">
        <v>#N/A</v>
      </c>
      <c r="Y27" s="24"/>
      <c r="Z27" s="25" t="e">
        <v>#N/A</v>
      </c>
      <c r="AA27" s="25" t="e">
        <v>#N/A</v>
      </c>
      <c r="AB27" s="24"/>
      <c r="AC27" s="26"/>
      <c r="AD27" s="26"/>
      <c r="AE27" s="26"/>
      <c r="AF27" s="27"/>
      <c r="AG27" s="8"/>
      <c r="AH27" s="8"/>
      <c r="AI27" s="8"/>
      <c r="AJ27" s="8"/>
    </row>
    <row r="28" spans="1:36" ht="90" customHeight="1" x14ac:dyDescent="0.25">
      <c r="A28" s="17" t="s">
        <v>233</v>
      </c>
      <c r="B28" s="18" t="s">
        <v>234</v>
      </c>
      <c r="C28" s="18" t="s">
        <v>135</v>
      </c>
      <c r="D28" s="18" t="s">
        <v>230</v>
      </c>
      <c r="E28" s="18" t="s">
        <v>215</v>
      </c>
      <c r="F28" s="19" t="s">
        <v>216</v>
      </c>
      <c r="G28" s="18" t="s">
        <v>148</v>
      </c>
      <c r="H28" s="18" t="s">
        <v>149</v>
      </c>
      <c r="I28" s="20" t="s">
        <v>231</v>
      </c>
      <c r="J28" s="18" t="s">
        <v>151</v>
      </c>
      <c r="K28" s="18" t="s">
        <v>151</v>
      </c>
      <c r="L28" s="18" t="s">
        <v>152</v>
      </c>
      <c r="M28" s="19" t="s">
        <v>232</v>
      </c>
      <c r="N28" s="21">
        <v>45526</v>
      </c>
      <c r="O28" s="22"/>
      <c r="P28" s="23" t="s">
        <v>141</v>
      </c>
      <c r="Q28" s="18" t="s">
        <v>142</v>
      </c>
      <c r="R28" s="25" t="e">
        <v>#N/A</v>
      </c>
      <c r="S28" s="24"/>
      <c r="T28" s="18" t="e">
        <v>#N/A</v>
      </c>
      <c r="U28" s="25" t="e">
        <v>#N/A</v>
      </c>
      <c r="V28" s="24"/>
      <c r="W28" s="18" t="e">
        <v>#N/A</v>
      </c>
      <c r="X28" s="25" t="e">
        <v>#N/A</v>
      </c>
      <c r="Y28" s="24"/>
      <c r="Z28" s="25" t="e">
        <v>#N/A</v>
      </c>
      <c r="AA28" s="25" t="e">
        <v>#N/A</v>
      </c>
      <c r="AB28" s="24"/>
      <c r="AC28" s="26"/>
      <c r="AD28" s="26"/>
      <c r="AE28" s="26"/>
      <c r="AF28" s="27"/>
      <c r="AG28" s="8"/>
      <c r="AH28" s="8"/>
      <c r="AI28" s="8"/>
      <c r="AJ28" s="8"/>
    </row>
    <row r="29" spans="1:36" ht="101.25" customHeight="1" x14ac:dyDescent="0.25">
      <c r="A29" s="17" t="s">
        <v>235</v>
      </c>
      <c r="B29" s="18" t="s">
        <v>236</v>
      </c>
      <c r="C29" s="18" t="s">
        <v>159</v>
      </c>
      <c r="D29" s="18" t="s">
        <v>230</v>
      </c>
      <c r="E29" s="18" t="s">
        <v>215</v>
      </c>
      <c r="F29" s="19" t="s">
        <v>216</v>
      </c>
      <c r="G29" s="18" t="s">
        <v>148</v>
      </c>
      <c r="H29" s="18" t="s">
        <v>149</v>
      </c>
      <c r="I29" s="20" t="s">
        <v>231</v>
      </c>
      <c r="J29" s="18" t="s">
        <v>151</v>
      </c>
      <c r="K29" s="18" t="s">
        <v>151</v>
      </c>
      <c r="L29" s="18" t="s">
        <v>152</v>
      </c>
      <c r="M29" s="19" t="s">
        <v>232</v>
      </c>
      <c r="N29" s="21">
        <v>45526</v>
      </c>
      <c r="O29" s="22"/>
      <c r="P29" s="23" t="s">
        <v>141</v>
      </c>
      <c r="Q29" s="18" t="s">
        <v>179</v>
      </c>
      <c r="R29" s="25" t="e">
        <v>#N/A</v>
      </c>
      <c r="S29" s="24"/>
      <c r="T29" s="18" t="e">
        <v>#N/A</v>
      </c>
      <c r="U29" s="25" t="e">
        <v>#N/A</v>
      </c>
      <c r="V29" s="24"/>
      <c r="W29" s="18" t="e">
        <v>#N/A</v>
      </c>
      <c r="X29" s="25" t="e">
        <v>#N/A</v>
      </c>
      <c r="Y29" s="24"/>
      <c r="Z29" s="25" t="e">
        <v>#N/A</v>
      </c>
      <c r="AA29" s="25" t="e">
        <v>#N/A</v>
      </c>
      <c r="AB29" s="24"/>
      <c r="AC29" s="26"/>
      <c r="AD29" s="26"/>
      <c r="AE29" s="26"/>
      <c r="AF29" s="27"/>
      <c r="AG29" s="8"/>
      <c r="AH29" s="8"/>
      <c r="AI29" s="8"/>
      <c r="AJ29" s="8"/>
    </row>
    <row r="30" spans="1:36" ht="105.75" customHeight="1" x14ac:dyDescent="0.25">
      <c r="A30" s="17" t="s">
        <v>237</v>
      </c>
      <c r="B30" s="18" t="s">
        <v>238</v>
      </c>
      <c r="C30" s="18" t="s">
        <v>135</v>
      </c>
      <c r="D30" s="18" t="s">
        <v>239</v>
      </c>
      <c r="E30" s="18" t="s">
        <v>215</v>
      </c>
      <c r="F30" s="19" t="s">
        <v>240</v>
      </c>
      <c r="G30" s="18" t="s">
        <v>148</v>
      </c>
      <c r="H30" s="18" t="s">
        <v>149</v>
      </c>
      <c r="I30" s="20" t="s">
        <v>241</v>
      </c>
      <c r="J30" s="18" t="s">
        <v>152</v>
      </c>
      <c r="K30" s="18" t="s">
        <v>152</v>
      </c>
      <c r="L30" s="18" t="s">
        <v>152</v>
      </c>
      <c r="M30" s="34" t="s">
        <v>242</v>
      </c>
      <c r="N30" s="21">
        <v>45553</v>
      </c>
      <c r="O30" s="22"/>
      <c r="P30" s="23" t="s">
        <v>141</v>
      </c>
      <c r="Q30" s="18" t="s">
        <v>243</v>
      </c>
      <c r="R30" s="25">
        <v>45209</v>
      </c>
      <c r="S30" s="24"/>
      <c r="T30" s="18" t="e">
        <v>#N/A</v>
      </c>
      <c r="U30" s="25" t="e">
        <v>#N/A</v>
      </c>
      <c r="V30" s="24"/>
      <c r="W30" s="18" t="s">
        <v>244</v>
      </c>
      <c r="X30" s="25">
        <v>45209</v>
      </c>
      <c r="Y30" s="24"/>
      <c r="Z30" s="25" t="e">
        <v>#N/A</v>
      </c>
      <c r="AA30" s="25" t="e">
        <v>#N/A</v>
      </c>
      <c r="AB30" s="24"/>
      <c r="AC30" s="26"/>
      <c r="AD30" s="26"/>
      <c r="AE30" s="26"/>
      <c r="AF30" s="27"/>
      <c r="AG30" s="8"/>
      <c r="AH30" s="8"/>
      <c r="AI30" s="8"/>
      <c r="AJ30" s="8"/>
    </row>
    <row r="31" spans="1:36" ht="90" customHeight="1" x14ac:dyDescent="0.25">
      <c r="A31" s="35" t="s">
        <v>245</v>
      </c>
      <c r="B31" s="36" t="s">
        <v>246</v>
      </c>
      <c r="C31" s="36" t="s">
        <v>135</v>
      </c>
      <c r="D31" s="36" t="s">
        <v>247</v>
      </c>
      <c r="E31" s="18" t="s">
        <v>248</v>
      </c>
      <c r="F31" s="20"/>
      <c r="G31" s="18" t="s">
        <v>249</v>
      </c>
      <c r="H31" s="18" t="s">
        <v>250</v>
      </c>
      <c r="I31" s="20"/>
      <c r="J31" s="18" t="s">
        <v>152</v>
      </c>
      <c r="K31" s="18" t="s">
        <v>152</v>
      </c>
      <c r="L31" s="8" t="s">
        <v>151</v>
      </c>
      <c r="M31" s="20"/>
      <c r="N31" s="21">
        <v>45551</v>
      </c>
      <c r="O31" s="22"/>
      <c r="P31" s="23" t="s">
        <v>141</v>
      </c>
      <c r="Q31" s="18" t="s">
        <v>251</v>
      </c>
      <c r="R31" s="25">
        <v>45209</v>
      </c>
      <c r="S31" s="24"/>
      <c r="T31" s="18" t="e">
        <v>#N/A</v>
      </c>
      <c r="U31" s="25" t="e">
        <v>#N/A</v>
      </c>
      <c r="V31" s="24"/>
      <c r="W31" s="18" t="e">
        <v>#N/A</v>
      </c>
      <c r="X31" s="25" t="e">
        <v>#N/A</v>
      </c>
      <c r="Y31" s="24"/>
      <c r="Z31" s="25" t="e">
        <v>#N/A</v>
      </c>
      <c r="AA31" s="25" t="e">
        <v>#N/A</v>
      </c>
      <c r="AB31" s="24"/>
      <c r="AC31" s="26"/>
      <c r="AD31" s="26"/>
      <c r="AE31" s="26"/>
      <c r="AF31" s="27"/>
      <c r="AG31" s="8"/>
      <c r="AH31" s="8"/>
      <c r="AI31" s="8"/>
      <c r="AJ31" s="8"/>
    </row>
    <row r="32" spans="1:36" ht="90" customHeight="1" x14ac:dyDescent="0.25">
      <c r="A32" s="35" t="s">
        <v>252</v>
      </c>
      <c r="B32" s="36" t="s">
        <v>253</v>
      </c>
      <c r="C32" s="36" t="s">
        <v>135</v>
      </c>
      <c r="D32" s="36" t="s">
        <v>247</v>
      </c>
      <c r="E32" s="18" t="s">
        <v>248</v>
      </c>
      <c r="F32" s="20"/>
      <c r="G32" s="18" t="s">
        <v>249</v>
      </c>
      <c r="H32" s="18" t="s">
        <v>250</v>
      </c>
      <c r="I32" s="20"/>
      <c r="J32" s="18" t="s">
        <v>152</v>
      </c>
      <c r="K32" s="18" t="s">
        <v>152</v>
      </c>
      <c r="L32" s="8" t="s">
        <v>151</v>
      </c>
      <c r="M32" s="20"/>
      <c r="N32" s="21">
        <v>45551</v>
      </c>
      <c r="O32" s="22"/>
      <c r="P32" s="23" t="s">
        <v>141</v>
      </c>
      <c r="Q32" s="18" t="s">
        <v>243</v>
      </c>
      <c r="R32" s="25">
        <v>45209</v>
      </c>
      <c r="S32" s="24"/>
      <c r="T32" s="18" t="e">
        <v>#N/A</v>
      </c>
      <c r="U32" s="25" t="e">
        <v>#N/A</v>
      </c>
      <c r="V32" s="24"/>
      <c r="W32" s="18" t="s">
        <v>244</v>
      </c>
      <c r="X32" s="25">
        <v>45209</v>
      </c>
      <c r="Y32" s="24"/>
      <c r="Z32" s="25" t="e">
        <v>#N/A</v>
      </c>
      <c r="AA32" s="25" t="e">
        <v>#N/A</v>
      </c>
      <c r="AB32" s="24"/>
      <c r="AC32" s="26"/>
      <c r="AD32" s="26"/>
      <c r="AE32" s="26"/>
      <c r="AF32" s="27"/>
      <c r="AG32" s="8"/>
      <c r="AH32" s="8"/>
      <c r="AI32" s="8"/>
      <c r="AJ32" s="8"/>
    </row>
    <row r="33" spans="1:36" ht="90" customHeight="1" x14ac:dyDescent="0.25">
      <c r="A33" s="35" t="s">
        <v>254</v>
      </c>
      <c r="B33" s="36" t="s">
        <v>255</v>
      </c>
      <c r="C33" s="36" t="s">
        <v>135</v>
      </c>
      <c r="D33" s="36" t="s">
        <v>247</v>
      </c>
      <c r="E33" s="18" t="s">
        <v>248</v>
      </c>
      <c r="F33" s="20"/>
      <c r="G33" s="18" t="s">
        <v>249</v>
      </c>
      <c r="H33" s="18" t="s">
        <v>250</v>
      </c>
      <c r="I33" s="20"/>
      <c r="J33" s="18" t="s">
        <v>152</v>
      </c>
      <c r="K33" s="18" t="s">
        <v>152</v>
      </c>
      <c r="L33" s="8" t="s">
        <v>151</v>
      </c>
      <c r="M33" s="20"/>
      <c r="N33" s="21">
        <v>45551</v>
      </c>
      <c r="O33" s="22"/>
      <c r="P33" s="23" t="s">
        <v>141</v>
      </c>
      <c r="Q33" s="18" t="s">
        <v>251</v>
      </c>
      <c r="R33" s="25">
        <v>45209</v>
      </c>
      <c r="S33" s="24"/>
      <c r="T33" s="18" t="e">
        <v>#N/A</v>
      </c>
      <c r="U33" s="25" t="e">
        <v>#N/A</v>
      </c>
      <c r="V33" s="24"/>
      <c r="W33" s="18" t="s">
        <v>244</v>
      </c>
      <c r="X33" s="25">
        <v>45209</v>
      </c>
      <c r="Y33" s="24"/>
      <c r="Z33" s="25" t="e">
        <v>#N/A</v>
      </c>
      <c r="AA33" s="25" t="e">
        <v>#N/A</v>
      </c>
      <c r="AB33" s="24"/>
      <c r="AC33" s="26"/>
      <c r="AD33" s="26"/>
      <c r="AE33" s="26"/>
      <c r="AF33" s="27"/>
      <c r="AG33" s="8"/>
      <c r="AH33" s="8"/>
      <c r="AI33" s="8"/>
      <c r="AJ33" s="8"/>
    </row>
    <row r="34" spans="1:36" ht="90" customHeight="1" x14ac:dyDescent="0.25">
      <c r="A34" s="35" t="s">
        <v>256</v>
      </c>
      <c r="B34" s="36" t="s">
        <v>257</v>
      </c>
      <c r="C34" s="36" t="s">
        <v>135</v>
      </c>
      <c r="D34" s="36" t="s">
        <v>247</v>
      </c>
      <c r="E34" s="18" t="s">
        <v>248</v>
      </c>
      <c r="F34" s="20"/>
      <c r="G34" s="18" t="s">
        <v>249</v>
      </c>
      <c r="H34" s="18" t="s">
        <v>250</v>
      </c>
      <c r="I34" s="20"/>
      <c r="J34" s="18" t="s">
        <v>152</v>
      </c>
      <c r="K34" s="18" t="s">
        <v>152</v>
      </c>
      <c r="L34" s="8" t="s">
        <v>151</v>
      </c>
      <c r="M34" s="20"/>
      <c r="N34" s="21">
        <v>45551</v>
      </c>
      <c r="O34" s="22"/>
      <c r="P34" s="23" t="s">
        <v>141</v>
      </c>
      <c r="Q34" s="18" t="s">
        <v>251</v>
      </c>
      <c r="R34" s="25">
        <v>45209</v>
      </c>
      <c r="S34" s="24"/>
      <c r="T34" s="18" t="s">
        <v>258</v>
      </c>
      <c r="U34" s="25">
        <v>45482</v>
      </c>
      <c r="V34" s="24"/>
      <c r="W34" s="18" t="e">
        <v>#N/A</v>
      </c>
      <c r="X34" s="25" t="e">
        <v>#N/A</v>
      </c>
      <c r="Y34" s="24"/>
      <c r="Z34" s="25" t="e">
        <v>#N/A</v>
      </c>
      <c r="AA34" s="25" t="e">
        <v>#N/A</v>
      </c>
      <c r="AB34" s="24"/>
      <c r="AC34" s="26"/>
      <c r="AD34" s="26"/>
      <c r="AE34" s="26"/>
      <c r="AF34" s="27"/>
      <c r="AG34" s="8"/>
      <c r="AH34" s="8"/>
      <c r="AI34" s="8"/>
      <c r="AJ34" s="8"/>
    </row>
    <row r="35" spans="1:36" ht="90" customHeight="1" x14ac:dyDescent="0.25">
      <c r="A35" s="35" t="s">
        <v>259</v>
      </c>
      <c r="B35" s="36" t="s">
        <v>260</v>
      </c>
      <c r="C35" s="36" t="s">
        <v>135</v>
      </c>
      <c r="D35" s="36" t="s">
        <v>247</v>
      </c>
      <c r="E35" s="18" t="s">
        <v>248</v>
      </c>
      <c r="F35" s="20"/>
      <c r="G35" s="18" t="s">
        <v>249</v>
      </c>
      <c r="H35" s="18" t="s">
        <v>250</v>
      </c>
      <c r="I35" s="20"/>
      <c r="J35" s="18" t="s">
        <v>152</v>
      </c>
      <c r="K35" s="18" t="s">
        <v>152</v>
      </c>
      <c r="L35" s="8" t="s">
        <v>151</v>
      </c>
      <c r="M35" s="20"/>
      <c r="N35" s="21">
        <v>45551</v>
      </c>
      <c r="O35" s="22"/>
      <c r="P35" s="23" t="s">
        <v>141</v>
      </c>
      <c r="Q35" s="18" t="s">
        <v>251</v>
      </c>
      <c r="R35" s="25">
        <v>45209</v>
      </c>
      <c r="S35" s="24"/>
      <c r="T35" s="18" t="s">
        <v>258</v>
      </c>
      <c r="U35" s="25">
        <v>45482</v>
      </c>
      <c r="V35" s="24"/>
      <c r="W35" s="18" t="e">
        <v>#N/A</v>
      </c>
      <c r="X35" s="25" t="e">
        <v>#N/A</v>
      </c>
      <c r="Y35" s="24"/>
      <c r="Z35" s="25" t="e">
        <v>#N/A</v>
      </c>
      <c r="AA35" s="25" t="e">
        <v>#N/A</v>
      </c>
      <c r="AB35" s="24"/>
      <c r="AC35" s="26"/>
      <c r="AD35" s="26"/>
      <c r="AE35" s="26"/>
      <c r="AF35" s="27"/>
      <c r="AG35" s="8"/>
      <c r="AH35" s="8"/>
      <c r="AI35" s="8"/>
      <c r="AJ35" s="8"/>
    </row>
    <row r="36" spans="1:36" ht="90" customHeight="1" x14ac:dyDescent="0.25">
      <c r="A36" s="35" t="s">
        <v>261</v>
      </c>
      <c r="B36" s="36" t="s">
        <v>262</v>
      </c>
      <c r="C36" s="36" t="s">
        <v>168</v>
      </c>
      <c r="D36" s="36" t="s">
        <v>263</v>
      </c>
      <c r="E36" s="18" t="s">
        <v>264</v>
      </c>
      <c r="F36" s="20"/>
      <c r="G36" s="18" t="s">
        <v>265</v>
      </c>
      <c r="H36" s="18" t="s">
        <v>266</v>
      </c>
      <c r="I36" s="20"/>
      <c r="J36" s="18" t="s">
        <v>151</v>
      </c>
      <c r="K36" s="18" t="s">
        <v>152</v>
      </c>
      <c r="L36" s="8" t="s">
        <v>151</v>
      </c>
      <c r="M36" s="20"/>
      <c r="N36" s="21">
        <v>45551</v>
      </c>
      <c r="O36" s="22"/>
      <c r="P36" s="23" t="s">
        <v>141</v>
      </c>
      <c r="Q36" s="18" t="s">
        <v>267</v>
      </c>
      <c r="R36" s="25" t="e">
        <v>#N/A</v>
      </c>
      <c r="S36" s="24"/>
      <c r="T36" s="18" t="e">
        <v>#N/A</v>
      </c>
      <c r="U36" s="25" t="e">
        <v>#N/A</v>
      </c>
      <c r="V36" s="24"/>
      <c r="W36" s="18" t="e">
        <v>#N/A</v>
      </c>
      <c r="X36" s="25" t="e">
        <v>#N/A</v>
      </c>
      <c r="Y36" s="24"/>
      <c r="Z36" s="25" t="e">
        <v>#N/A</v>
      </c>
      <c r="AA36" s="25" t="e">
        <v>#N/A</v>
      </c>
      <c r="AB36" s="24"/>
      <c r="AC36" s="26"/>
      <c r="AD36" s="26"/>
      <c r="AE36" s="26"/>
      <c r="AF36" s="27"/>
      <c r="AG36" s="8"/>
      <c r="AH36" s="8"/>
      <c r="AI36" s="8"/>
      <c r="AJ36" s="8"/>
    </row>
    <row r="37" spans="1:36" ht="90" customHeight="1" x14ac:dyDescent="0.25">
      <c r="A37" s="35" t="s">
        <v>268</v>
      </c>
      <c r="B37" s="36" t="s">
        <v>269</v>
      </c>
      <c r="C37" s="36" t="s">
        <v>135</v>
      </c>
      <c r="D37" s="36" t="s">
        <v>263</v>
      </c>
      <c r="E37" s="18" t="s">
        <v>264</v>
      </c>
      <c r="F37" s="20"/>
      <c r="G37" s="18" t="s">
        <v>265</v>
      </c>
      <c r="H37" s="18" t="s">
        <v>266</v>
      </c>
      <c r="I37" s="20"/>
      <c r="J37" s="18" t="s">
        <v>151</v>
      </c>
      <c r="K37" s="18" t="s">
        <v>152</v>
      </c>
      <c r="L37" s="8" t="s">
        <v>151</v>
      </c>
      <c r="M37" s="20"/>
      <c r="N37" s="21">
        <v>45551</v>
      </c>
      <c r="O37" s="22"/>
      <c r="P37" s="23" t="s">
        <v>141</v>
      </c>
      <c r="Q37" s="18" t="s">
        <v>267</v>
      </c>
      <c r="R37" s="25" t="e">
        <v>#N/A</v>
      </c>
      <c r="S37" s="24"/>
      <c r="T37" s="18" t="e">
        <v>#N/A</v>
      </c>
      <c r="U37" s="25" t="e">
        <v>#N/A</v>
      </c>
      <c r="V37" s="24"/>
      <c r="W37" s="18" t="e">
        <v>#N/A</v>
      </c>
      <c r="X37" s="25" t="e">
        <v>#N/A</v>
      </c>
      <c r="Y37" s="24"/>
      <c r="Z37" s="25" t="e">
        <v>#N/A</v>
      </c>
      <c r="AA37" s="25" t="e">
        <v>#N/A</v>
      </c>
      <c r="AB37" s="24"/>
      <c r="AC37" s="26"/>
      <c r="AD37" s="26"/>
      <c r="AE37" s="26"/>
      <c r="AF37" s="27"/>
      <c r="AG37" s="8"/>
      <c r="AH37" s="8"/>
      <c r="AI37" s="8"/>
      <c r="AJ37" s="8"/>
    </row>
    <row r="38" spans="1:36" ht="90" customHeight="1" x14ac:dyDescent="0.25">
      <c r="A38" s="35" t="s">
        <v>270</v>
      </c>
      <c r="B38" s="36" t="s">
        <v>271</v>
      </c>
      <c r="C38" s="36" t="s">
        <v>168</v>
      </c>
      <c r="D38" s="36" t="s">
        <v>272</v>
      </c>
      <c r="E38" s="20" t="s">
        <v>273</v>
      </c>
      <c r="F38" s="20"/>
      <c r="G38" s="18" t="s">
        <v>265</v>
      </c>
      <c r="H38" s="18" t="s">
        <v>266</v>
      </c>
      <c r="I38" s="20"/>
      <c r="J38" s="18" t="s">
        <v>152</v>
      </c>
      <c r="K38" s="18" t="s">
        <v>152</v>
      </c>
      <c r="L38" s="8" t="s">
        <v>151</v>
      </c>
      <c r="M38" s="20"/>
      <c r="N38" s="21">
        <v>45551</v>
      </c>
      <c r="O38" s="22"/>
      <c r="P38" s="23" t="s">
        <v>141</v>
      </c>
      <c r="Q38" s="18" t="s">
        <v>274</v>
      </c>
      <c r="R38" s="25">
        <v>45473</v>
      </c>
      <c r="S38" s="24"/>
      <c r="T38" s="18" t="e">
        <v>#N/A</v>
      </c>
      <c r="U38" s="25" t="e">
        <v>#N/A</v>
      </c>
      <c r="V38" s="24"/>
      <c r="W38" s="18" t="e">
        <v>#N/A</v>
      </c>
      <c r="X38" s="25" t="e">
        <v>#N/A</v>
      </c>
      <c r="Y38" s="24"/>
      <c r="Z38" s="25" t="e">
        <v>#N/A</v>
      </c>
      <c r="AA38" s="25" t="e">
        <v>#N/A</v>
      </c>
      <c r="AB38" s="24"/>
      <c r="AC38" s="26"/>
      <c r="AD38" s="26"/>
      <c r="AE38" s="26"/>
      <c r="AF38" s="27"/>
      <c r="AG38" s="8"/>
      <c r="AH38" s="8"/>
      <c r="AI38" s="8"/>
      <c r="AJ38" s="8"/>
    </row>
    <row r="39" spans="1:36" ht="90" customHeight="1" x14ac:dyDescent="0.25">
      <c r="A39" s="35" t="s">
        <v>275</v>
      </c>
      <c r="B39" s="36" t="s">
        <v>276</v>
      </c>
      <c r="C39" s="36" t="s">
        <v>135</v>
      </c>
      <c r="D39" s="36" t="s">
        <v>272</v>
      </c>
      <c r="E39" s="20" t="s">
        <v>273</v>
      </c>
      <c r="F39" s="20"/>
      <c r="G39" s="18" t="s">
        <v>265</v>
      </c>
      <c r="H39" s="18" t="s">
        <v>266</v>
      </c>
      <c r="I39" s="20"/>
      <c r="J39" s="18" t="s">
        <v>152</v>
      </c>
      <c r="K39" s="18" t="s">
        <v>152</v>
      </c>
      <c r="L39" s="8" t="s">
        <v>151</v>
      </c>
      <c r="M39" s="20"/>
      <c r="N39" s="21">
        <v>45551</v>
      </c>
      <c r="O39" s="22"/>
      <c r="P39" s="23" t="s">
        <v>141</v>
      </c>
      <c r="Q39" s="18" t="s">
        <v>274</v>
      </c>
      <c r="R39" s="25">
        <v>45473</v>
      </c>
      <c r="S39" s="24"/>
      <c r="T39" s="18" t="e">
        <v>#N/A</v>
      </c>
      <c r="U39" s="25" t="e">
        <v>#N/A</v>
      </c>
      <c r="V39" s="24"/>
      <c r="W39" s="18" t="s">
        <v>277</v>
      </c>
      <c r="X39" s="25">
        <v>43868</v>
      </c>
      <c r="Y39" s="24"/>
      <c r="Z39" s="25" t="e">
        <v>#N/A</v>
      </c>
      <c r="AA39" s="25" t="e">
        <v>#N/A</v>
      </c>
      <c r="AB39" s="24"/>
      <c r="AC39" s="26"/>
      <c r="AD39" s="26"/>
      <c r="AE39" s="26"/>
      <c r="AF39" s="27"/>
      <c r="AG39" s="8"/>
      <c r="AH39" s="8"/>
      <c r="AI39" s="8"/>
      <c r="AJ39" s="8"/>
    </row>
    <row r="40" spans="1:36" ht="90" customHeight="1" x14ac:dyDescent="0.25">
      <c r="A40" s="35" t="s">
        <v>278</v>
      </c>
      <c r="B40" s="36" t="s">
        <v>279</v>
      </c>
      <c r="C40" s="36" t="s">
        <v>135</v>
      </c>
      <c r="D40" s="36" t="s">
        <v>272</v>
      </c>
      <c r="E40" s="20" t="s">
        <v>273</v>
      </c>
      <c r="F40" s="20"/>
      <c r="G40" s="18" t="s">
        <v>265</v>
      </c>
      <c r="H40" s="18" t="s">
        <v>266</v>
      </c>
      <c r="I40" s="20"/>
      <c r="J40" s="18" t="s">
        <v>152</v>
      </c>
      <c r="K40" s="18" t="s">
        <v>152</v>
      </c>
      <c r="L40" s="8" t="s">
        <v>151</v>
      </c>
      <c r="M40" s="20"/>
      <c r="N40" s="21">
        <v>45551</v>
      </c>
      <c r="O40" s="22"/>
      <c r="P40" s="23" t="s">
        <v>141</v>
      </c>
      <c r="Q40" s="18" t="s">
        <v>251</v>
      </c>
      <c r="R40" s="25">
        <v>45209</v>
      </c>
      <c r="S40" s="24"/>
      <c r="T40" s="18" t="s">
        <v>258</v>
      </c>
      <c r="U40" s="25">
        <v>45482</v>
      </c>
      <c r="V40" s="24"/>
      <c r="W40" s="18" t="e">
        <v>#N/A</v>
      </c>
      <c r="X40" s="25" t="e">
        <v>#N/A</v>
      </c>
      <c r="Y40" s="24"/>
      <c r="Z40" s="25" t="e">
        <v>#N/A</v>
      </c>
      <c r="AA40" s="25" t="e">
        <v>#N/A</v>
      </c>
      <c r="AB40" s="24"/>
      <c r="AC40" s="26"/>
      <c r="AD40" s="26"/>
      <c r="AE40" s="26"/>
      <c r="AF40" s="27"/>
      <c r="AG40" s="8"/>
      <c r="AH40" s="8"/>
      <c r="AI40" s="8"/>
      <c r="AJ40" s="8"/>
    </row>
    <row r="41" spans="1:36" ht="90" customHeight="1" x14ac:dyDescent="0.25">
      <c r="A41" s="35" t="s">
        <v>280</v>
      </c>
      <c r="B41" s="36" t="s">
        <v>281</v>
      </c>
      <c r="C41" s="36" t="s">
        <v>135</v>
      </c>
      <c r="D41" s="36" t="s">
        <v>272</v>
      </c>
      <c r="E41" s="20" t="s">
        <v>273</v>
      </c>
      <c r="F41" s="20"/>
      <c r="G41" s="18" t="s">
        <v>265</v>
      </c>
      <c r="H41" s="18" t="s">
        <v>266</v>
      </c>
      <c r="I41" s="20"/>
      <c r="J41" s="18" t="s">
        <v>151</v>
      </c>
      <c r="K41" s="18" t="s">
        <v>152</v>
      </c>
      <c r="L41" s="8" t="s">
        <v>151</v>
      </c>
      <c r="M41" s="20"/>
      <c r="N41" s="21">
        <v>45551</v>
      </c>
      <c r="O41" s="22"/>
      <c r="P41" s="23" t="s">
        <v>141</v>
      </c>
      <c r="Q41" s="18" t="s">
        <v>142</v>
      </c>
      <c r="R41" s="25" t="e">
        <v>#N/A</v>
      </c>
      <c r="S41" s="24"/>
      <c r="T41" s="18" t="e">
        <v>#N/A</v>
      </c>
      <c r="U41" s="25" t="e">
        <v>#N/A</v>
      </c>
      <c r="V41" s="24"/>
      <c r="W41" s="18" t="e">
        <v>#N/A</v>
      </c>
      <c r="X41" s="25" t="e">
        <v>#N/A</v>
      </c>
      <c r="Y41" s="24"/>
      <c r="Z41" s="25" t="e">
        <v>#N/A</v>
      </c>
      <c r="AA41" s="25" t="e">
        <v>#N/A</v>
      </c>
      <c r="AB41" s="24"/>
      <c r="AC41" s="26"/>
      <c r="AD41" s="26"/>
      <c r="AE41" s="26"/>
      <c r="AF41" s="27"/>
      <c r="AG41" s="8"/>
      <c r="AH41" s="8"/>
      <c r="AI41" s="8"/>
      <c r="AJ41" s="8"/>
    </row>
    <row r="42" spans="1:36" ht="90" customHeight="1" x14ac:dyDescent="0.25">
      <c r="A42" s="17" t="s">
        <v>282</v>
      </c>
      <c r="B42" s="18" t="s">
        <v>283</v>
      </c>
      <c r="C42" s="36"/>
      <c r="D42" s="36" t="s">
        <v>272</v>
      </c>
      <c r="E42" s="20" t="s">
        <v>273</v>
      </c>
      <c r="F42" s="20"/>
      <c r="G42" s="18" t="s">
        <v>265</v>
      </c>
      <c r="H42" s="18" t="s">
        <v>266</v>
      </c>
      <c r="I42" s="20"/>
      <c r="J42" s="18" t="s">
        <v>151</v>
      </c>
      <c r="K42" s="18" t="s">
        <v>152</v>
      </c>
      <c r="L42" s="18" t="s">
        <v>152</v>
      </c>
      <c r="M42" s="20"/>
      <c r="N42" s="21">
        <v>45554</v>
      </c>
      <c r="O42" s="22"/>
      <c r="P42" s="23"/>
      <c r="Q42" s="18" t="e">
        <v>#N/A</v>
      </c>
      <c r="R42" s="25" t="e">
        <v>#N/A</v>
      </c>
      <c r="S42" s="24"/>
      <c r="T42" s="18" t="e">
        <v>#N/A</v>
      </c>
      <c r="U42" s="25" t="e">
        <v>#N/A</v>
      </c>
      <c r="V42" s="24"/>
      <c r="W42" s="18" t="e">
        <v>#N/A</v>
      </c>
      <c r="X42" s="25" t="e">
        <v>#N/A</v>
      </c>
      <c r="Y42" s="24"/>
      <c r="Z42" s="25" t="e">
        <v>#N/A</v>
      </c>
      <c r="AA42" s="25" t="e">
        <v>#N/A</v>
      </c>
      <c r="AB42" s="24"/>
      <c r="AC42" s="26"/>
      <c r="AD42" s="26"/>
      <c r="AE42" s="26"/>
      <c r="AF42" s="27"/>
      <c r="AG42" s="8"/>
      <c r="AH42" s="8"/>
      <c r="AI42" s="8"/>
      <c r="AJ42" s="8"/>
    </row>
    <row r="43" spans="1:36" ht="90" customHeight="1" x14ac:dyDescent="0.25">
      <c r="A43" s="35" t="s">
        <v>284</v>
      </c>
      <c r="B43" s="36" t="s">
        <v>285</v>
      </c>
      <c r="C43" s="36" t="s">
        <v>168</v>
      </c>
      <c r="D43" s="36" t="s">
        <v>286</v>
      </c>
      <c r="E43" s="18" t="s">
        <v>287</v>
      </c>
      <c r="F43" s="37" t="s">
        <v>288</v>
      </c>
      <c r="G43" s="20" t="s">
        <v>289</v>
      </c>
      <c r="H43" s="20" t="s">
        <v>290</v>
      </c>
      <c r="I43" s="20"/>
      <c r="J43" s="18" t="s">
        <v>152</v>
      </c>
      <c r="K43" s="18" t="s">
        <v>152</v>
      </c>
      <c r="L43" s="8" t="s">
        <v>151</v>
      </c>
      <c r="M43" s="20"/>
      <c r="N43" s="21">
        <v>45551</v>
      </c>
      <c r="O43" s="22"/>
      <c r="P43" s="23" t="s">
        <v>141</v>
      </c>
      <c r="Q43" s="18" t="s">
        <v>243</v>
      </c>
      <c r="R43" s="25">
        <v>45209</v>
      </c>
      <c r="S43" s="24"/>
      <c r="T43" s="18" t="e">
        <v>#N/A</v>
      </c>
      <c r="U43" s="25" t="e">
        <v>#N/A</v>
      </c>
      <c r="V43" s="24"/>
      <c r="W43" s="18" t="s">
        <v>291</v>
      </c>
      <c r="X43" s="25">
        <v>40451</v>
      </c>
      <c r="Y43" s="24"/>
      <c r="Z43" s="25" t="e">
        <v>#N/A</v>
      </c>
      <c r="AA43" s="25" t="e">
        <v>#N/A</v>
      </c>
      <c r="AB43" s="24"/>
      <c r="AC43" s="26"/>
      <c r="AD43" s="26"/>
      <c r="AE43" s="26"/>
      <c r="AF43" s="27"/>
      <c r="AG43" s="8"/>
      <c r="AH43" s="8"/>
      <c r="AI43" s="8"/>
      <c r="AJ43" s="8"/>
    </row>
    <row r="44" spans="1:36" ht="90" customHeight="1" x14ac:dyDescent="0.25">
      <c r="A44" s="35" t="s">
        <v>292</v>
      </c>
      <c r="B44" s="36" t="s">
        <v>293</v>
      </c>
      <c r="C44" s="36" t="s">
        <v>135</v>
      </c>
      <c r="D44" s="36" t="s">
        <v>286</v>
      </c>
      <c r="E44" s="18" t="s">
        <v>287</v>
      </c>
      <c r="F44" s="37" t="s">
        <v>288</v>
      </c>
      <c r="G44" s="20" t="s">
        <v>289</v>
      </c>
      <c r="H44" s="20" t="s">
        <v>290</v>
      </c>
      <c r="I44" s="20"/>
      <c r="J44" s="18" t="s">
        <v>152</v>
      </c>
      <c r="K44" s="18" t="s">
        <v>152</v>
      </c>
      <c r="L44" s="8" t="s">
        <v>151</v>
      </c>
      <c r="M44" s="20"/>
      <c r="N44" s="21">
        <v>45551</v>
      </c>
      <c r="O44" s="22"/>
      <c r="P44" s="23" t="s">
        <v>141</v>
      </c>
      <c r="Q44" s="18" t="s">
        <v>142</v>
      </c>
      <c r="R44" s="25" t="e">
        <v>#N/A</v>
      </c>
      <c r="S44" s="24"/>
      <c r="T44" s="18" t="s">
        <v>294</v>
      </c>
      <c r="U44" s="25">
        <v>44754</v>
      </c>
      <c r="V44" s="24"/>
      <c r="W44" s="18" t="e">
        <v>#N/A</v>
      </c>
      <c r="X44" s="25" t="e">
        <v>#N/A</v>
      </c>
      <c r="Y44" s="24"/>
      <c r="Z44" s="25" t="e">
        <v>#N/A</v>
      </c>
      <c r="AA44" s="25" t="e">
        <v>#N/A</v>
      </c>
      <c r="AB44" s="24"/>
      <c r="AC44" s="26"/>
      <c r="AD44" s="26"/>
      <c r="AE44" s="26"/>
      <c r="AF44" s="27"/>
      <c r="AG44" s="8"/>
      <c r="AH44" s="8"/>
      <c r="AI44" s="8"/>
      <c r="AJ44" s="8"/>
    </row>
    <row r="45" spans="1:36" ht="90" customHeight="1" x14ac:dyDescent="0.25">
      <c r="A45" s="35" t="s">
        <v>295</v>
      </c>
      <c r="B45" s="36" t="s">
        <v>296</v>
      </c>
      <c r="C45" s="36" t="s">
        <v>135</v>
      </c>
      <c r="D45" s="36" t="s">
        <v>286</v>
      </c>
      <c r="E45" s="18" t="s">
        <v>287</v>
      </c>
      <c r="F45" s="37" t="s">
        <v>288</v>
      </c>
      <c r="G45" s="20" t="s">
        <v>289</v>
      </c>
      <c r="H45" s="20" t="s">
        <v>290</v>
      </c>
      <c r="I45" s="20"/>
      <c r="J45" s="18" t="s">
        <v>152</v>
      </c>
      <c r="K45" s="18" t="s">
        <v>152</v>
      </c>
      <c r="L45" s="8" t="s">
        <v>152</v>
      </c>
      <c r="M45" s="20"/>
      <c r="N45" s="21">
        <v>45551</v>
      </c>
      <c r="O45" s="22"/>
      <c r="P45" s="23" t="s">
        <v>141</v>
      </c>
      <c r="Q45" s="18" t="s">
        <v>297</v>
      </c>
      <c r="R45" s="25">
        <v>43844</v>
      </c>
      <c r="S45" s="24"/>
      <c r="T45" s="18" t="e">
        <v>#N/A</v>
      </c>
      <c r="U45" s="25" t="e">
        <v>#N/A</v>
      </c>
      <c r="V45" s="24"/>
      <c r="W45" s="18" t="s">
        <v>298</v>
      </c>
      <c r="X45" s="25">
        <v>43844</v>
      </c>
      <c r="Y45" s="24"/>
      <c r="Z45" s="25" t="e">
        <v>#N/A</v>
      </c>
      <c r="AA45" s="25" t="e">
        <v>#N/A</v>
      </c>
      <c r="AB45" s="24"/>
      <c r="AC45" s="26"/>
      <c r="AD45" s="26"/>
      <c r="AE45" s="26"/>
      <c r="AF45" s="27"/>
      <c r="AG45" s="8"/>
      <c r="AH45" s="8"/>
      <c r="AI45" s="8"/>
      <c r="AJ45" s="8"/>
    </row>
    <row r="46" spans="1:36" ht="90" customHeight="1" x14ac:dyDescent="0.25">
      <c r="A46" s="35" t="s">
        <v>299</v>
      </c>
      <c r="B46" s="36" t="s">
        <v>300</v>
      </c>
      <c r="C46" s="36" t="s">
        <v>301</v>
      </c>
      <c r="D46" s="36" t="s">
        <v>286</v>
      </c>
      <c r="E46" s="18" t="s">
        <v>287</v>
      </c>
      <c r="F46" s="37" t="s">
        <v>288</v>
      </c>
      <c r="G46" s="20" t="s">
        <v>289</v>
      </c>
      <c r="H46" s="20" t="s">
        <v>290</v>
      </c>
      <c r="I46" s="20"/>
      <c r="J46" s="18" t="s">
        <v>152</v>
      </c>
      <c r="K46" s="18" t="s">
        <v>152</v>
      </c>
      <c r="L46" s="8" t="s">
        <v>151</v>
      </c>
      <c r="M46" s="20"/>
      <c r="N46" s="21">
        <v>45551</v>
      </c>
      <c r="O46" s="22"/>
      <c r="P46" s="23" t="s">
        <v>141</v>
      </c>
      <c r="Q46" s="18" t="s">
        <v>243</v>
      </c>
      <c r="R46" s="25">
        <v>45209</v>
      </c>
      <c r="S46" s="24"/>
      <c r="T46" s="18" t="e">
        <v>#N/A</v>
      </c>
      <c r="U46" s="25" t="e">
        <v>#N/A</v>
      </c>
      <c r="V46" s="24"/>
      <c r="W46" s="18" t="s">
        <v>291</v>
      </c>
      <c r="X46" s="25">
        <v>40451</v>
      </c>
      <c r="Y46" s="24"/>
      <c r="Z46" s="25" t="e">
        <v>#N/A</v>
      </c>
      <c r="AA46" s="25" t="e">
        <v>#N/A</v>
      </c>
      <c r="AB46" s="24"/>
      <c r="AC46" s="26"/>
      <c r="AD46" s="26"/>
      <c r="AE46" s="26"/>
      <c r="AF46" s="27"/>
      <c r="AG46" s="8"/>
      <c r="AH46" s="8"/>
      <c r="AI46" s="8"/>
      <c r="AJ46" s="8"/>
    </row>
    <row r="47" spans="1:36" ht="90" customHeight="1" x14ac:dyDescent="0.25">
      <c r="A47" s="35" t="s">
        <v>302</v>
      </c>
      <c r="B47" s="36" t="s">
        <v>303</v>
      </c>
      <c r="C47" s="36" t="s">
        <v>301</v>
      </c>
      <c r="D47" s="36" t="s">
        <v>286</v>
      </c>
      <c r="E47" s="18" t="s">
        <v>287</v>
      </c>
      <c r="F47" s="37" t="s">
        <v>288</v>
      </c>
      <c r="G47" s="20" t="s">
        <v>289</v>
      </c>
      <c r="H47" s="20" t="s">
        <v>290</v>
      </c>
      <c r="I47" s="20"/>
      <c r="J47" s="18" t="s">
        <v>152</v>
      </c>
      <c r="K47" s="18" t="s">
        <v>152</v>
      </c>
      <c r="L47" s="8" t="s">
        <v>152</v>
      </c>
      <c r="M47" s="20"/>
      <c r="N47" s="21">
        <v>45551</v>
      </c>
      <c r="O47" s="22"/>
      <c r="P47" s="23" t="s">
        <v>141</v>
      </c>
      <c r="Q47" s="18" t="s">
        <v>304</v>
      </c>
      <c r="R47" s="25">
        <v>43555</v>
      </c>
      <c r="S47" s="24"/>
      <c r="T47" s="18" t="e">
        <v>#N/A</v>
      </c>
      <c r="U47" s="25" t="e">
        <v>#N/A</v>
      </c>
      <c r="V47" s="24"/>
      <c r="W47" s="18" t="s">
        <v>305</v>
      </c>
      <c r="X47" s="25">
        <v>42067</v>
      </c>
      <c r="Y47" s="24"/>
      <c r="Z47" s="25" t="e">
        <v>#N/A</v>
      </c>
      <c r="AA47" s="25" t="e">
        <v>#N/A</v>
      </c>
      <c r="AB47" s="24"/>
      <c r="AC47" s="26"/>
      <c r="AD47" s="26"/>
      <c r="AE47" s="26"/>
      <c r="AF47" s="27"/>
      <c r="AG47" s="8"/>
      <c r="AH47" s="8"/>
      <c r="AI47" s="8"/>
      <c r="AJ47" s="8"/>
    </row>
    <row r="48" spans="1:36" ht="90" customHeight="1" x14ac:dyDescent="0.25">
      <c r="A48" s="35" t="s">
        <v>306</v>
      </c>
      <c r="B48" s="36" t="s">
        <v>307</v>
      </c>
      <c r="C48" s="36" t="s">
        <v>135</v>
      </c>
      <c r="D48" s="36" t="s">
        <v>286</v>
      </c>
      <c r="E48" s="18" t="s">
        <v>287</v>
      </c>
      <c r="F48" s="37" t="s">
        <v>288</v>
      </c>
      <c r="G48" s="20" t="s">
        <v>289</v>
      </c>
      <c r="H48" s="20" t="s">
        <v>290</v>
      </c>
      <c r="I48" s="20"/>
      <c r="J48" s="18" t="s">
        <v>152</v>
      </c>
      <c r="K48" s="18" t="s">
        <v>152</v>
      </c>
      <c r="L48" s="8" t="s">
        <v>151</v>
      </c>
      <c r="M48" s="20"/>
      <c r="N48" s="21">
        <v>45551</v>
      </c>
      <c r="O48" s="22"/>
      <c r="P48" s="23" t="s">
        <v>141</v>
      </c>
      <c r="Q48" s="18" t="s">
        <v>243</v>
      </c>
      <c r="R48" s="25">
        <v>45209</v>
      </c>
      <c r="S48" s="24"/>
      <c r="T48" s="18" t="e">
        <v>#N/A</v>
      </c>
      <c r="U48" s="25" t="e">
        <v>#N/A</v>
      </c>
      <c r="V48" s="24"/>
      <c r="W48" s="18" t="s">
        <v>308</v>
      </c>
      <c r="X48" s="25">
        <v>40451</v>
      </c>
      <c r="Y48" s="24"/>
      <c r="Z48" s="25" t="e">
        <v>#N/A</v>
      </c>
      <c r="AA48" s="25" t="e">
        <v>#N/A</v>
      </c>
      <c r="AB48" s="24"/>
      <c r="AC48" s="26"/>
      <c r="AD48" s="26"/>
      <c r="AE48" s="26"/>
      <c r="AF48" s="27"/>
      <c r="AG48" s="8"/>
      <c r="AH48" s="8"/>
      <c r="AI48" s="8"/>
      <c r="AJ48" s="8"/>
    </row>
    <row r="49" spans="1:36" ht="90" customHeight="1" x14ac:dyDescent="0.25">
      <c r="A49" s="35" t="s">
        <v>309</v>
      </c>
      <c r="B49" s="36" t="s">
        <v>310</v>
      </c>
      <c r="C49" s="36" t="s">
        <v>135</v>
      </c>
      <c r="D49" s="36" t="s">
        <v>286</v>
      </c>
      <c r="E49" s="18" t="s">
        <v>287</v>
      </c>
      <c r="F49" s="37" t="s">
        <v>288</v>
      </c>
      <c r="G49" s="20" t="s">
        <v>289</v>
      </c>
      <c r="H49" s="20" t="s">
        <v>290</v>
      </c>
      <c r="I49" s="20"/>
      <c r="J49" s="18" t="s">
        <v>152</v>
      </c>
      <c r="K49" s="18" t="s">
        <v>152</v>
      </c>
      <c r="L49" s="8" t="s">
        <v>151</v>
      </c>
      <c r="M49" s="20"/>
      <c r="N49" s="21">
        <v>45551</v>
      </c>
      <c r="O49" s="22"/>
      <c r="P49" s="23" t="s">
        <v>141</v>
      </c>
      <c r="Q49" s="18" t="s">
        <v>243</v>
      </c>
      <c r="R49" s="25">
        <v>45209</v>
      </c>
      <c r="S49" s="24"/>
      <c r="T49" s="18" t="e">
        <v>#N/A</v>
      </c>
      <c r="U49" s="25" t="e">
        <v>#N/A</v>
      </c>
      <c r="V49" s="24"/>
      <c r="W49" s="18" t="s">
        <v>308</v>
      </c>
      <c r="X49" s="25">
        <v>40451</v>
      </c>
      <c r="Y49" s="24"/>
      <c r="Z49" s="25" t="e">
        <v>#N/A</v>
      </c>
      <c r="AA49" s="25" t="e">
        <v>#N/A</v>
      </c>
      <c r="AB49" s="24"/>
      <c r="AC49" s="26"/>
      <c r="AD49" s="26"/>
      <c r="AE49" s="26"/>
      <c r="AF49" s="27"/>
      <c r="AG49" s="8"/>
      <c r="AH49" s="8"/>
      <c r="AI49" s="8"/>
      <c r="AJ49" s="8"/>
    </row>
    <row r="50" spans="1:36" ht="90" customHeight="1" x14ac:dyDescent="0.25">
      <c r="A50" s="35" t="s">
        <v>311</v>
      </c>
      <c r="B50" s="36" t="s">
        <v>312</v>
      </c>
      <c r="C50" s="36" t="s">
        <v>135</v>
      </c>
      <c r="D50" s="36" t="s">
        <v>286</v>
      </c>
      <c r="E50" s="18" t="s">
        <v>287</v>
      </c>
      <c r="F50" s="37" t="s">
        <v>288</v>
      </c>
      <c r="G50" s="20" t="s">
        <v>289</v>
      </c>
      <c r="H50" s="20" t="s">
        <v>290</v>
      </c>
      <c r="I50" s="20"/>
      <c r="J50" s="18" t="s">
        <v>152</v>
      </c>
      <c r="K50" s="18" t="s">
        <v>152</v>
      </c>
      <c r="L50" s="8" t="s">
        <v>152</v>
      </c>
      <c r="M50" s="20"/>
      <c r="N50" s="21">
        <v>45551</v>
      </c>
      <c r="O50" s="22"/>
      <c r="P50" s="23" t="s">
        <v>141</v>
      </c>
      <c r="Q50" s="18" t="s">
        <v>304</v>
      </c>
      <c r="R50" s="25">
        <v>43555</v>
      </c>
      <c r="S50" s="24"/>
      <c r="T50" s="18" t="e">
        <v>#N/A</v>
      </c>
      <c r="U50" s="25" t="e">
        <v>#N/A</v>
      </c>
      <c r="V50" s="24"/>
      <c r="W50" s="18" t="s">
        <v>313</v>
      </c>
      <c r="X50" s="25">
        <v>43220</v>
      </c>
      <c r="Y50" s="24"/>
      <c r="Z50" s="25" t="e">
        <v>#N/A</v>
      </c>
      <c r="AA50" s="25" t="e">
        <v>#N/A</v>
      </c>
      <c r="AB50" s="24"/>
      <c r="AC50" s="26"/>
      <c r="AD50" s="26"/>
      <c r="AE50" s="26"/>
      <c r="AF50" s="27"/>
      <c r="AG50" s="8"/>
      <c r="AH50" s="8"/>
      <c r="AI50" s="8"/>
      <c r="AJ50" s="8"/>
    </row>
    <row r="51" spans="1:36" ht="90" customHeight="1" x14ac:dyDescent="0.25">
      <c r="A51" s="35" t="s">
        <v>314</v>
      </c>
      <c r="B51" s="36" t="s">
        <v>315</v>
      </c>
      <c r="C51" s="36" t="s">
        <v>135</v>
      </c>
      <c r="D51" s="36" t="s">
        <v>286</v>
      </c>
      <c r="E51" s="18" t="s">
        <v>287</v>
      </c>
      <c r="F51" s="37" t="s">
        <v>288</v>
      </c>
      <c r="G51" s="20" t="s">
        <v>289</v>
      </c>
      <c r="H51" s="20" t="s">
        <v>290</v>
      </c>
      <c r="I51" s="20"/>
      <c r="J51" s="18" t="s">
        <v>152</v>
      </c>
      <c r="K51" s="18" t="s">
        <v>152</v>
      </c>
      <c r="L51" s="8" t="s">
        <v>152</v>
      </c>
      <c r="M51" s="20"/>
      <c r="N51" s="21">
        <v>45551</v>
      </c>
      <c r="O51" s="22"/>
      <c r="P51" s="23" t="s">
        <v>141</v>
      </c>
      <c r="Q51" s="18" t="s">
        <v>304</v>
      </c>
      <c r="R51" s="25">
        <v>43555</v>
      </c>
      <c r="S51" s="24"/>
      <c r="T51" s="18" t="e">
        <v>#N/A</v>
      </c>
      <c r="U51" s="25" t="e">
        <v>#N/A</v>
      </c>
      <c r="V51" s="24"/>
      <c r="W51" s="18" t="s">
        <v>313</v>
      </c>
      <c r="X51" s="25">
        <v>43220</v>
      </c>
      <c r="Y51" s="24"/>
      <c r="Z51" s="25" t="e">
        <v>#N/A</v>
      </c>
      <c r="AA51" s="25" t="e">
        <v>#N/A</v>
      </c>
      <c r="AB51" s="24"/>
      <c r="AC51" s="26"/>
      <c r="AD51" s="26"/>
      <c r="AE51" s="26"/>
      <c r="AF51" s="27"/>
      <c r="AG51" s="8"/>
      <c r="AH51" s="8"/>
      <c r="AI51" s="8"/>
      <c r="AJ51" s="8"/>
    </row>
    <row r="52" spans="1:36" ht="90" customHeight="1" x14ac:dyDescent="0.25">
      <c r="A52" s="35" t="s">
        <v>316</v>
      </c>
      <c r="B52" s="36" t="s">
        <v>317</v>
      </c>
      <c r="C52" s="36" t="s">
        <v>135</v>
      </c>
      <c r="D52" s="36" t="s">
        <v>286</v>
      </c>
      <c r="E52" s="18" t="s">
        <v>287</v>
      </c>
      <c r="F52" s="37" t="s">
        <v>288</v>
      </c>
      <c r="G52" s="20" t="s">
        <v>289</v>
      </c>
      <c r="H52" s="20" t="s">
        <v>290</v>
      </c>
      <c r="I52" s="20"/>
      <c r="J52" s="18" t="s">
        <v>152</v>
      </c>
      <c r="K52" s="18" t="s">
        <v>152</v>
      </c>
      <c r="L52" s="8" t="s">
        <v>151</v>
      </c>
      <c r="M52" s="20"/>
      <c r="N52" s="21">
        <v>45551</v>
      </c>
      <c r="O52" s="22"/>
      <c r="P52" s="23" t="s">
        <v>141</v>
      </c>
      <c r="Q52" s="18" t="s">
        <v>243</v>
      </c>
      <c r="R52" s="25">
        <v>45209</v>
      </c>
      <c r="S52" s="24"/>
      <c r="T52" s="18" t="e">
        <v>#N/A</v>
      </c>
      <c r="U52" s="25" t="e">
        <v>#N/A</v>
      </c>
      <c r="V52" s="24"/>
      <c r="W52" s="18" t="s">
        <v>318</v>
      </c>
      <c r="X52" s="25">
        <v>41547</v>
      </c>
      <c r="Y52" s="24"/>
      <c r="Z52" s="25" t="e">
        <v>#N/A</v>
      </c>
      <c r="AA52" s="25" t="e">
        <v>#N/A</v>
      </c>
      <c r="AB52" s="24"/>
      <c r="AC52" s="26"/>
      <c r="AD52" s="26"/>
      <c r="AE52" s="26"/>
      <c r="AF52" s="27"/>
      <c r="AG52" s="8"/>
      <c r="AH52" s="8"/>
      <c r="AI52" s="8"/>
      <c r="AJ52" s="8"/>
    </row>
    <row r="53" spans="1:36" ht="90" customHeight="1" x14ac:dyDescent="0.25">
      <c r="A53" s="17" t="s">
        <v>319</v>
      </c>
      <c r="B53" s="18" t="s">
        <v>320</v>
      </c>
      <c r="C53" s="18"/>
      <c r="D53" s="36" t="s">
        <v>286</v>
      </c>
      <c r="E53" s="18" t="s">
        <v>287</v>
      </c>
      <c r="F53" s="37" t="s">
        <v>288</v>
      </c>
      <c r="G53" s="20" t="s">
        <v>289</v>
      </c>
      <c r="H53" s="20" t="s">
        <v>290</v>
      </c>
      <c r="I53" s="20"/>
      <c r="J53" s="18" t="s">
        <v>151</v>
      </c>
      <c r="K53" s="18" t="s">
        <v>152</v>
      </c>
      <c r="L53" s="18" t="s">
        <v>152</v>
      </c>
      <c r="M53" s="20"/>
      <c r="N53" s="21">
        <v>45554</v>
      </c>
      <c r="O53" s="22"/>
      <c r="P53" s="23"/>
      <c r="Q53" s="18" t="e">
        <v>#N/A</v>
      </c>
      <c r="R53" s="25" t="e">
        <v>#N/A</v>
      </c>
      <c r="S53" s="24"/>
      <c r="T53" s="18" t="e">
        <v>#N/A</v>
      </c>
      <c r="U53" s="25" t="e">
        <v>#N/A</v>
      </c>
      <c r="V53" s="24"/>
      <c r="W53" s="18" t="e">
        <v>#N/A</v>
      </c>
      <c r="X53" s="25" t="e">
        <v>#N/A</v>
      </c>
      <c r="Y53" s="24"/>
      <c r="Z53" s="25" t="e">
        <v>#N/A</v>
      </c>
      <c r="AA53" s="25" t="e">
        <v>#N/A</v>
      </c>
      <c r="AB53" s="24"/>
      <c r="AC53" s="26"/>
      <c r="AD53" s="26"/>
      <c r="AE53" s="26"/>
      <c r="AF53" s="27"/>
      <c r="AG53" s="8"/>
      <c r="AH53" s="8"/>
      <c r="AI53" s="8"/>
      <c r="AJ53" s="8"/>
    </row>
    <row r="54" spans="1:36" ht="90" customHeight="1" x14ac:dyDescent="0.25">
      <c r="A54" s="17" t="s">
        <v>321</v>
      </c>
      <c r="B54" s="18" t="s">
        <v>322</v>
      </c>
      <c r="C54" s="18"/>
      <c r="D54" s="36" t="s">
        <v>286</v>
      </c>
      <c r="E54" s="18" t="s">
        <v>287</v>
      </c>
      <c r="F54" s="37" t="s">
        <v>288</v>
      </c>
      <c r="G54" s="20" t="s">
        <v>289</v>
      </c>
      <c r="H54" s="20" t="s">
        <v>290</v>
      </c>
      <c r="I54" s="20"/>
      <c r="J54" s="18" t="s">
        <v>151</v>
      </c>
      <c r="K54" s="18" t="s">
        <v>152</v>
      </c>
      <c r="L54" s="18" t="s">
        <v>152</v>
      </c>
      <c r="M54" s="20"/>
      <c r="N54" s="21">
        <v>45554</v>
      </c>
      <c r="O54" s="22"/>
      <c r="P54" s="23"/>
      <c r="Q54" s="18" t="e">
        <v>#N/A</v>
      </c>
      <c r="R54" s="25" t="e">
        <v>#N/A</v>
      </c>
      <c r="S54" s="24"/>
      <c r="T54" s="18" t="e">
        <v>#N/A</v>
      </c>
      <c r="U54" s="25" t="e">
        <v>#N/A</v>
      </c>
      <c r="V54" s="24"/>
      <c r="W54" s="18" t="e">
        <v>#N/A</v>
      </c>
      <c r="X54" s="25" t="e">
        <v>#N/A</v>
      </c>
      <c r="Y54" s="24"/>
      <c r="Z54" s="25" t="e">
        <v>#N/A</v>
      </c>
      <c r="AA54" s="25" t="e">
        <v>#N/A</v>
      </c>
      <c r="AB54" s="24"/>
      <c r="AC54" s="26"/>
      <c r="AD54" s="26"/>
      <c r="AE54" s="26"/>
      <c r="AF54" s="27"/>
      <c r="AG54" s="8"/>
      <c r="AH54" s="8"/>
      <c r="AI54" s="8"/>
      <c r="AJ54" s="8"/>
    </row>
    <row r="55" spans="1:36" ht="90" customHeight="1" x14ac:dyDescent="0.25">
      <c r="A55" s="35" t="s">
        <v>323</v>
      </c>
      <c r="B55" s="36" t="s">
        <v>324</v>
      </c>
      <c r="C55" s="36" t="s">
        <v>135</v>
      </c>
      <c r="D55" s="36" t="s">
        <v>325</v>
      </c>
      <c r="E55" s="18" t="s">
        <v>287</v>
      </c>
      <c r="F55" s="37" t="s">
        <v>288</v>
      </c>
      <c r="G55" s="18" t="s">
        <v>326</v>
      </c>
      <c r="H55" s="20" t="s">
        <v>327</v>
      </c>
      <c r="I55" s="20"/>
      <c r="J55" s="18" t="s">
        <v>152</v>
      </c>
      <c r="K55" s="18" t="s">
        <v>152</v>
      </c>
      <c r="L55" s="8" t="s">
        <v>151</v>
      </c>
      <c r="M55" s="20"/>
      <c r="N55" s="21">
        <v>45551</v>
      </c>
      <c r="O55" s="22"/>
      <c r="P55" s="23" t="s">
        <v>141</v>
      </c>
      <c r="Q55" s="18" t="s">
        <v>328</v>
      </c>
      <c r="R55" s="25" t="e">
        <v>#N/A</v>
      </c>
      <c r="S55" s="24"/>
      <c r="T55" s="18" t="e">
        <v>#N/A</v>
      </c>
      <c r="U55" s="25" t="e">
        <v>#N/A</v>
      </c>
      <c r="V55" s="24"/>
      <c r="W55" s="18" t="e">
        <v>#N/A</v>
      </c>
      <c r="X55" s="25" t="e">
        <v>#N/A</v>
      </c>
      <c r="Y55" s="24"/>
      <c r="Z55" s="25" t="e">
        <v>#N/A</v>
      </c>
      <c r="AA55" s="25" t="e">
        <v>#N/A</v>
      </c>
      <c r="AB55" s="24"/>
      <c r="AC55" s="26"/>
      <c r="AD55" s="26"/>
      <c r="AE55" s="26"/>
      <c r="AF55" s="27"/>
      <c r="AG55" s="8"/>
      <c r="AH55" s="8"/>
      <c r="AI55" s="8"/>
      <c r="AJ55" s="8"/>
    </row>
    <row r="56" spans="1:36" ht="90" customHeight="1" x14ac:dyDescent="0.25">
      <c r="A56" s="35" t="s">
        <v>329</v>
      </c>
      <c r="B56" s="36" t="s">
        <v>330</v>
      </c>
      <c r="C56" s="36" t="s">
        <v>135</v>
      </c>
      <c r="D56" s="36" t="s">
        <v>325</v>
      </c>
      <c r="E56" s="18" t="s">
        <v>287</v>
      </c>
      <c r="F56" s="37" t="s">
        <v>288</v>
      </c>
      <c r="G56" s="18" t="s">
        <v>326</v>
      </c>
      <c r="H56" s="20" t="s">
        <v>327</v>
      </c>
      <c r="I56" s="20"/>
      <c r="J56" s="18" t="s">
        <v>152</v>
      </c>
      <c r="K56" s="18" t="s">
        <v>152</v>
      </c>
      <c r="L56" s="8" t="s">
        <v>151</v>
      </c>
      <c r="M56" s="20"/>
      <c r="N56" s="21">
        <v>45551</v>
      </c>
      <c r="O56" s="22"/>
      <c r="P56" s="23" t="s">
        <v>141</v>
      </c>
      <c r="Q56" s="18" t="s">
        <v>328</v>
      </c>
      <c r="R56" s="25" t="e">
        <v>#N/A</v>
      </c>
      <c r="S56" s="24"/>
      <c r="T56" s="18" t="e">
        <v>#N/A</v>
      </c>
      <c r="U56" s="25" t="e">
        <v>#N/A</v>
      </c>
      <c r="V56" s="24"/>
      <c r="W56" s="18" t="e">
        <v>#N/A</v>
      </c>
      <c r="X56" s="25" t="e">
        <v>#N/A</v>
      </c>
      <c r="Y56" s="24"/>
      <c r="Z56" s="25" t="e">
        <v>#N/A</v>
      </c>
      <c r="AA56" s="25" t="e">
        <v>#N/A</v>
      </c>
      <c r="AB56" s="24"/>
      <c r="AC56" s="26"/>
      <c r="AD56" s="26"/>
      <c r="AE56" s="26"/>
      <c r="AF56" s="27"/>
      <c r="AG56" s="8"/>
      <c r="AH56" s="8"/>
      <c r="AI56" s="8"/>
      <c r="AJ56" s="8"/>
    </row>
    <row r="57" spans="1:36" ht="90" customHeight="1" x14ac:dyDescent="0.25">
      <c r="A57" s="35" t="s">
        <v>331</v>
      </c>
      <c r="B57" s="36" t="s">
        <v>332</v>
      </c>
      <c r="C57" s="36" t="s">
        <v>135</v>
      </c>
      <c r="D57" s="36" t="s">
        <v>325</v>
      </c>
      <c r="E57" s="18" t="s">
        <v>287</v>
      </c>
      <c r="F57" s="37" t="s">
        <v>288</v>
      </c>
      <c r="G57" s="18" t="s">
        <v>326</v>
      </c>
      <c r="H57" s="20" t="s">
        <v>327</v>
      </c>
      <c r="I57" s="20"/>
      <c r="J57" s="18" t="s">
        <v>152</v>
      </c>
      <c r="K57" s="18" t="s">
        <v>152</v>
      </c>
      <c r="L57" s="8" t="s">
        <v>151</v>
      </c>
      <c r="M57" s="20"/>
      <c r="N57" s="21">
        <v>45551</v>
      </c>
      <c r="O57" s="22"/>
      <c r="P57" s="23" t="s">
        <v>141</v>
      </c>
      <c r="Q57" s="18" t="s">
        <v>328</v>
      </c>
      <c r="R57" s="25" t="e">
        <v>#N/A</v>
      </c>
      <c r="S57" s="24"/>
      <c r="T57" s="18" t="e">
        <v>#N/A</v>
      </c>
      <c r="U57" s="25" t="e">
        <v>#N/A</v>
      </c>
      <c r="V57" s="24"/>
      <c r="W57" s="18" t="e">
        <v>#N/A</v>
      </c>
      <c r="X57" s="25" t="e">
        <v>#N/A</v>
      </c>
      <c r="Y57" s="24"/>
      <c r="Z57" s="25" t="e">
        <v>#N/A</v>
      </c>
      <c r="AA57" s="25" t="e">
        <v>#N/A</v>
      </c>
      <c r="AB57" s="24"/>
      <c r="AC57" s="26"/>
      <c r="AD57" s="26"/>
      <c r="AE57" s="26"/>
      <c r="AF57" s="27"/>
      <c r="AG57" s="8"/>
      <c r="AH57" s="8"/>
      <c r="AI57" s="8"/>
      <c r="AJ57" s="8"/>
    </row>
    <row r="58" spans="1:36" ht="90" customHeight="1" x14ac:dyDescent="0.25">
      <c r="A58" s="35" t="s">
        <v>333</v>
      </c>
      <c r="B58" s="36" t="s">
        <v>334</v>
      </c>
      <c r="C58" s="36" t="s">
        <v>135</v>
      </c>
      <c r="D58" s="36" t="s">
        <v>325</v>
      </c>
      <c r="E58" s="18" t="s">
        <v>287</v>
      </c>
      <c r="F58" s="37" t="s">
        <v>288</v>
      </c>
      <c r="G58" s="18" t="s">
        <v>326</v>
      </c>
      <c r="H58" s="20" t="s">
        <v>327</v>
      </c>
      <c r="I58" s="20"/>
      <c r="J58" s="18" t="s">
        <v>152</v>
      </c>
      <c r="K58" s="18" t="s">
        <v>152</v>
      </c>
      <c r="L58" s="8" t="s">
        <v>151</v>
      </c>
      <c r="M58" s="20"/>
      <c r="N58" s="21">
        <v>45551</v>
      </c>
      <c r="O58" s="22"/>
      <c r="P58" s="23" t="s">
        <v>141</v>
      </c>
      <c r="Q58" s="18" t="s">
        <v>328</v>
      </c>
      <c r="R58" s="25" t="e">
        <v>#N/A</v>
      </c>
      <c r="S58" s="24"/>
      <c r="T58" s="18" t="e">
        <v>#N/A</v>
      </c>
      <c r="U58" s="25" t="e">
        <v>#N/A</v>
      </c>
      <c r="V58" s="24"/>
      <c r="W58" s="18" t="e">
        <v>#N/A</v>
      </c>
      <c r="X58" s="25" t="e">
        <v>#N/A</v>
      </c>
      <c r="Y58" s="24"/>
      <c r="Z58" s="25" t="e">
        <v>#N/A</v>
      </c>
      <c r="AA58" s="25" t="e">
        <v>#N/A</v>
      </c>
      <c r="AB58" s="24"/>
      <c r="AC58" s="26"/>
      <c r="AD58" s="26"/>
      <c r="AE58" s="26"/>
      <c r="AF58" s="27"/>
      <c r="AG58" s="8"/>
      <c r="AH58" s="8"/>
      <c r="AI58" s="8"/>
      <c r="AJ58" s="8"/>
    </row>
    <row r="59" spans="1:36" ht="90" customHeight="1" x14ac:dyDescent="0.25">
      <c r="A59" s="35" t="s">
        <v>335</v>
      </c>
      <c r="B59" s="36" t="s">
        <v>336</v>
      </c>
      <c r="C59" s="36" t="s">
        <v>135</v>
      </c>
      <c r="D59" s="36" t="s">
        <v>325</v>
      </c>
      <c r="E59" s="18" t="s">
        <v>287</v>
      </c>
      <c r="F59" s="37" t="s">
        <v>288</v>
      </c>
      <c r="G59" s="18" t="s">
        <v>326</v>
      </c>
      <c r="H59" s="20" t="s">
        <v>327</v>
      </c>
      <c r="I59" s="20"/>
      <c r="J59" s="18" t="s">
        <v>152</v>
      </c>
      <c r="K59" s="18" t="s">
        <v>152</v>
      </c>
      <c r="L59" s="8" t="s">
        <v>151</v>
      </c>
      <c r="M59" s="20"/>
      <c r="N59" s="21">
        <v>45551</v>
      </c>
      <c r="O59" s="22"/>
      <c r="P59" s="23" t="s">
        <v>141</v>
      </c>
      <c r="Q59" s="18" t="s">
        <v>328</v>
      </c>
      <c r="R59" s="25" t="e">
        <v>#N/A</v>
      </c>
      <c r="S59" s="24"/>
      <c r="T59" s="18" t="e">
        <v>#N/A</v>
      </c>
      <c r="U59" s="25" t="e">
        <v>#N/A</v>
      </c>
      <c r="V59" s="24"/>
      <c r="W59" s="18" t="e">
        <v>#N/A</v>
      </c>
      <c r="X59" s="25" t="e">
        <v>#N/A</v>
      </c>
      <c r="Y59" s="24"/>
      <c r="Z59" s="25" t="e">
        <v>#N/A</v>
      </c>
      <c r="AA59" s="25" t="e">
        <v>#N/A</v>
      </c>
      <c r="AB59" s="24"/>
      <c r="AC59" s="26"/>
      <c r="AD59" s="26"/>
      <c r="AE59" s="26"/>
      <c r="AF59" s="27"/>
      <c r="AG59" s="8"/>
      <c r="AH59" s="8"/>
      <c r="AI59" s="8"/>
      <c r="AJ59" s="8"/>
    </row>
    <row r="60" spans="1:36" ht="90" customHeight="1" x14ac:dyDescent="0.25">
      <c r="A60" s="35" t="s">
        <v>337</v>
      </c>
      <c r="B60" s="36" t="s">
        <v>338</v>
      </c>
      <c r="C60" s="36" t="s">
        <v>135</v>
      </c>
      <c r="D60" s="36" t="s">
        <v>325</v>
      </c>
      <c r="E60" s="18" t="s">
        <v>287</v>
      </c>
      <c r="F60" s="37" t="s">
        <v>288</v>
      </c>
      <c r="G60" s="18" t="s">
        <v>326</v>
      </c>
      <c r="H60" s="20" t="s">
        <v>327</v>
      </c>
      <c r="I60" s="20"/>
      <c r="J60" s="18" t="s">
        <v>152</v>
      </c>
      <c r="K60" s="18" t="s">
        <v>152</v>
      </c>
      <c r="L60" s="8" t="s">
        <v>151</v>
      </c>
      <c r="M60" s="20"/>
      <c r="N60" s="21">
        <v>45551</v>
      </c>
      <c r="O60" s="22"/>
      <c r="P60" s="23" t="s">
        <v>141</v>
      </c>
      <c r="Q60" s="18" t="s">
        <v>328</v>
      </c>
      <c r="R60" s="25" t="e">
        <v>#N/A</v>
      </c>
      <c r="S60" s="24"/>
      <c r="T60" s="18" t="e">
        <v>#N/A</v>
      </c>
      <c r="U60" s="25" t="e">
        <v>#N/A</v>
      </c>
      <c r="V60" s="24"/>
      <c r="W60" s="18" t="e">
        <v>#N/A</v>
      </c>
      <c r="X60" s="25" t="e">
        <v>#N/A</v>
      </c>
      <c r="Y60" s="24"/>
      <c r="Z60" s="25" t="e">
        <v>#N/A</v>
      </c>
      <c r="AA60" s="25" t="e">
        <v>#N/A</v>
      </c>
      <c r="AB60" s="24"/>
      <c r="AC60" s="26"/>
      <c r="AD60" s="26"/>
      <c r="AE60" s="26"/>
      <c r="AF60" s="27"/>
      <c r="AG60" s="8"/>
      <c r="AH60" s="8"/>
      <c r="AI60" s="8"/>
      <c r="AJ60" s="8"/>
    </row>
    <row r="61" spans="1:36" ht="90" customHeight="1" x14ac:dyDescent="0.25">
      <c r="A61" s="35" t="s">
        <v>339</v>
      </c>
      <c r="B61" s="36" t="s">
        <v>340</v>
      </c>
      <c r="C61" s="36" t="s">
        <v>135</v>
      </c>
      <c r="D61" s="36" t="s">
        <v>341</v>
      </c>
      <c r="E61" s="18" t="s">
        <v>287</v>
      </c>
      <c r="F61" s="20" t="s">
        <v>342</v>
      </c>
      <c r="G61" s="18" t="s">
        <v>249</v>
      </c>
      <c r="H61" s="20" t="s">
        <v>250</v>
      </c>
      <c r="I61" s="20"/>
      <c r="J61" s="18" t="s">
        <v>152</v>
      </c>
      <c r="K61" s="18" t="s">
        <v>152</v>
      </c>
      <c r="L61" s="8" t="s">
        <v>152</v>
      </c>
      <c r="M61" s="20"/>
      <c r="N61" s="21">
        <v>45551</v>
      </c>
      <c r="O61" s="22"/>
      <c r="P61" s="23" t="s">
        <v>141</v>
      </c>
      <c r="Q61" s="18" t="s">
        <v>304</v>
      </c>
      <c r="R61" s="25">
        <v>43555</v>
      </c>
      <c r="S61" s="24"/>
      <c r="T61" s="18" t="e">
        <v>#N/A</v>
      </c>
      <c r="U61" s="25" t="e">
        <v>#N/A</v>
      </c>
      <c r="V61" s="24"/>
      <c r="W61" s="18" t="s">
        <v>313</v>
      </c>
      <c r="X61" s="25">
        <v>43220</v>
      </c>
      <c r="Y61" s="24"/>
      <c r="Z61" s="25" t="e">
        <v>#N/A</v>
      </c>
      <c r="AA61" s="25" t="e">
        <v>#N/A</v>
      </c>
      <c r="AB61" s="24"/>
      <c r="AC61" s="26"/>
      <c r="AD61" s="26"/>
      <c r="AE61" s="26"/>
      <c r="AF61" s="27"/>
      <c r="AG61" s="8"/>
      <c r="AH61" s="8"/>
      <c r="AI61" s="8"/>
      <c r="AJ61" s="8"/>
    </row>
    <row r="62" spans="1:36" ht="90" customHeight="1" x14ac:dyDescent="0.25">
      <c r="A62" s="35" t="s">
        <v>343</v>
      </c>
      <c r="B62" s="36" t="s">
        <v>344</v>
      </c>
      <c r="C62" s="36" t="s">
        <v>135</v>
      </c>
      <c r="D62" s="36" t="s">
        <v>345</v>
      </c>
      <c r="E62" s="20" t="s">
        <v>346</v>
      </c>
      <c r="F62" s="20"/>
      <c r="G62" s="18" t="s">
        <v>249</v>
      </c>
      <c r="H62" s="20" t="s">
        <v>250</v>
      </c>
      <c r="I62" s="20"/>
      <c r="J62" s="18" t="s">
        <v>152</v>
      </c>
      <c r="K62" s="18" t="s">
        <v>152</v>
      </c>
      <c r="L62" s="8" t="s">
        <v>151</v>
      </c>
      <c r="M62" s="20"/>
      <c r="N62" s="21">
        <v>45551</v>
      </c>
      <c r="O62" s="22"/>
      <c r="P62" s="23" t="s">
        <v>141</v>
      </c>
      <c r="Q62" s="18" t="s">
        <v>347</v>
      </c>
      <c r="R62" s="25" t="e">
        <v>#N/A</v>
      </c>
      <c r="S62" s="24"/>
      <c r="T62" s="18" t="e">
        <v>#N/A</v>
      </c>
      <c r="U62" s="25" t="e">
        <v>#N/A</v>
      </c>
      <c r="V62" s="24"/>
      <c r="W62" s="18" t="e">
        <v>#N/A</v>
      </c>
      <c r="X62" s="25" t="e">
        <v>#N/A</v>
      </c>
      <c r="Y62" s="24"/>
      <c r="Z62" s="25" t="e">
        <v>#N/A</v>
      </c>
      <c r="AA62" s="25" t="e">
        <v>#N/A</v>
      </c>
      <c r="AB62" s="24"/>
      <c r="AC62" s="26"/>
      <c r="AD62" s="26"/>
      <c r="AE62" s="26"/>
      <c r="AF62" s="27"/>
      <c r="AG62" s="8"/>
      <c r="AH62" s="8"/>
      <c r="AI62" s="8"/>
      <c r="AJ62" s="8"/>
    </row>
    <row r="63" spans="1:36" ht="90" customHeight="1" x14ac:dyDescent="0.25">
      <c r="A63" s="35" t="s">
        <v>348</v>
      </c>
      <c r="B63" s="36" t="s">
        <v>349</v>
      </c>
      <c r="C63" s="36" t="s">
        <v>168</v>
      </c>
      <c r="D63" s="36" t="s">
        <v>350</v>
      </c>
      <c r="E63" s="20" t="s">
        <v>351</v>
      </c>
      <c r="F63" s="20"/>
      <c r="G63" s="18" t="s">
        <v>249</v>
      </c>
      <c r="H63" s="20" t="s">
        <v>250</v>
      </c>
      <c r="I63" s="20"/>
      <c r="J63" s="18" t="s">
        <v>152</v>
      </c>
      <c r="K63" s="18" t="s">
        <v>152</v>
      </c>
      <c r="L63" s="8" t="s">
        <v>151</v>
      </c>
      <c r="M63" s="20"/>
      <c r="N63" s="21">
        <v>45551</v>
      </c>
      <c r="O63" s="22"/>
      <c r="P63" s="23"/>
      <c r="Q63" s="18" t="e">
        <v>#N/A</v>
      </c>
      <c r="R63" s="25" t="e">
        <v>#N/A</v>
      </c>
      <c r="S63" s="24"/>
      <c r="T63" s="18" t="e">
        <v>#N/A</v>
      </c>
      <c r="U63" s="25" t="e">
        <v>#N/A</v>
      </c>
      <c r="V63" s="24"/>
      <c r="W63" s="18" t="e">
        <v>#N/A</v>
      </c>
      <c r="X63" s="25" t="e">
        <v>#N/A</v>
      </c>
      <c r="Y63" s="24"/>
      <c r="Z63" s="25" t="e">
        <v>#N/A</v>
      </c>
      <c r="AA63" s="25" t="e">
        <v>#N/A</v>
      </c>
      <c r="AB63" s="24"/>
      <c r="AC63" s="26"/>
      <c r="AD63" s="26"/>
      <c r="AE63" s="26"/>
      <c r="AF63" s="27"/>
      <c r="AG63" s="8"/>
      <c r="AH63" s="8"/>
      <c r="AI63" s="8"/>
      <c r="AJ63" s="8"/>
    </row>
    <row r="64" spans="1:36" ht="90" customHeight="1" x14ac:dyDescent="0.25">
      <c r="A64" s="35" t="s">
        <v>352</v>
      </c>
      <c r="B64" s="36" t="s">
        <v>353</v>
      </c>
      <c r="C64" s="36" t="s">
        <v>135</v>
      </c>
      <c r="D64" s="36" t="s">
        <v>350</v>
      </c>
      <c r="E64" s="20" t="s">
        <v>351</v>
      </c>
      <c r="F64" s="20"/>
      <c r="G64" s="18" t="s">
        <v>249</v>
      </c>
      <c r="H64" s="20" t="s">
        <v>250</v>
      </c>
      <c r="I64" s="20"/>
      <c r="J64" s="18" t="s">
        <v>152</v>
      </c>
      <c r="K64" s="18" t="s">
        <v>152</v>
      </c>
      <c r="L64" s="8" t="s">
        <v>151</v>
      </c>
      <c r="M64" s="20"/>
      <c r="N64" s="21">
        <v>45551</v>
      </c>
      <c r="O64" s="22"/>
      <c r="P64" s="23"/>
      <c r="Q64" s="18" t="e">
        <v>#N/A</v>
      </c>
      <c r="R64" s="25" t="e">
        <v>#N/A</v>
      </c>
      <c r="S64" s="24"/>
      <c r="T64" s="18" t="e">
        <v>#N/A</v>
      </c>
      <c r="U64" s="25" t="e">
        <v>#N/A</v>
      </c>
      <c r="V64" s="24"/>
      <c r="W64" s="18" t="e">
        <v>#N/A</v>
      </c>
      <c r="X64" s="25" t="e">
        <v>#N/A</v>
      </c>
      <c r="Y64" s="24"/>
      <c r="Z64" s="25" t="e">
        <v>#N/A</v>
      </c>
      <c r="AA64" s="25" t="e">
        <v>#N/A</v>
      </c>
      <c r="AB64" s="24"/>
      <c r="AC64" s="26"/>
      <c r="AD64" s="26"/>
      <c r="AE64" s="26"/>
      <c r="AF64" s="27"/>
      <c r="AG64" s="8"/>
      <c r="AH64" s="8"/>
      <c r="AI64" s="8"/>
      <c r="AJ64" s="8"/>
    </row>
    <row r="65" spans="1:36" ht="90" customHeight="1" x14ac:dyDescent="0.25">
      <c r="A65" s="35" t="s">
        <v>354</v>
      </c>
      <c r="B65" s="36" t="s">
        <v>355</v>
      </c>
      <c r="C65" s="36" t="s">
        <v>168</v>
      </c>
      <c r="D65" s="36" t="s">
        <v>350</v>
      </c>
      <c r="E65" s="20" t="s">
        <v>351</v>
      </c>
      <c r="F65" s="20"/>
      <c r="G65" s="18" t="s">
        <v>249</v>
      </c>
      <c r="H65" s="20" t="s">
        <v>250</v>
      </c>
      <c r="I65" s="20"/>
      <c r="J65" s="18" t="s">
        <v>152</v>
      </c>
      <c r="K65" s="18" t="s">
        <v>152</v>
      </c>
      <c r="L65" s="8" t="s">
        <v>151</v>
      </c>
      <c r="M65" s="20"/>
      <c r="N65" s="21">
        <v>45551</v>
      </c>
      <c r="O65" s="22"/>
      <c r="P65" s="23" t="s">
        <v>141</v>
      </c>
      <c r="Q65" s="18" t="s">
        <v>356</v>
      </c>
      <c r="R65" s="25" t="e">
        <v>#N/A</v>
      </c>
      <c r="S65" s="24"/>
      <c r="T65" s="18" t="e">
        <v>#N/A</v>
      </c>
      <c r="U65" s="25" t="e">
        <v>#N/A</v>
      </c>
      <c r="V65" s="24"/>
      <c r="W65" s="18" t="e">
        <v>#N/A</v>
      </c>
      <c r="X65" s="25" t="e">
        <v>#N/A</v>
      </c>
      <c r="Y65" s="24"/>
      <c r="Z65" s="25" t="e">
        <v>#N/A</v>
      </c>
      <c r="AA65" s="25" t="e">
        <v>#N/A</v>
      </c>
      <c r="AB65" s="24"/>
      <c r="AC65" s="26"/>
      <c r="AD65" s="26"/>
      <c r="AE65" s="26"/>
      <c r="AF65" s="27"/>
      <c r="AG65" s="8"/>
      <c r="AH65" s="8"/>
      <c r="AI65" s="8"/>
      <c r="AJ65" s="8"/>
    </row>
    <row r="66" spans="1:36" ht="90" customHeight="1" x14ac:dyDescent="0.25">
      <c r="A66" s="35" t="s">
        <v>357</v>
      </c>
      <c r="B66" s="36" t="s">
        <v>358</v>
      </c>
      <c r="C66" s="36" t="s">
        <v>135</v>
      </c>
      <c r="D66" s="36" t="s">
        <v>350</v>
      </c>
      <c r="E66" s="20" t="s">
        <v>351</v>
      </c>
      <c r="F66" s="20"/>
      <c r="G66" s="18" t="s">
        <v>249</v>
      </c>
      <c r="H66" s="20" t="s">
        <v>250</v>
      </c>
      <c r="I66" s="20"/>
      <c r="J66" s="18" t="s">
        <v>152</v>
      </c>
      <c r="K66" s="18" t="s">
        <v>152</v>
      </c>
      <c r="L66" s="8" t="s">
        <v>151</v>
      </c>
      <c r="M66" s="20"/>
      <c r="N66" s="21">
        <v>45551</v>
      </c>
      <c r="O66" s="22"/>
      <c r="P66" s="23"/>
      <c r="Q66" s="18" t="e">
        <v>#N/A</v>
      </c>
      <c r="R66" s="25" t="e">
        <v>#N/A</v>
      </c>
      <c r="S66" s="24"/>
      <c r="T66" s="18" t="e">
        <v>#N/A</v>
      </c>
      <c r="U66" s="25" t="e">
        <v>#N/A</v>
      </c>
      <c r="V66" s="24"/>
      <c r="W66" s="18" t="e">
        <v>#N/A</v>
      </c>
      <c r="X66" s="25" t="e">
        <v>#N/A</v>
      </c>
      <c r="Y66" s="24"/>
      <c r="Z66" s="25" t="e">
        <v>#N/A</v>
      </c>
      <c r="AA66" s="25" t="e">
        <v>#N/A</v>
      </c>
      <c r="AB66" s="24"/>
      <c r="AC66" s="26"/>
      <c r="AD66" s="26"/>
      <c r="AE66" s="26"/>
      <c r="AF66" s="27"/>
      <c r="AG66" s="8"/>
      <c r="AH66" s="8"/>
      <c r="AI66" s="8"/>
      <c r="AJ66" s="8"/>
    </row>
    <row r="67" spans="1:36" ht="90" customHeight="1" x14ac:dyDescent="0.25">
      <c r="A67" s="35" t="s">
        <v>359</v>
      </c>
      <c r="B67" s="36" t="s">
        <v>360</v>
      </c>
      <c r="C67" s="36"/>
      <c r="D67" s="36" t="s">
        <v>350</v>
      </c>
      <c r="E67" s="20" t="s">
        <v>351</v>
      </c>
      <c r="F67" s="20"/>
      <c r="G67" s="18" t="s">
        <v>249</v>
      </c>
      <c r="H67" s="20" t="s">
        <v>250</v>
      </c>
      <c r="I67" s="20"/>
      <c r="J67" s="18" t="s">
        <v>152</v>
      </c>
      <c r="K67" s="18" t="s">
        <v>152</v>
      </c>
      <c r="L67" s="8" t="s">
        <v>151</v>
      </c>
      <c r="M67" s="20"/>
      <c r="N67" s="21">
        <v>45551</v>
      </c>
      <c r="O67" s="22"/>
      <c r="P67" s="23" t="s">
        <v>141</v>
      </c>
      <c r="Q67" s="18" t="s">
        <v>356</v>
      </c>
      <c r="R67" s="25" t="e">
        <v>#N/A</v>
      </c>
      <c r="S67" s="24"/>
      <c r="T67" s="18" t="e">
        <v>#N/A</v>
      </c>
      <c r="U67" s="25" t="e">
        <v>#N/A</v>
      </c>
      <c r="V67" s="24"/>
      <c r="W67" s="18" t="e">
        <v>#N/A</v>
      </c>
      <c r="X67" s="25" t="e">
        <v>#N/A</v>
      </c>
      <c r="Y67" s="24"/>
      <c r="Z67" s="25" t="e">
        <v>#N/A</v>
      </c>
      <c r="AA67" s="25" t="e">
        <v>#N/A</v>
      </c>
      <c r="AB67" s="24"/>
      <c r="AC67" s="26"/>
      <c r="AD67" s="26"/>
      <c r="AE67" s="26"/>
      <c r="AF67" s="27"/>
      <c r="AG67" s="8"/>
      <c r="AH67" s="8"/>
      <c r="AI67" s="8"/>
      <c r="AJ67" s="8"/>
    </row>
    <row r="68" spans="1:36" ht="90" customHeight="1" x14ac:dyDescent="0.25">
      <c r="A68" s="35" t="s">
        <v>361</v>
      </c>
      <c r="B68" s="36" t="s">
        <v>362</v>
      </c>
      <c r="C68" s="36"/>
      <c r="D68" s="36" t="s">
        <v>350</v>
      </c>
      <c r="E68" s="20" t="s">
        <v>351</v>
      </c>
      <c r="F68" s="20"/>
      <c r="G68" s="18" t="s">
        <v>249</v>
      </c>
      <c r="H68" s="20" t="s">
        <v>250</v>
      </c>
      <c r="I68" s="20"/>
      <c r="J68" s="18" t="s">
        <v>152</v>
      </c>
      <c r="K68" s="18" t="s">
        <v>152</v>
      </c>
      <c r="L68" s="8" t="s">
        <v>151</v>
      </c>
      <c r="M68" s="20"/>
      <c r="N68" s="21">
        <v>45551</v>
      </c>
      <c r="O68" s="22"/>
      <c r="P68" s="23" t="s">
        <v>141</v>
      </c>
      <c r="Q68" s="18" t="s">
        <v>356</v>
      </c>
      <c r="R68" s="25" t="e">
        <v>#N/A</v>
      </c>
      <c r="S68" s="24"/>
      <c r="T68" s="18" t="e">
        <v>#N/A</v>
      </c>
      <c r="U68" s="25" t="e">
        <v>#N/A</v>
      </c>
      <c r="V68" s="24"/>
      <c r="W68" s="18" t="e">
        <v>#N/A</v>
      </c>
      <c r="X68" s="25" t="e">
        <v>#N/A</v>
      </c>
      <c r="Y68" s="24"/>
      <c r="Z68" s="25" t="e">
        <v>#N/A</v>
      </c>
      <c r="AA68" s="25" t="e">
        <v>#N/A</v>
      </c>
      <c r="AB68" s="24"/>
      <c r="AC68" s="26"/>
      <c r="AD68" s="26"/>
      <c r="AE68" s="26"/>
      <c r="AF68" s="27"/>
      <c r="AG68" s="8"/>
      <c r="AH68" s="8"/>
      <c r="AI68" s="8"/>
      <c r="AJ68" s="8"/>
    </row>
    <row r="69" spans="1:36" ht="90" customHeight="1" x14ac:dyDescent="0.25">
      <c r="A69" s="35" t="s">
        <v>363</v>
      </c>
      <c r="B69" s="36" t="s">
        <v>364</v>
      </c>
      <c r="C69" s="36"/>
      <c r="D69" s="36" t="s">
        <v>350</v>
      </c>
      <c r="E69" s="20" t="s">
        <v>351</v>
      </c>
      <c r="F69" s="20"/>
      <c r="G69" s="18" t="s">
        <v>249</v>
      </c>
      <c r="H69" s="20" t="s">
        <v>250</v>
      </c>
      <c r="I69" s="20"/>
      <c r="J69" s="18" t="s">
        <v>152</v>
      </c>
      <c r="K69" s="18" t="s">
        <v>152</v>
      </c>
      <c r="L69" s="8" t="s">
        <v>151</v>
      </c>
      <c r="M69" s="20"/>
      <c r="N69" s="21">
        <v>45551</v>
      </c>
      <c r="O69" s="22"/>
      <c r="P69" s="23" t="s">
        <v>141</v>
      </c>
      <c r="Q69" s="18" t="s">
        <v>356</v>
      </c>
      <c r="R69" s="25" t="e">
        <v>#N/A</v>
      </c>
      <c r="S69" s="24"/>
      <c r="T69" s="18" t="e">
        <v>#N/A</v>
      </c>
      <c r="U69" s="25" t="e">
        <v>#N/A</v>
      </c>
      <c r="V69" s="24"/>
      <c r="W69" s="18" t="e">
        <v>#N/A</v>
      </c>
      <c r="X69" s="25" t="e">
        <v>#N/A</v>
      </c>
      <c r="Y69" s="24"/>
      <c r="Z69" s="25" t="e">
        <v>#N/A</v>
      </c>
      <c r="AA69" s="25" t="e">
        <v>#N/A</v>
      </c>
      <c r="AB69" s="24"/>
      <c r="AC69" s="26"/>
      <c r="AD69" s="26"/>
      <c r="AE69" s="26"/>
      <c r="AF69" s="27"/>
      <c r="AG69" s="8"/>
      <c r="AH69" s="8"/>
      <c r="AI69" s="8"/>
      <c r="AJ69" s="8"/>
    </row>
    <row r="70" spans="1:36" ht="90" customHeight="1" x14ac:dyDescent="0.25">
      <c r="A70" s="35" t="s">
        <v>365</v>
      </c>
      <c r="B70" s="36" t="s">
        <v>366</v>
      </c>
      <c r="C70" s="36" t="s">
        <v>135</v>
      </c>
      <c r="D70" s="36" t="s">
        <v>350</v>
      </c>
      <c r="E70" s="20" t="s">
        <v>351</v>
      </c>
      <c r="F70" s="20"/>
      <c r="G70" s="18" t="s">
        <v>249</v>
      </c>
      <c r="H70" s="20" t="s">
        <v>250</v>
      </c>
      <c r="I70" s="20"/>
      <c r="J70" s="18" t="s">
        <v>152</v>
      </c>
      <c r="K70" s="18" t="s">
        <v>152</v>
      </c>
      <c r="L70" s="8" t="s">
        <v>151</v>
      </c>
      <c r="M70" s="20"/>
      <c r="N70" s="21">
        <v>45551</v>
      </c>
      <c r="O70" s="22"/>
      <c r="P70" s="23" t="s">
        <v>141</v>
      </c>
      <c r="Q70" s="18" t="s">
        <v>142</v>
      </c>
      <c r="R70" s="25" t="e">
        <v>#N/A</v>
      </c>
      <c r="S70" s="24"/>
      <c r="T70" s="18" t="e">
        <v>#N/A</v>
      </c>
      <c r="U70" s="25" t="e">
        <v>#N/A</v>
      </c>
      <c r="V70" s="24"/>
      <c r="W70" s="18" t="e">
        <v>#N/A</v>
      </c>
      <c r="X70" s="25" t="e">
        <v>#N/A</v>
      </c>
      <c r="Y70" s="24"/>
      <c r="Z70" s="25" t="e">
        <v>#N/A</v>
      </c>
      <c r="AA70" s="25" t="e">
        <v>#N/A</v>
      </c>
      <c r="AB70" s="24"/>
      <c r="AC70" s="26"/>
      <c r="AD70" s="26"/>
      <c r="AE70" s="26"/>
      <c r="AF70" s="27"/>
      <c r="AG70" s="8"/>
      <c r="AH70" s="8"/>
      <c r="AI70" s="8"/>
      <c r="AJ70" s="8"/>
    </row>
    <row r="71" spans="1:36" ht="90" customHeight="1" x14ac:dyDescent="0.25">
      <c r="A71" s="35" t="s">
        <v>367</v>
      </c>
      <c r="B71" s="36" t="s">
        <v>368</v>
      </c>
      <c r="C71" s="36" t="s">
        <v>135</v>
      </c>
      <c r="D71" s="36" t="s">
        <v>350</v>
      </c>
      <c r="E71" s="20" t="s">
        <v>351</v>
      </c>
      <c r="F71" s="20"/>
      <c r="G71" s="18" t="s">
        <v>249</v>
      </c>
      <c r="H71" s="20" t="s">
        <v>250</v>
      </c>
      <c r="I71" s="20"/>
      <c r="J71" s="18" t="s">
        <v>152</v>
      </c>
      <c r="K71" s="18" t="s">
        <v>152</v>
      </c>
      <c r="L71" s="8" t="s">
        <v>151</v>
      </c>
      <c r="M71" s="20"/>
      <c r="N71" s="21">
        <v>45551</v>
      </c>
      <c r="O71" s="22"/>
      <c r="P71" s="23" t="s">
        <v>141</v>
      </c>
      <c r="Q71" s="18" t="s">
        <v>142</v>
      </c>
      <c r="R71" s="25" t="e">
        <v>#N/A</v>
      </c>
      <c r="S71" s="24"/>
      <c r="T71" s="18" t="e">
        <v>#N/A</v>
      </c>
      <c r="U71" s="25" t="e">
        <v>#N/A</v>
      </c>
      <c r="V71" s="24"/>
      <c r="W71" s="18" t="e">
        <v>#N/A</v>
      </c>
      <c r="X71" s="25" t="e">
        <v>#N/A</v>
      </c>
      <c r="Y71" s="24"/>
      <c r="Z71" s="25" t="e">
        <v>#N/A</v>
      </c>
      <c r="AA71" s="25" t="e">
        <v>#N/A</v>
      </c>
      <c r="AB71" s="24"/>
      <c r="AC71" s="26"/>
      <c r="AD71" s="26"/>
      <c r="AE71" s="26"/>
      <c r="AF71" s="27"/>
      <c r="AG71" s="8"/>
      <c r="AH71" s="8"/>
      <c r="AI71" s="8"/>
      <c r="AJ71" s="8"/>
    </row>
    <row r="72" spans="1:36" ht="90" customHeight="1" x14ac:dyDescent="0.25">
      <c r="A72" s="35" t="s">
        <v>369</v>
      </c>
      <c r="B72" s="36" t="s">
        <v>370</v>
      </c>
      <c r="C72" s="36" t="s">
        <v>135</v>
      </c>
      <c r="D72" s="18" t="s">
        <v>371</v>
      </c>
      <c r="E72" s="20" t="s">
        <v>346</v>
      </c>
      <c r="F72" s="20"/>
      <c r="G72" s="18" t="s">
        <v>139</v>
      </c>
      <c r="H72" s="18" t="s">
        <v>140</v>
      </c>
      <c r="I72" s="20"/>
      <c r="J72" s="18" t="s">
        <v>151</v>
      </c>
      <c r="K72" s="18" t="s">
        <v>152</v>
      </c>
      <c r="L72" s="8" t="s">
        <v>151</v>
      </c>
      <c r="M72" s="20"/>
      <c r="N72" s="21">
        <v>45551</v>
      </c>
      <c r="O72" s="22"/>
      <c r="P72" s="23" t="s">
        <v>141</v>
      </c>
      <c r="Q72" s="18" t="s">
        <v>142</v>
      </c>
      <c r="R72" s="25" t="e">
        <v>#N/A</v>
      </c>
      <c r="S72" s="24"/>
      <c r="T72" s="18" t="e">
        <v>#N/A</v>
      </c>
      <c r="U72" s="25" t="e">
        <v>#N/A</v>
      </c>
      <c r="V72" s="24"/>
      <c r="W72" s="18" t="e">
        <v>#N/A</v>
      </c>
      <c r="X72" s="25" t="e">
        <v>#N/A</v>
      </c>
      <c r="Y72" s="24"/>
      <c r="Z72" s="25" t="e">
        <v>#N/A</v>
      </c>
      <c r="AA72" s="25" t="e">
        <v>#N/A</v>
      </c>
      <c r="AB72" s="24"/>
      <c r="AC72" s="26"/>
      <c r="AD72" s="26"/>
      <c r="AE72" s="26"/>
      <c r="AF72" s="27"/>
      <c r="AG72" s="8"/>
      <c r="AH72" s="8"/>
      <c r="AI72" s="8"/>
      <c r="AJ72" s="8"/>
    </row>
    <row r="73" spans="1:36" ht="90" customHeight="1" x14ac:dyDescent="0.25">
      <c r="A73" s="35" t="s">
        <v>372</v>
      </c>
      <c r="B73" s="36" t="s">
        <v>373</v>
      </c>
      <c r="C73" s="36" t="s">
        <v>135</v>
      </c>
      <c r="D73" s="36" t="s">
        <v>374</v>
      </c>
      <c r="E73" s="20" t="s">
        <v>346</v>
      </c>
      <c r="F73" s="20"/>
      <c r="G73" s="18" t="s">
        <v>139</v>
      </c>
      <c r="H73" s="18" t="s">
        <v>140</v>
      </c>
      <c r="I73" s="20"/>
      <c r="J73" s="18" t="s">
        <v>151</v>
      </c>
      <c r="K73" s="18" t="s">
        <v>152</v>
      </c>
      <c r="L73" s="8" t="s">
        <v>151</v>
      </c>
      <c r="M73" s="20"/>
      <c r="N73" s="21">
        <v>45551</v>
      </c>
      <c r="O73" s="22"/>
      <c r="P73" s="23" t="s">
        <v>141</v>
      </c>
      <c r="Q73" s="18" t="s">
        <v>179</v>
      </c>
      <c r="R73" s="25" t="e">
        <v>#N/A</v>
      </c>
      <c r="S73" s="24"/>
      <c r="T73" s="18" t="e">
        <v>#N/A</v>
      </c>
      <c r="U73" s="25" t="e">
        <v>#N/A</v>
      </c>
      <c r="V73" s="24"/>
      <c r="W73" s="18" t="e">
        <v>#N/A</v>
      </c>
      <c r="X73" s="25" t="e">
        <v>#N/A</v>
      </c>
      <c r="Y73" s="24"/>
      <c r="Z73" s="25" t="e">
        <v>#N/A</v>
      </c>
      <c r="AA73" s="25" t="e">
        <v>#N/A</v>
      </c>
      <c r="AB73" s="24"/>
      <c r="AC73" s="26"/>
      <c r="AD73" s="26"/>
      <c r="AE73" s="26"/>
      <c r="AF73" s="27"/>
      <c r="AG73" s="8"/>
      <c r="AH73" s="8"/>
      <c r="AI73" s="8"/>
      <c r="AJ73" s="8"/>
    </row>
    <row r="74" spans="1:36" ht="90" customHeight="1" x14ac:dyDescent="0.25">
      <c r="A74" s="35" t="s">
        <v>375</v>
      </c>
      <c r="B74" s="36" t="s">
        <v>376</v>
      </c>
      <c r="C74" s="36" t="s">
        <v>135</v>
      </c>
      <c r="D74" s="36" t="s">
        <v>374</v>
      </c>
      <c r="E74" s="20" t="s">
        <v>346</v>
      </c>
      <c r="F74" s="20"/>
      <c r="G74" s="18" t="s">
        <v>139</v>
      </c>
      <c r="H74" s="18" t="s">
        <v>140</v>
      </c>
      <c r="I74" s="20"/>
      <c r="J74" s="18" t="s">
        <v>151</v>
      </c>
      <c r="K74" s="18" t="s">
        <v>152</v>
      </c>
      <c r="L74" s="8" t="s">
        <v>151</v>
      </c>
      <c r="M74" s="20"/>
      <c r="N74" s="21">
        <v>45551</v>
      </c>
      <c r="O74" s="22"/>
      <c r="P74" s="23" t="s">
        <v>141</v>
      </c>
      <c r="Q74" s="18" t="s">
        <v>243</v>
      </c>
      <c r="R74" s="25">
        <v>45209</v>
      </c>
      <c r="S74" s="24"/>
      <c r="T74" s="18" t="e">
        <v>#N/A</v>
      </c>
      <c r="U74" s="25" t="e">
        <v>#N/A</v>
      </c>
      <c r="V74" s="24"/>
      <c r="W74" s="18" t="e">
        <v>#N/A</v>
      </c>
      <c r="X74" s="25" t="e">
        <v>#N/A</v>
      </c>
      <c r="Y74" s="24"/>
      <c r="Z74" s="25" t="e">
        <v>#N/A</v>
      </c>
      <c r="AA74" s="25" t="e">
        <v>#N/A</v>
      </c>
      <c r="AB74" s="24"/>
      <c r="AC74" s="26"/>
      <c r="AD74" s="26"/>
      <c r="AE74" s="26"/>
      <c r="AF74" s="27"/>
      <c r="AG74" s="8"/>
      <c r="AH74" s="8"/>
      <c r="AI74" s="8"/>
      <c r="AJ74" s="8"/>
    </row>
    <row r="75" spans="1:36" ht="90" customHeight="1" x14ac:dyDescent="0.25">
      <c r="A75" s="35" t="s">
        <v>377</v>
      </c>
      <c r="B75" s="36" t="s">
        <v>378</v>
      </c>
      <c r="C75" s="36" t="s">
        <v>135</v>
      </c>
      <c r="D75" s="36" t="s">
        <v>379</v>
      </c>
      <c r="E75" s="18" t="s">
        <v>380</v>
      </c>
      <c r="F75" s="20"/>
      <c r="G75" s="18" t="s">
        <v>139</v>
      </c>
      <c r="H75" s="18" t="s">
        <v>140</v>
      </c>
      <c r="I75" s="20"/>
      <c r="J75" s="18" t="s">
        <v>152</v>
      </c>
      <c r="K75" s="18" t="s">
        <v>152</v>
      </c>
      <c r="L75" s="8" t="s">
        <v>151</v>
      </c>
      <c r="M75" s="20"/>
      <c r="N75" s="21">
        <v>45551</v>
      </c>
      <c r="O75" s="22"/>
      <c r="P75" s="23" t="s">
        <v>141</v>
      </c>
      <c r="Q75" s="18" t="s">
        <v>381</v>
      </c>
      <c r="R75" s="25">
        <v>45046</v>
      </c>
      <c r="S75" s="24"/>
      <c r="T75" s="18" t="e">
        <v>#N/A</v>
      </c>
      <c r="U75" s="25" t="e">
        <v>#N/A</v>
      </c>
      <c r="V75" s="24"/>
      <c r="W75" s="18" t="e">
        <v>#N/A</v>
      </c>
      <c r="X75" s="25" t="e">
        <v>#N/A</v>
      </c>
      <c r="Y75" s="24"/>
      <c r="Z75" s="25" t="e">
        <v>#N/A</v>
      </c>
      <c r="AA75" s="25" t="e">
        <v>#N/A</v>
      </c>
      <c r="AB75" s="24"/>
      <c r="AC75" s="26" t="s">
        <v>382</v>
      </c>
      <c r="AD75" s="26"/>
      <c r="AE75" s="26"/>
      <c r="AF75" s="27"/>
      <c r="AG75" s="8"/>
      <c r="AH75" s="8"/>
      <c r="AI75" s="8"/>
      <c r="AJ75" s="8"/>
    </row>
    <row r="76" spans="1:36" ht="90" customHeight="1" x14ac:dyDescent="0.25">
      <c r="A76" s="35" t="s">
        <v>383</v>
      </c>
      <c r="B76" s="36" t="s">
        <v>384</v>
      </c>
      <c r="C76" s="36" t="s">
        <v>135</v>
      </c>
      <c r="D76" s="36" t="s">
        <v>379</v>
      </c>
      <c r="E76" s="18" t="s">
        <v>380</v>
      </c>
      <c r="F76" s="20"/>
      <c r="G76" s="18" t="s">
        <v>139</v>
      </c>
      <c r="H76" s="18" t="s">
        <v>140</v>
      </c>
      <c r="I76" s="20"/>
      <c r="J76" s="18" t="s">
        <v>152</v>
      </c>
      <c r="K76" s="18" t="s">
        <v>152</v>
      </c>
      <c r="L76" s="8" t="s">
        <v>151</v>
      </c>
      <c r="M76" s="20"/>
      <c r="N76" s="21">
        <v>45551</v>
      </c>
      <c r="O76" s="22"/>
      <c r="P76" s="23" t="s">
        <v>141</v>
      </c>
      <c r="Q76" s="18" t="s">
        <v>381</v>
      </c>
      <c r="R76" s="25">
        <v>45046</v>
      </c>
      <c r="S76" s="24"/>
      <c r="T76" s="18" t="e">
        <v>#N/A</v>
      </c>
      <c r="U76" s="25" t="e">
        <v>#N/A</v>
      </c>
      <c r="V76" s="24"/>
      <c r="W76" s="18" t="e">
        <v>#N/A</v>
      </c>
      <c r="X76" s="25" t="e">
        <v>#N/A</v>
      </c>
      <c r="Y76" s="24"/>
      <c r="Z76" s="25" t="e">
        <v>#N/A</v>
      </c>
      <c r="AA76" s="25" t="e">
        <v>#N/A</v>
      </c>
      <c r="AB76" s="24"/>
      <c r="AC76" s="26" t="s">
        <v>382</v>
      </c>
      <c r="AD76" s="26"/>
      <c r="AE76" s="26"/>
      <c r="AF76" s="27"/>
      <c r="AG76" s="8"/>
      <c r="AH76" s="8"/>
      <c r="AI76" s="8"/>
      <c r="AJ76" s="8"/>
    </row>
    <row r="77" spans="1:36" ht="90" customHeight="1" x14ac:dyDescent="0.25">
      <c r="A77" s="35" t="s">
        <v>385</v>
      </c>
      <c r="B77" s="36" t="s">
        <v>386</v>
      </c>
      <c r="C77" s="36" t="s">
        <v>135</v>
      </c>
      <c r="D77" s="36" t="s">
        <v>379</v>
      </c>
      <c r="E77" s="18" t="s">
        <v>380</v>
      </c>
      <c r="F77" s="20"/>
      <c r="G77" s="18" t="s">
        <v>139</v>
      </c>
      <c r="H77" s="18" t="s">
        <v>140</v>
      </c>
      <c r="I77" s="20"/>
      <c r="J77" s="18" t="s">
        <v>152</v>
      </c>
      <c r="K77" s="18" t="s">
        <v>152</v>
      </c>
      <c r="L77" s="8" t="s">
        <v>151</v>
      </c>
      <c r="M77" s="20"/>
      <c r="N77" s="21">
        <v>45551</v>
      </c>
      <c r="O77" s="22"/>
      <c r="P77" s="23" t="s">
        <v>141</v>
      </c>
      <c r="Q77" s="18" t="s">
        <v>381</v>
      </c>
      <c r="R77" s="25">
        <v>45046</v>
      </c>
      <c r="S77" s="24"/>
      <c r="T77" s="18" t="e">
        <v>#N/A</v>
      </c>
      <c r="U77" s="25" t="e">
        <v>#N/A</v>
      </c>
      <c r="V77" s="24"/>
      <c r="W77" s="18" t="e">
        <v>#N/A</v>
      </c>
      <c r="X77" s="25" t="e">
        <v>#N/A</v>
      </c>
      <c r="Y77" s="24"/>
      <c r="Z77" s="25" t="e">
        <v>#N/A</v>
      </c>
      <c r="AA77" s="25" t="e">
        <v>#N/A</v>
      </c>
      <c r="AB77" s="24"/>
      <c r="AC77" s="26" t="s">
        <v>382</v>
      </c>
      <c r="AD77" s="26"/>
      <c r="AE77" s="26"/>
      <c r="AF77" s="27"/>
      <c r="AG77" s="8"/>
      <c r="AH77" s="8"/>
      <c r="AI77" s="8"/>
      <c r="AJ77" s="8"/>
    </row>
    <row r="78" spans="1:36" ht="90" customHeight="1" x14ac:dyDescent="0.25">
      <c r="A78" s="35" t="s">
        <v>387</v>
      </c>
      <c r="B78" s="36" t="s">
        <v>388</v>
      </c>
      <c r="C78" s="36" t="s">
        <v>135</v>
      </c>
      <c r="D78" s="36" t="s">
        <v>379</v>
      </c>
      <c r="E78" s="18" t="s">
        <v>380</v>
      </c>
      <c r="F78" s="20"/>
      <c r="G78" s="18" t="s">
        <v>139</v>
      </c>
      <c r="H78" s="18" t="s">
        <v>140</v>
      </c>
      <c r="I78" s="20"/>
      <c r="J78" s="18" t="s">
        <v>152</v>
      </c>
      <c r="K78" s="18" t="s">
        <v>152</v>
      </c>
      <c r="L78" s="8" t="s">
        <v>151</v>
      </c>
      <c r="M78" s="20"/>
      <c r="N78" s="21">
        <v>45551</v>
      </c>
      <c r="O78" s="22"/>
      <c r="P78" s="23" t="s">
        <v>141</v>
      </c>
      <c r="Q78" s="18" t="s">
        <v>381</v>
      </c>
      <c r="R78" s="25">
        <v>45046</v>
      </c>
      <c r="S78" s="24"/>
      <c r="T78" s="18" t="e">
        <v>#N/A</v>
      </c>
      <c r="U78" s="25" t="e">
        <v>#N/A</v>
      </c>
      <c r="V78" s="24"/>
      <c r="W78" s="18" t="e">
        <v>#N/A</v>
      </c>
      <c r="X78" s="25" t="e">
        <v>#N/A</v>
      </c>
      <c r="Y78" s="24"/>
      <c r="Z78" s="25" t="e">
        <v>#N/A</v>
      </c>
      <c r="AA78" s="25" t="e">
        <v>#N/A</v>
      </c>
      <c r="AB78" s="24"/>
      <c r="AC78" s="26" t="s">
        <v>382</v>
      </c>
      <c r="AD78" s="26"/>
      <c r="AE78" s="26"/>
      <c r="AF78" s="27"/>
      <c r="AG78" s="8"/>
      <c r="AH78" s="8"/>
      <c r="AI78" s="8"/>
      <c r="AJ78" s="8"/>
    </row>
    <row r="79" spans="1:36" ht="90" customHeight="1" x14ac:dyDescent="0.25">
      <c r="A79" s="35" t="s">
        <v>389</v>
      </c>
      <c r="B79" s="36" t="s">
        <v>390</v>
      </c>
      <c r="C79" s="36" t="s">
        <v>135</v>
      </c>
      <c r="D79" s="36" t="s">
        <v>379</v>
      </c>
      <c r="E79" s="18" t="s">
        <v>380</v>
      </c>
      <c r="F79" s="20"/>
      <c r="G79" s="18" t="s">
        <v>139</v>
      </c>
      <c r="H79" s="18" t="s">
        <v>140</v>
      </c>
      <c r="I79" s="20"/>
      <c r="J79" s="18" t="s">
        <v>152</v>
      </c>
      <c r="K79" s="18" t="s">
        <v>152</v>
      </c>
      <c r="L79" s="8" t="s">
        <v>151</v>
      </c>
      <c r="M79" s="20"/>
      <c r="N79" s="21">
        <v>45551</v>
      </c>
      <c r="O79" s="22"/>
      <c r="P79" s="23" t="s">
        <v>141</v>
      </c>
      <c r="Q79" s="18" t="s">
        <v>381</v>
      </c>
      <c r="R79" s="25">
        <v>45046</v>
      </c>
      <c r="S79" s="24"/>
      <c r="T79" s="18" t="e">
        <v>#N/A</v>
      </c>
      <c r="U79" s="25" t="e">
        <v>#N/A</v>
      </c>
      <c r="V79" s="24"/>
      <c r="W79" s="18" t="e">
        <v>#N/A</v>
      </c>
      <c r="X79" s="25" t="e">
        <v>#N/A</v>
      </c>
      <c r="Y79" s="24"/>
      <c r="Z79" s="25" t="e">
        <v>#N/A</v>
      </c>
      <c r="AA79" s="25" t="e">
        <v>#N/A</v>
      </c>
      <c r="AB79" s="24"/>
      <c r="AC79" s="26" t="s">
        <v>382</v>
      </c>
      <c r="AD79" s="26"/>
      <c r="AE79" s="26"/>
      <c r="AF79" s="27"/>
      <c r="AG79" s="8"/>
      <c r="AH79" s="8"/>
      <c r="AI79" s="8"/>
      <c r="AJ79" s="8"/>
    </row>
    <row r="80" spans="1:36" ht="90" customHeight="1" x14ac:dyDescent="0.25">
      <c r="A80" s="35" t="s">
        <v>391</v>
      </c>
      <c r="B80" s="36" t="s">
        <v>262</v>
      </c>
      <c r="C80" s="36" t="s">
        <v>168</v>
      </c>
      <c r="D80" s="36" t="s">
        <v>379</v>
      </c>
      <c r="E80" s="18" t="s">
        <v>380</v>
      </c>
      <c r="F80" s="20"/>
      <c r="G80" s="18" t="s">
        <v>139</v>
      </c>
      <c r="H80" s="18" t="s">
        <v>140</v>
      </c>
      <c r="I80" s="20"/>
      <c r="J80" s="18" t="s">
        <v>152</v>
      </c>
      <c r="K80" s="18" t="s">
        <v>152</v>
      </c>
      <c r="L80" s="8" t="s">
        <v>151</v>
      </c>
      <c r="M80" s="20"/>
      <c r="N80" s="21">
        <v>45551</v>
      </c>
      <c r="O80" s="22"/>
      <c r="P80" s="23" t="s">
        <v>141</v>
      </c>
      <c r="Q80" s="18" t="s">
        <v>392</v>
      </c>
      <c r="R80" s="25" t="e">
        <v>#N/A</v>
      </c>
      <c r="S80" s="24"/>
      <c r="T80" s="18" t="e">
        <v>#N/A</v>
      </c>
      <c r="U80" s="25" t="e">
        <v>#N/A</v>
      </c>
      <c r="V80" s="24"/>
      <c r="W80" s="18" t="e">
        <v>#N/A</v>
      </c>
      <c r="X80" s="25" t="e">
        <v>#N/A</v>
      </c>
      <c r="Y80" s="24"/>
      <c r="Z80" s="25" t="e">
        <v>#N/A</v>
      </c>
      <c r="AA80" s="25" t="e">
        <v>#N/A</v>
      </c>
      <c r="AB80" s="24"/>
      <c r="AC80" s="26"/>
      <c r="AD80" s="26"/>
      <c r="AE80" s="26"/>
      <c r="AF80" s="27"/>
      <c r="AG80" s="8"/>
      <c r="AH80" s="8"/>
      <c r="AI80" s="8"/>
      <c r="AJ80" s="8"/>
    </row>
    <row r="81" spans="1:36" ht="90" customHeight="1" x14ac:dyDescent="0.25">
      <c r="A81" s="35" t="s">
        <v>393</v>
      </c>
      <c r="B81" s="36" t="s">
        <v>394</v>
      </c>
      <c r="C81" s="36" t="s">
        <v>135</v>
      </c>
      <c r="D81" s="36" t="s">
        <v>379</v>
      </c>
      <c r="E81" s="18" t="s">
        <v>380</v>
      </c>
      <c r="F81" s="20"/>
      <c r="G81" s="18" t="s">
        <v>139</v>
      </c>
      <c r="H81" s="18" t="s">
        <v>140</v>
      </c>
      <c r="I81" s="20"/>
      <c r="J81" s="18" t="s">
        <v>152</v>
      </c>
      <c r="K81" s="18" t="s">
        <v>152</v>
      </c>
      <c r="L81" s="8" t="s">
        <v>151</v>
      </c>
      <c r="M81" s="20"/>
      <c r="N81" s="21">
        <v>45551</v>
      </c>
      <c r="O81" s="22"/>
      <c r="P81" s="23" t="s">
        <v>141</v>
      </c>
      <c r="Q81" s="18" t="s">
        <v>381</v>
      </c>
      <c r="R81" s="25">
        <v>45046</v>
      </c>
      <c r="S81" s="24"/>
      <c r="T81" s="18" t="s">
        <v>395</v>
      </c>
      <c r="U81" s="25">
        <v>44681</v>
      </c>
      <c r="V81" s="24"/>
      <c r="W81" s="18" t="e">
        <v>#N/A</v>
      </c>
      <c r="X81" s="25" t="e">
        <v>#N/A</v>
      </c>
      <c r="Y81" s="24"/>
      <c r="Z81" s="25" t="e">
        <v>#N/A</v>
      </c>
      <c r="AA81" s="25" t="e">
        <v>#N/A</v>
      </c>
      <c r="AB81" s="24"/>
      <c r="AC81" s="26" t="s">
        <v>382</v>
      </c>
      <c r="AD81" s="26"/>
      <c r="AE81" s="26"/>
      <c r="AF81" s="27"/>
      <c r="AG81" s="8"/>
      <c r="AH81" s="8"/>
      <c r="AI81" s="8"/>
      <c r="AJ81" s="8"/>
    </row>
    <row r="82" spans="1:36" ht="90" customHeight="1" x14ac:dyDescent="0.25">
      <c r="A82" s="35" t="s">
        <v>396</v>
      </c>
      <c r="B82" s="36" t="s">
        <v>397</v>
      </c>
      <c r="C82" s="36" t="s">
        <v>301</v>
      </c>
      <c r="D82" s="36" t="s">
        <v>379</v>
      </c>
      <c r="E82" s="18" t="s">
        <v>380</v>
      </c>
      <c r="F82" s="20"/>
      <c r="G82" s="18" t="s">
        <v>139</v>
      </c>
      <c r="H82" s="18" t="s">
        <v>140</v>
      </c>
      <c r="I82" s="20"/>
      <c r="J82" s="18" t="s">
        <v>152</v>
      </c>
      <c r="K82" s="18" t="s">
        <v>152</v>
      </c>
      <c r="L82" s="8" t="s">
        <v>151</v>
      </c>
      <c r="M82" s="20"/>
      <c r="N82" s="21">
        <v>45551</v>
      </c>
      <c r="O82" s="22"/>
      <c r="P82" s="23" t="s">
        <v>141</v>
      </c>
      <c r="Q82" s="18" t="s">
        <v>392</v>
      </c>
      <c r="R82" s="25">
        <v>45046</v>
      </c>
      <c r="S82" s="24"/>
      <c r="T82" s="18" t="s">
        <v>395</v>
      </c>
      <c r="U82" s="25">
        <v>44681</v>
      </c>
      <c r="V82" s="24"/>
      <c r="W82" s="18" t="e">
        <v>#N/A</v>
      </c>
      <c r="X82" s="25" t="e">
        <v>#N/A</v>
      </c>
      <c r="Y82" s="24"/>
      <c r="Z82" s="25" t="e">
        <v>#N/A</v>
      </c>
      <c r="AA82" s="25" t="e">
        <v>#N/A</v>
      </c>
      <c r="AB82" s="24"/>
      <c r="AC82" s="26" t="s">
        <v>382</v>
      </c>
      <c r="AD82" s="26"/>
      <c r="AE82" s="26"/>
      <c r="AF82" s="27"/>
      <c r="AG82" s="8"/>
      <c r="AH82" s="8"/>
      <c r="AI82" s="8"/>
      <c r="AJ82" s="8"/>
    </row>
    <row r="83" spans="1:36" ht="90" customHeight="1" x14ac:dyDescent="0.25">
      <c r="A83" s="35" t="s">
        <v>398</v>
      </c>
      <c r="B83" s="36" t="s">
        <v>399</v>
      </c>
      <c r="C83" s="36" t="s">
        <v>135</v>
      </c>
      <c r="D83" s="36" t="s">
        <v>400</v>
      </c>
      <c r="E83" s="18" t="s">
        <v>380</v>
      </c>
      <c r="F83" s="20"/>
      <c r="G83" s="18" t="s">
        <v>249</v>
      </c>
      <c r="H83" s="20" t="s">
        <v>250</v>
      </c>
      <c r="I83" s="20"/>
      <c r="J83" s="18" t="s">
        <v>152</v>
      </c>
      <c r="K83" s="18" t="s">
        <v>152</v>
      </c>
      <c r="L83" s="8" t="s">
        <v>151</v>
      </c>
      <c r="M83" s="20"/>
      <c r="N83" s="21">
        <v>45551</v>
      </c>
      <c r="O83" s="22"/>
      <c r="P83" s="23" t="s">
        <v>141</v>
      </c>
      <c r="Q83" s="18" t="s">
        <v>381</v>
      </c>
      <c r="R83" s="25">
        <v>45046</v>
      </c>
      <c r="S83" s="24"/>
      <c r="T83" s="18" t="e">
        <v>#N/A</v>
      </c>
      <c r="U83" s="25" t="e">
        <v>#N/A</v>
      </c>
      <c r="V83" s="24"/>
      <c r="W83" s="18" t="e">
        <v>#N/A</v>
      </c>
      <c r="X83" s="25" t="e">
        <v>#N/A</v>
      </c>
      <c r="Y83" s="24"/>
      <c r="Z83" s="25" t="e">
        <v>#N/A</v>
      </c>
      <c r="AA83" s="25" t="e">
        <v>#N/A</v>
      </c>
      <c r="AB83" s="24"/>
      <c r="AC83" s="26" t="s">
        <v>382</v>
      </c>
      <c r="AD83" s="26"/>
      <c r="AE83" s="26"/>
      <c r="AF83" s="27"/>
      <c r="AG83" s="8"/>
      <c r="AH83" s="8"/>
      <c r="AI83" s="8"/>
      <c r="AJ83" s="8"/>
    </row>
    <row r="84" spans="1:36" ht="90" customHeight="1" x14ac:dyDescent="0.25">
      <c r="A84" s="35" t="s">
        <v>401</v>
      </c>
      <c r="B84" s="36" t="s">
        <v>402</v>
      </c>
      <c r="C84" s="36" t="s">
        <v>301</v>
      </c>
      <c r="D84" s="36" t="s">
        <v>400</v>
      </c>
      <c r="E84" s="18" t="s">
        <v>380</v>
      </c>
      <c r="F84" s="20"/>
      <c r="G84" s="18" t="s">
        <v>249</v>
      </c>
      <c r="H84" s="20" t="s">
        <v>250</v>
      </c>
      <c r="I84" s="20"/>
      <c r="J84" s="18" t="s">
        <v>152</v>
      </c>
      <c r="K84" s="18" t="s">
        <v>152</v>
      </c>
      <c r="L84" s="8" t="s">
        <v>151</v>
      </c>
      <c r="M84" s="20"/>
      <c r="N84" s="21">
        <v>45551</v>
      </c>
      <c r="O84" s="22"/>
      <c r="P84" s="23" t="s">
        <v>141</v>
      </c>
      <c r="Q84" s="18" t="s">
        <v>381</v>
      </c>
      <c r="R84" s="25">
        <v>45046</v>
      </c>
      <c r="S84" s="24"/>
      <c r="T84" s="18" t="e">
        <v>#N/A</v>
      </c>
      <c r="U84" s="25" t="e">
        <v>#N/A</v>
      </c>
      <c r="V84" s="24"/>
      <c r="W84" s="18" t="e">
        <v>#N/A</v>
      </c>
      <c r="X84" s="25" t="e">
        <v>#N/A</v>
      </c>
      <c r="Y84" s="24"/>
      <c r="Z84" s="25" t="e">
        <v>#N/A</v>
      </c>
      <c r="AA84" s="25" t="e">
        <v>#N/A</v>
      </c>
      <c r="AB84" s="24"/>
      <c r="AC84" s="26" t="s">
        <v>382</v>
      </c>
      <c r="AD84" s="26"/>
      <c r="AE84" s="26"/>
      <c r="AF84" s="27"/>
      <c r="AG84" s="8"/>
      <c r="AH84" s="8"/>
      <c r="AI84" s="8"/>
      <c r="AJ84" s="8"/>
    </row>
    <row r="85" spans="1:36" ht="90" customHeight="1" x14ac:dyDescent="0.25">
      <c r="A85" s="35" t="s">
        <v>403</v>
      </c>
      <c r="B85" s="36" t="s">
        <v>404</v>
      </c>
      <c r="C85" s="36" t="s">
        <v>168</v>
      </c>
      <c r="D85" s="36" t="s">
        <v>400</v>
      </c>
      <c r="E85" s="18" t="s">
        <v>380</v>
      </c>
      <c r="F85" s="20"/>
      <c r="G85" s="18" t="s">
        <v>249</v>
      </c>
      <c r="H85" s="20" t="s">
        <v>250</v>
      </c>
      <c r="I85" s="20"/>
      <c r="J85" s="18" t="s">
        <v>152</v>
      </c>
      <c r="K85" s="18" t="s">
        <v>152</v>
      </c>
      <c r="L85" s="8" t="s">
        <v>151</v>
      </c>
      <c r="M85" s="20"/>
      <c r="N85" s="21">
        <v>45551</v>
      </c>
      <c r="O85" s="22"/>
      <c r="P85" s="23" t="s">
        <v>141</v>
      </c>
      <c r="Q85" s="18" t="s">
        <v>381</v>
      </c>
      <c r="R85" s="25">
        <v>45046</v>
      </c>
      <c r="S85" s="24"/>
      <c r="T85" s="18" t="e">
        <v>#N/A</v>
      </c>
      <c r="U85" s="25" t="e">
        <v>#N/A</v>
      </c>
      <c r="V85" s="24"/>
      <c r="W85" s="18" t="e">
        <v>#N/A</v>
      </c>
      <c r="X85" s="25" t="e">
        <v>#N/A</v>
      </c>
      <c r="Y85" s="24"/>
      <c r="Z85" s="25" t="s">
        <v>405</v>
      </c>
      <c r="AA85" s="25">
        <v>36526</v>
      </c>
      <c r="AB85" s="24"/>
      <c r="AC85" s="26" t="s">
        <v>382</v>
      </c>
      <c r="AD85" s="26"/>
      <c r="AE85" s="26"/>
      <c r="AF85" s="27"/>
      <c r="AG85" s="8"/>
      <c r="AH85" s="8"/>
      <c r="AI85" s="8"/>
      <c r="AJ85" s="8"/>
    </row>
    <row r="86" spans="1:36" ht="90" customHeight="1" x14ac:dyDescent="0.25">
      <c r="A86" s="35" t="s">
        <v>406</v>
      </c>
      <c r="B86" s="36" t="s">
        <v>407</v>
      </c>
      <c r="C86" s="36" t="s">
        <v>135</v>
      </c>
      <c r="D86" s="36" t="s">
        <v>400</v>
      </c>
      <c r="E86" s="18" t="s">
        <v>380</v>
      </c>
      <c r="F86" s="20"/>
      <c r="G86" s="18" t="s">
        <v>249</v>
      </c>
      <c r="H86" s="20" t="s">
        <v>250</v>
      </c>
      <c r="I86" s="20"/>
      <c r="J86" s="18" t="s">
        <v>152</v>
      </c>
      <c r="K86" s="18" t="s">
        <v>152</v>
      </c>
      <c r="L86" s="8" t="s">
        <v>151</v>
      </c>
      <c r="M86" s="20"/>
      <c r="N86" s="21">
        <v>45551</v>
      </c>
      <c r="O86" s="22"/>
      <c r="P86" s="23" t="s">
        <v>141</v>
      </c>
      <c r="Q86" s="18" t="s">
        <v>381</v>
      </c>
      <c r="R86" s="25">
        <v>45046</v>
      </c>
      <c r="S86" s="24"/>
      <c r="T86" s="18" t="e">
        <v>#N/A</v>
      </c>
      <c r="U86" s="25" t="e">
        <v>#N/A</v>
      </c>
      <c r="V86" s="24"/>
      <c r="W86" s="18" t="e">
        <v>#N/A</v>
      </c>
      <c r="X86" s="25" t="e">
        <v>#N/A</v>
      </c>
      <c r="Y86" s="24"/>
      <c r="Z86" s="25" t="s">
        <v>405</v>
      </c>
      <c r="AA86" s="25">
        <v>36526</v>
      </c>
      <c r="AB86" s="24"/>
      <c r="AC86" s="26" t="s">
        <v>382</v>
      </c>
      <c r="AD86" s="26"/>
      <c r="AE86" s="26"/>
      <c r="AF86" s="27"/>
      <c r="AG86" s="8"/>
      <c r="AH86" s="8"/>
      <c r="AI86" s="8"/>
      <c r="AJ86" s="8"/>
    </row>
    <row r="87" spans="1:36" ht="90" customHeight="1" x14ac:dyDescent="0.25">
      <c r="A87" s="35" t="s">
        <v>408</v>
      </c>
      <c r="B87" s="36" t="s">
        <v>409</v>
      </c>
      <c r="C87" s="36" t="s">
        <v>301</v>
      </c>
      <c r="D87" s="36" t="s">
        <v>400</v>
      </c>
      <c r="E87" s="18" t="s">
        <v>380</v>
      </c>
      <c r="F87" s="20"/>
      <c r="G87" s="18" t="s">
        <v>249</v>
      </c>
      <c r="H87" s="20" t="s">
        <v>250</v>
      </c>
      <c r="I87" s="20"/>
      <c r="J87" s="18" t="s">
        <v>152</v>
      </c>
      <c r="K87" s="18" t="s">
        <v>152</v>
      </c>
      <c r="L87" s="8" t="s">
        <v>151</v>
      </c>
      <c r="M87" s="20"/>
      <c r="N87" s="21">
        <v>45551</v>
      </c>
      <c r="O87" s="22"/>
      <c r="P87" s="23" t="s">
        <v>141</v>
      </c>
      <c r="Q87" s="18" t="s">
        <v>381</v>
      </c>
      <c r="R87" s="25">
        <v>45046</v>
      </c>
      <c r="S87" s="24"/>
      <c r="T87" s="18" t="e">
        <v>#N/A</v>
      </c>
      <c r="U87" s="25" t="e">
        <v>#N/A</v>
      </c>
      <c r="V87" s="24"/>
      <c r="W87" s="18" t="e">
        <v>#N/A</v>
      </c>
      <c r="X87" s="25" t="e">
        <v>#N/A</v>
      </c>
      <c r="Y87" s="24"/>
      <c r="Z87" s="25" t="s">
        <v>405</v>
      </c>
      <c r="AA87" s="25">
        <v>36526</v>
      </c>
      <c r="AB87" s="24"/>
      <c r="AC87" s="26" t="s">
        <v>382</v>
      </c>
      <c r="AD87" s="26"/>
      <c r="AE87" s="26"/>
      <c r="AF87" s="27"/>
      <c r="AG87" s="8"/>
      <c r="AH87" s="8"/>
      <c r="AI87" s="8"/>
      <c r="AJ87" s="8"/>
    </row>
    <row r="88" spans="1:36" ht="90" customHeight="1" x14ac:dyDescent="0.25">
      <c r="A88" s="35" t="s">
        <v>410</v>
      </c>
      <c r="B88" s="36" t="s">
        <v>411</v>
      </c>
      <c r="C88" s="36" t="s">
        <v>168</v>
      </c>
      <c r="D88" s="36" t="s">
        <v>400</v>
      </c>
      <c r="E88" s="18" t="s">
        <v>380</v>
      </c>
      <c r="F88" s="20"/>
      <c r="G88" s="18" t="s">
        <v>249</v>
      </c>
      <c r="H88" s="20" t="s">
        <v>250</v>
      </c>
      <c r="I88" s="20"/>
      <c r="J88" s="18" t="s">
        <v>152</v>
      </c>
      <c r="K88" s="18" t="s">
        <v>152</v>
      </c>
      <c r="L88" s="8" t="s">
        <v>151</v>
      </c>
      <c r="M88" s="20"/>
      <c r="N88" s="21">
        <v>45551</v>
      </c>
      <c r="O88" s="22"/>
      <c r="P88" s="23" t="s">
        <v>141</v>
      </c>
      <c r="Q88" s="18" t="s">
        <v>381</v>
      </c>
      <c r="R88" s="25">
        <v>45046</v>
      </c>
      <c r="S88" s="24"/>
      <c r="T88" s="18" t="s">
        <v>412</v>
      </c>
      <c r="U88" s="25">
        <v>43008</v>
      </c>
      <c r="V88" s="24"/>
      <c r="W88" s="18" t="e">
        <v>#N/A</v>
      </c>
      <c r="X88" s="25" t="e">
        <v>#N/A</v>
      </c>
      <c r="Y88" s="24"/>
      <c r="Z88" s="25" t="e">
        <v>#N/A</v>
      </c>
      <c r="AA88" s="25" t="e">
        <v>#N/A</v>
      </c>
      <c r="AB88" s="24"/>
      <c r="AC88" s="26" t="s">
        <v>382</v>
      </c>
      <c r="AD88" s="26"/>
      <c r="AE88" s="26"/>
      <c r="AF88" s="27"/>
      <c r="AG88" s="8"/>
      <c r="AH88" s="8"/>
      <c r="AI88" s="8"/>
      <c r="AJ88" s="8"/>
    </row>
    <row r="89" spans="1:36" ht="90" customHeight="1" x14ac:dyDescent="0.25">
      <c r="A89" s="35" t="s">
        <v>413</v>
      </c>
      <c r="B89" s="36" t="s">
        <v>414</v>
      </c>
      <c r="C89" s="36" t="s">
        <v>135</v>
      </c>
      <c r="D89" s="36" t="s">
        <v>400</v>
      </c>
      <c r="E89" s="18" t="s">
        <v>380</v>
      </c>
      <c r="F89" s="20"/>
      <c r="G89" s="18" t="s">
        <v>249</v>
      </c>
      <c r="H89" s="20" t="s">
        <v>250</v>
      </c>
      <c r="I89" s="20"/>
      <c r="J89" s="18" t="s">
        <v>152</v>
      </c>
      <c r="K89" s="18" t="s">
        <v>152</v>
      </c>
      <c r="L89" s="8" t="s">
        <v>151</v>
      </c>
      <c r="M89" s="20"/>
      <c r="N89" s="21">
        <v>45551</v>
      </c>
      <c r="O89" s="22"/>
      <c r="P89" s="23" t="s">
        <v>141</v>
      </c>
      <c r="Q89" s="18" t="s">
        <v>381</v>
      </c>
      <c r="R89" s="25">
        <v>45046</v>
      </c>
      <c r="S89" s="24"/>
      <c r="T89" s="18" t="s">
        <v>412</v>
      </c>
      <c r="U89" s="25">
        <v>43008</v>
      </c>
      <c r="V89" s="24"/>
      <c r="W89" s="18" t="e">
        <v>#N/A</v>
      </c>
      <c r="X89" s="25" t="e">
        <v>#N/A</v>
      </c>
      <c r="Y89" s="24"/>
      <c r="Z89" s="25" t="e">
        <v>#N/A</v>
      </c>
      <c r="AA89" s="25" t="e">
        <v>#N/A</v>
      </c>
      <c r="AB89" s="24"/>
      <c r="AC89" s="26" t="s">
        <v>382</v>
      </c>
      <c r="AD89" s="26"/>
      <c r="AE89" s="26"/>
      <c r="AF89" s="27"/>
      <c r="AG89" s="8"/>
      <c r="AH89" s="8"/>
      <c r="AI89" s="8"/>
      <c r="AJ89" s="8"/>
    </row>
    <row r="90" spans="1:36" ht="90" customHeight="1" x14ac:dyDescent="0.25">
      <c r="A90" s="35" t="s">
        <v>415</v>
      </c>
      <c r="B90" s="36" t="s">
        <v>416</v>
      </c>
      <c r="C90" s="36" t="s">
        <v>301</v>
      </c>
      <c r="D90" s="36" t="s">
        <v>400</v>
      </c>
      <c r="E90" s="18" t="s">
        <v>380</v>
      </c>
      <c r="F90" s="20"/>
      <c r="G90" s="18" t="s">
        <v>249</v>
      </c>
      <c r="H90" s="20" t="s">
        <v>250</v>
      </c>
      <c r="I90" s="20"/>
      <c r="J90" s="18" t="s">
        <v>152</v>
      </c>
      <c r="K90" s="18" t="s">
        <v>152</v>
      </c>
      <c r="L90" s="8" t="s">
        <v>151</v>
      </c>
      <c r="M90" s="20"/>
      <c r="N90" s="21">
        <v>45551</v>
      </c>
      <c r="O90" s="22"/>
      <c r="P90" s="23" t="s">
        <v>141</v>
      </c>
      <c r="Q90" s="18" t="s">
        <v>381</v>
      </c>
      <c r="R90" s="25">
        <v>45046</v>
      </c>
      <c r="S90" s="24"/>
      <c r="T90" s="18" t="s">
        <v>412</v>
      </c>
      <c r="U90" s="25">
        <v>43008</v>
      </c>
      <c r="V90" s="24"/>
      <c r="W90" s="18" t="e">
        <v>#N/A</v>
      </c>
      <c r="X90" s="25" t="e">
        <v>#N/A</v>
      </c>
      <c r="Y90" s="24"/>
      <c r="Z90" s="25" t="e">
        <v>#N/A</v>
      </c>
      <c r="AA90" s="25" t="e">
        <v>#N/A</v>
      </c>
      <c r="AB90" s="24"/>
      <c r="AC90" s="26" t="s">
        <v>382</v>
      </c>
      <c r="AD90" s="26"/>
      <c r="AE90" s="26"/>
      <c r="AF90" s="27"/>
      <c r="AG90" s="8"/>
      <c r="AH90" s="8"/>
      <c r="AI90" s="8"/>
      <c r="AJ90" s="8"/>
    </row>
    <row r="91" spans="1:36" ht="90" customHeight="1" x14ac:dyDescent="0.25">
      <c r="A91" s="35" t="s">
        <v>417</v>
      </c>
      <c r="B91" s="36" t="s">
        <v>366</v>
      </c>
      <c r="C91" s="36"/>
      <c r="D91" s="36" t="s">
        <v>325</v>
      </c>
      <c r="E91" s="18" t="s">
        <v>418</v>
      </c>
      <c r="F91" s="37" t="s">
        <v>288</v>
      </c>
      <c r="G91" s="18" t="s">
        <v>326</v>
      </c>
      <c r="H91" s="20" t="s">
        <v>327</v>
      </c>
      <c r="I91" s="20"/>
      <c r="J91" s="18" t="s">
        <v>151</v>
      </c>
      <c r="K91" s="18" t="s">
        <v>152</v>
      </c>
      <c r="L91" s="8" t="s">
        <v>151</v>
      </c>
      <c r="M91" s="20"/>
      <c r="N91" s="21">
        <v>45551</v>
      </c>
      <c r="O91" s="22"/>
      <c r="P91" s="23"/>
      <c r="Q91" s="18" t="e">
        <v>#N/A</v>
      </c>
      <c r="R91" s="25" t="e">
        <v>#N/A</v>
      </c>
      <c r="S91" s="24"/>
      <c r="T91" s="18" t="e">
        <v>#N/A</v>
      </c>
      <c r="U91" s="25" t="e">
        <v>#N/A</v>
      </c>
      <c r="V91" s="24"/>
      <c r="W91" s="18" t="e">
        <v>#N/A</v>
      </c>
      <c r="X91" s="25" t="e">
        <v>#N/A</v>
      </c>
      <c r="Y91" s="24"/>
      <c r="Z91" s="25" t="e">
        <v>#N/A</v>
      </c>
      <c r="AA91" s="25" t="e">
        <v>#N/A</v>
      </c>
      <c r="AB91" s="24"/>
      <c r="AC91" s="26"/>
      <c r="AD91" s="26"/>
      <c r="AE91" s="26"/>
      <c r="AF91" s="27"/>
      <c r="AG91" s="8"/>
      <c r="AH91" s="8"/>
      <c r="AI91" s="8"/>
      <c r="AJ91" s="8"/>
    </row>
    <row r="92" spans="1:36" ht="90" customHeight="1" x14ac:dyDescent="0.25">
      <c r="A92" s="35" t="s">
        <v>419</v>
      </c>
      <c r="B92" s="36" t="s">
        <v>420</v>
      </c>
      <c r="C92" s="36"/>
      <c r="D92" s="36" t="s">
        <v>325</v>
      </c>
      <c r="E92" s="18" t="s">
        <v>418</v>
      </c>
      <c r="F92" s="37" t="s">
        <v>288</v>
      </c>
      <c r="G92" s="18" t="s">
        <v>326</v>
      </c>
      <c r="H92" s="20" t="s">
        <v>327</v>
      </c>
      <c r="I92" s="20"/>
      <c r="J92" s="18" t="s">
        <v>151</v>
      </c>
      <c r="K92" s="18" t="s">
        <v>152</v>
      </c>
      <c r="L92" s="8" t="s">
        <v>151</v>
      </c>
      <c r="M92" s="20"/>
      <c r="N92" s="21">
        <v>45551</v>
      </c>
      <c r="O92" s="22"/>
      <c r="P92" s="23"/>
      <c r="Q92" s="18" t="e">
        <v>#N/A</v>
      </c>
      <c r="R92" s="25" t="e">
        <v>#N/A</v>
      </c>
      <c r="S92" s="24"/>
      <c r="T92" s="18" t="e">
        <v>#N/A</v>
      </c>
      <c r="U92" s="25" t="e">
        <v>#N/A</v>
      </c>
      <c r="V92" s="24"/>
      <c r="W92" s="18" t="e">
        <v>#N/A</v>
      </c>
      <c r="X92" s="25" t="e">
        <v>#N/A</v>
      </c>
      <c r="Y92" s="24"/>
      <c r="Z92" s="25" t="e">
        <v>#N/A</v>
      </c>
      <c r="AA92" s="25" t="e">
        <v>#N/A</v>
      </c>
      <c r="AB92" s="24"/>
      <c r="AC92" s="26"/>
      <c r="AD92" s="26"/>
      <c r="AE92" s="26"/>
      <c r="AF92" s="27"/>
      <c r="AG92" s="8"/>
      <c r="AH92" s="8"/>
      <c r="AI92" s="8"/>
      <c r="AJ92" s="8"/>
    </row>
    <row r="93" spans="1:36" ht="90" customHeight="1" x14ac:dyDescent="0.25">
      <c r="A93" s="35" t="s">
        <v>421</v>
      </c>
      <c r="B93" s="36" t="s">
        <v>422</v>
      </c>
      <c r="C93" s="36"/>
      <c r="D93" s="36" t="s">
        <v>325</v>
      </c>
      <c r="E93" s="18" t="s">
        <v>418</v>
      </c>
      <c r="F93" s="37" t="s">
        <v>288</v>
      </c>
      <c r="G93" s="18" t="s">
        <v>326</v>
      </c>
      <c r="H93" s="20" t="s">
        <v>327</v>
      </c>
      <c r="I93" s="20"/>
      <c r="J93" s="18" t="s">
        <v>151</v>
      </c>
      <c r="K93" s="18" t="s">
        <v>152</v>
      </c>
      <c r="L93" s="8" t="s">
        <v>151</v>
      </c>
      <c r="M93" s="20"/>
      <c r="N93" s="21">
        <v>45551</v>
      </c>
      <c r="O93" s="22"/>
      <c r="P93" s="23"/>
      <c r="Q93" s="18" t="e">
        <v>#N/A</v>
      </c>
      <c r="R93" s="25" t="e">
        <v>#N/A</v>
      </c>
      <c r="S93" s="24"/>
      <c r="T93" s="18" t="e">
        <v>#N/A</v>
      </c>
      <c r="U93" s="25" t="e">
        <v>#N/A</v>
      </c>
      <c r="V93" s="24"/>
      <c r="W93" s="18" t="e">
        <v>#N/A</v>
      </c>
      <c r="X93" s="25" t="e">
        <v>#N/A</v>
      </c>
      <c r="Y93" s="24"/>
      <c r="Z93" s="25" t="e">
        <v>#N/A</v>
      </c>
      <c r="AA93" s="25" t="e">
        <v>#N/A</v>
      </c>
      <c r="AB93" s="24"/>
      <c r="AC93" s="26"/>
      <c r="AD93" s="26"/>
      <c r="AE93" s="26"/>
      <c r="AF93" s="27"/>
      <c r="AG93" s="8"/>
      <c r="AH93" s="8"/>
      <c r="AI93" s="8"/>
      <c r="AJ93" s="8"/>
    </row>
    <row r="94" spans="1:36" ht="90" customHeight="1" x14ac:dyDescent="0.25">
      <c r="A94" s="35" t="s">
        <v>423</v>
      </c>
      <c r="B94" s="36" t="s">
        <v>424</v>
      </c>
      <c r="C94" s="36"/>
      <c r="D94" s="36" t="s">
        <v>325</v>
      </c>
      <c r="E94" s="18" t="s">
        <v>418</v>
      </c>
      <c r="F94" s="37" t="s">
        <v>288</v>
      </c>
      <c r="G94" s="18" t="s">
        <v>326</v>
      </c>
      <c r="H94" s="20" t="s">
        <v>327</v>
      </c>
      <c r="I94" s="20"/>
      <c r="J94" s="18" t="s">
        <v>151</v>
      </c>
      <c r="K94" s="18" t="s">
        <v>152</v>
      </c>
      <c r="L94" s="8" t="s">
        <v>151</v>
      </c>
      <c r="M94" s="20"/>
      <c r="N94" s="21">
        <v>45551</v>
      </c>
      <c r="O94" s="22"/>
      <c r="P94" s="23"/>
      <c r="Q94" s="18" t="e">
        <v>#N/A</v>
      </c>
      <c r="R94" s="25" t="e">
        <v>#N/A</v>
      </c>
      <c r="S94" s="24"/>
      <c r="T94" s="18" t="e">
        <v>#N/A</v>
      </c>
      <c r="U94" s="25" t="e">
        <v>#N/A</v>
      </c>
      <c r="V94" s="24"/>
      <c r="W94" s="18" t="e">
        <v>#N/A</v>
      </c>
      <c r="X94" s="25" t="e">
        <v>#N/A</v>
      </c>
      <c r="Y94" s="24"/>
      <c r="Z94" s="25" t="e">
        <v>#N/A</v>
      </c>
      <c r="AA94" s="25" t="e">
        <v>#N/A</v>
      </c>
      <c r="AB94" s="24"/>
      <c r="AC94" s="26"/>
      <c r="AD94" s="26"/>
      <c r="AE94" s="26"/>
      <c r="AF94" s="27"/>
      <c r="AG94" s="8"/>
      <c r="AH94" s="8"/>
      <c r="AI94" s="8"/>
      <c r="AJ94" s="8"/>
    </row>
    <row r="95" spans="1:36" ht="90" customHeight="1" x14ac:dyDescent="0.25">
      <c r="A95" s="35" t="s">
        <v>425</v>
      </c>
      <c r="B95" s="36" t="s">
        <v>426</v>
      </c>
      <c r="C95" s="36"/>
      <c r="D95" s="36" t="s">
        <v>325</v>
      </c>
      <c r="E95" s="18" t="s">
        <v>418</v>
      </c>
      <c r="F95" s="37" t="s">
        <v>288</v>
      </c>
      <c r="G95" s="18" t="s">
        <v>326</v>
      </c>
      <c r="H95" s="20" t="s">
        <v>327</v>
      </c>
      <c r="I95" s="20"/>
      <c r="J95" s="18" t="s">
        <v>151</v>
      </c>
      <c r="K95" s="18" t="s">
        <v>152</v>
      </c>
      <c r="L95" s="8" t="s">
        <v>151</v>
      </c>
      <c r="M95" s="20"/>
      <c r="N95" s="21">
        <v>45551</v>
      </c>
      <c r="O95" s="22"/>
      <c r="P95" s="23"/>
      <c r="Q95" s="18" t="e">
        <v>#N/A</v>
      </c>
      <c r="R95" s="25" t="e">
        <v>#N/A</v>
      </c>
      <c r="S95" s="24"/>
      <c r="T95" s="18" t="e">
        <v>#N/A</v>
      </c>
      <c r="U95" s="25" t="e">
        <v>#N/A</v>
      </c>
      <c r="V95" s="24"/>
      <c r="W95" s="18" t="e">
        <v>#N/A</v>
      </c>
      <c r="X95" s="25" t="e">
        <v>#N/A</v>
      </c>
      <c r="Y95" s="24"/>
      <c r="Z95" s="25" t="e">
        <v>#N/A</v>
      </c>
      <c r="AA95" s="25" t="e">
        <v>#N/A</v>
      </c>
      <c r="AB95" s="24"/>
      <c r="AC95" s="26"/>
      <c r="AD95" s="26"/>
      <c r="AE95" s="26"/>
      <c r="AF95" s="27"/>
      <c r="AG95" s="8"/>
      <c r="AH95" s="8"/>
      <c r="AI95" s="8"/>
      <c r="AJ95" s="8"/>
    </row>
    <row r="96" spans="1:36" ht="90" customHeight="1" x14ac:dyDescent="0.25">
      <c r="A96" s="35" t="s">
        <v>427</v>
      </c>
      <c r="B96" s="36" t="s">
        <v>428</v>
      </c>
      <c r="C96" s="36"/>
      <c r="D96" s="36" t="s">
        <v>325</v>
      </c>
      <c r="E96" s="18" t="s">
        <v>418</v>
      </c>
      <c r="F96" s="37" t="s">
        <v>288</v>
      </c>
      <c r="G96" s="18" t="s">
        <v>326</v>
      </c>
      <c r="H96" s="20" t="s">
        <v>327</v>
      </c>
      <c r="I96" s="20"/>
      <c r="J96" s="18" t="s">
        <v>151</v>
      </c>
      <c r="K96" s="18" t="s">
        <v>152</v>
      </c>
      <c r="L96" s="8" t="s">
        <v>151</v>
      </c>
      <c r="M96" s="20"/>
      <c r="N96" s="21">
        <v>45551</v>
      </c>
      <c r="O96" s="22"/>
      <c r="P96" s="23"/>
      <c r="Q96" s="18" t="e">
        <v>#N/A</v>
      </c>
      <c r="R96" s="25" t="e">
        <v>#N/A</v>
      </c>
      <c r="S96" s="24"/>
      <c r="T96" s="18" t="e">
        <v>#N/A</v>
      </c>
      <c r="U96" s="25" t="e">
        <v>#N/A</v>
      </c>
      <c r="V96" s="24"/>
      <c r="W96" s="18" t="e">
        <v>#N/A</v>
      </c>
      <c r="X96" s="25" t="e">
        <v>#N/A</v>
      </c>
      <c r="Y96" s="24"/>
      <c r="Z96" s="25" t="e">
        <v>#N/A</v>
      </c>
      <c r="AA96" s="25" t="e">
        <v>#N/A</v>
      </c>
      <c r="AB96" s="24"/>
      <c r="AC96" s="26"/>
      <c r="AD96" s="26"/>
      <c r="AE96" s="26"/>
      <c r="AF96" s="27"/>
      <c r="AG96" s="8"/>
      <c r="AH96" s="8"/>
      <c r="AI96" s="8"/>
      <c r="AJ96" s="8"/>
    </row>
    <row r="97" spans="1:36" ht="90" customHeight="1" x14ac:dyDescent="0.25">
      <c r="A97" s="17" t="s">
        <v>429</v>
      </c>
      <c r="B97" s="18" t="s">
        <v>368</v>
      </c>
      <c r="C97" s="18"/>
      <c r="D97" s="36" t="s">
        <v>325</v>
      </c>
      <c r="E97" s="18" t="s">
        <v>418</v>
      </c>
      <c r="F97" s="37" t="s">
        <v>288</v>
      </c>
      <c r="G97" s="18" t="s">
        <v>326</v>
      </c>
      <c r="H97" s="20" t="s">
        <v>327</v>
      </c>
      <c r="I97" s="20"/>
      <c r="J97" s="18" t="s">
        <v>151</v>
      </c>
      <c r="K97" s="18" t="s">
        <v>152</v>
      </c>
      <c r="L97" s="18" t="s">
        <v>152</v>
      </c>
      <c r="M97" s="20"/>
      <c r="N97" s="21">
        <v>45554</v>
      </c>
      <c r="O97" s="22"/>
      <c r="P97" s="23" t="s">
        <v>141</v>
      </c>
      <c r="Q97" s="18" t="s">
        <v>328</v>
      </c>
      <c r="R97" s="25" t="e">
        <v>#N/A</v>
      </c>
      <c r="S97" s="24"/>
      <c r="T97" s="18" t="e">
        <v>#N/A</v>
      </c>
      <c r="U97" s="25" t="e">
        <v>#N/A</v>
      </c>
      <c r="V97" s="24"/>
      <c r="W97" s="18" t="e">
        <v>#N/A</v>
      </c>
      <c r="X97" s="25" t="e">
        <v>#N/A</v>
      </c>
      <c r="Y97" s="24"/>
      <c r="Z97" s="25" t="e">
        <v>#N/A</v>
      </c>
      <c r="AA97" s="25" t="e">
        <v>#N/A</v>
      </c>
      <c r="AB97" s="24"/>
      <c r="AC97" s="26"/>
      <c r="AD97" s="26"/>
      <c r="AE97" s="26"/>
      <c r="AF97" s="27"/>
      <c r="AG97" s="8"/>
      <c r="AH97" s="8"/>
      <c r="AI97" s="8"/>
      <c r="AJ97" s="8"/>
    </row>
    <row r="98" spans="1:36" ht="90" customHeight="1" x14ac:dyDescent="0.25">
      <c r="A98" s="17" t="s">
        <v>430</v>
      </c>
      <c r="B98" s="18" t="s">
        <v>370</v>
      </c>
      <c r="C98" s="18"/>
      <c r="D98" s="36" t="s">
        <v>325</v>
      </c>
      <c r="E98" s="18" t="s">
        <v>418</v>
      </c>
      <c r="F98" s="37" t="s">
        <v>288</v>
      </c>
      <c r="G98" s="18" t="s">
        <v>326</v>
      </c>
      <c r="H98" s="20" t="s">
        <v>327</v>
      </c>
      <c r="I98" s="20"/>
      <c r="J98" s="18" t="s">
        <v>151</v>
      </c>
      <c r="K98" s="18" t="s">
        <v>152</v>
      </c>
      <c r="L98" s="18" t="s">
        <v>152</v>
      </c>
      <c r="M98" s="20"/>
      <c r="N98" s="21">
        <v>45554</v>
      </c>
      <c r="O98" s="22"/>
      <c r="P98" s="23" t="s">
        <v>141</v>
      </c>
      <c r="Q98" s="18" t="s">
        <v>328</v>
      </c>
      <c r="R98" s="25" t="e">
        <v>#N/A</v>
      </c>
      <c r="S98" s="24"/>
      <c r="T98" s="18" t="e">
        <v>#N/A</v>
      </c>
      <c r="U98" s="25" t="e">
        <v>#N/A</v>
      </c>
      <c r="V98" s="24"/>
      <c r="W98" s="18" t="e">
        <v>#N/A</v>
      </c>
      <c r="X98" s="25" t="e">
        <v>#N/A</v>
      </c>
      <c r="Y98" s="24"/>
      <c r="Z98" s="25" t="e">
        <v>#N/A</v>
      </c>
      <c r="AA98" s="25" t="e">
        <v>#N/A</v>
      </c>
      <c r="AB98" s="24"/>
      <c r="AC98" s="26"/>
      <c r="AD98" s="26"/>
      <c r="AE98" s="26"/>
      <c r="AF98" s="27"/>
      <c r="AG98" s="8"/>
      <c r="AH98" s="8"/>
      <c r="AI98" s="8"/>
      <c r="AJ98" s="8"/>
    </row>
    <row r="99" spans="1:36" ht="90" customHeight="1" x14ac:dyDescent="0.25">
      <c r="A99" s="17" t="s">
        <v>431</v>
      </c>
      <c r="B99" s="18" t="s">
        <v>373</v>
      </c>
      <c r="C99" s="18"/>
      <c r="D99" s="36" t="s">
        <v>325</v>
      </c>
      <c r="E99" s="18" t="s">
        <v>418</v>
      </c>
      <c r="F99" s="37" t="s">
        <v>288</v>
      </c>
      <c r="G99" s="18" t="s">
        <v>326</v>
      </c>
      <c r="H99" s="20" t="s">
        <v>327</v>
      </c>
      <c r="I99" s="20"/>
      <c r="J99" s="18" t="s">
        <v>151</v>
      </c>
      <c r="K99" s="18" t="s">
        <v>152</v>
      </c>
      <c r="L99" s="18" t="s">
        <v>152</v>
      </c>
      <c r="M99" s="20"/>
      <c r="N99" s="21">
        <v>45554</v>
      </c>
      <c r="O99" s="22"/>
      <c r="P99" s="23" t="s">
        <v>141</v>
      </c>
      <c r="Q99" s="18" t="s">
        <v>328</v>
      </c>
      <c r="R99" s="25" t="e">
        <v>#N/A</v>
      </c>
      <c r="S99" s="24"/>
      <c r="T99" s="18" t="e">
        <v>#N/A</v>
      </c>
      <c r="U99" s="25" t="e">
        <v>#N/A</v>
      </c>
      <c r="V99" s="24"/>
      <c r="W99" s="18" t="e">
        <v>#N/A</v>
      </c>
      <c r="X99" s="25" t="e">
        <v>#N/A</v>
      </c>
      <c r="Y99" s="24"/>
      <c r="Z99" s="25" t="e">
        <v>#N/A</v>
      </c>
      <c r="AA99" s="25" t="e">
        <v>#N/A</v>
      </c>
      <c r="AB99" s="24"/>
      <c r="AC99" s="26"/>
      <c r="AD99" s="26"/>
      <c r="AE99" s="26"/>
      <c r="AF99" s="27"/>
      <c r="AG99" s="8"/>
      <c r="AH99" s="8"/>
      <c r="AI99" s="8"/>
      <c r="AJ99" s="8"/>
    </row>
    <row r="100" spans="1:36" ht="90" customHeight="1" x14ac:dyDescent="0.25">
      <c r="A100" s="17" t="s">
        <v>432</v>
      </c>
      <c r="B100" s="18" t="s">
        <v>376</v>
      </c>
      <c r="C100" s="18"/>
      <c r="D100" s="36" t="s">
        <v>325</v>
      </c>
      <c r="E100" s="18" t="s">
        <v>418</v>
      </c>
      <c r="F100" s="37" t="s">
        <v>288</v>
      </c>
      <c r="G100" s="18" t="s">
        <v>326</v>
      </c>
      <c r="H100" s="20" t="s">
        <v>327</v>
      </c>
      <c r="I100" s="20"/>
      <c r="J100" s="18" t="s">
        <v>151</v>
      </c>
      <c r="K100" s="18" t="s">
        <v>152</v>
      </c>
      <c r="L100" s="18" t="s">
        <v>152</v>
      </c>
      <c r="M100" s="20"/>
      <c r="N100" s="21">
        <v>45554</v>
      </c>
      <c r="O100" s="22"/>
      <c r="P100" s="23" t="s">
        <v>141</v>
      </c>
      <c r="Q100" s="18" t="s">
        <v>328</v>
      </c>
      <c r="R100" s="25" t="e">
        <v>#N/A</v>
      </c>
      <c r="S100" s="24"/>
      <c r="T100" s="18" t="e">
        <v>#N/A</v>
      </c>
      <c r="U100" s="25" t="e">
        <v>#N/A</v>
      </c>
      <c r="V100" s="24"/>
      <c r="W100" s="18" t="e">
        <v>#N/A</v>
      </c>
      <c r="X100" s="25" t="e">
        <v>#N/A</v>
      </c>
      <c r="Y100" s="24"/>
      <c r="Z100" s="25" t="e">
        <v>#N/A</v>
      </c>
      <c r="AA100" s="25" t="e">
        <v>#N/A</v>
      </c>
      <c r="AB100" s="24"/>
      <c r="AC100" s="26"/>
      <c r="AD100" s="26"/>
      <c r="AE100" s="26"/>
      <c r="AF100" s="27"/>
      <c r="AG100" s="8"/>
      <c r="AH100" s="8"/>
      <c r="AI100" s="8"/>
      <c r="AJ100" s="8"/>
    </row>
    <row r="101" spans="1:36" ht="90" customHeight="1" x14ac:dyDescent="0.25">
      <c r="A101" s="17" t="s">
        <v>433</v>
      </c>
      <c r="B101" s="18" t="s">
        <v>378</v>
      </c>
      <c r="C101" s="18"/>
      <c r="D101" s="36" t="s">
        <v>325</v>
      </c>
      <c r="E101" s="18" t="s">
        <v>418</v>
      </c>
      <c r="F101" s="37" t="s">
        <v>288</v>
      </c>
      <c r="G101" s="18" t="s">
        <v>326</v>
      </c>
      <c r="H101" s="20" t="s">
        <v>327</v>
      </c>
      <c r="I101" s="20"/>
      <c r="J101" s="18" t="s">
        <v>151</v>
      </c>
      <c r="K101" s="18" t="s">
        <v>152</v>
      </c>
      <c r="L101" s="18" t="s">
        <v>152</v>
      </c>
      <c r="M101" s="20"/>
      <c r="N101" s="21">
        <v>45554</v>
      </c>
      <c r="O101" s="22"/>
      <c r="P101" s="23" t="s">
        <v>141</v>
      </c>
      <c r="Q101" s="18" t="s">
        <v>328</v>
      </c>
      <c r="R101" s="25" t="e">
        <v>#N/A</v>
      </c>
      <c r="S101" s="24"/>
      <c r="T101" s="18" t="e">
        <v>#N/A</v>
      </c>
      <c r="U101" s="25" t="e">
        <v>#N/A</v>
      </c>
      <c r="V101" s="24"/>
      <c r="W101" s="18" t="e">
        <v>#N/A</v>
      </c>
      <c r="X101" s="25" t="e">
        <v>#N/A</v>
      </c>
      <c r="Y101" s="24"/>
      <c r="Z101" s="25" t="e">
        <v>#N/A</v>
      </c>
      <c r="AA101" s="25" t="e">
        <v>#N/A</v>
      </c>
      <c r="AB101" s="24"/>
      <c r="AC101" s="26"/>
      <c r="AD101" s="26"/>
      <c r="AE101" s="26"/>
      <c r="AF101" s="27"/>
      <c r="AG101" s="8"/>
      <c r="AH101" s="8"/>
      <c r="AI101" s="8"/>
      <c r="AJ101" s="8"/>
    </row>
    <row r="102" spans="1:36" ht="90" customHeight="1" x14ac:dyDescent="0.25">
      <c r="A102" s="17" t="s">
        <v>434</v>
      </c>
      <c r="B102" s="18" t="s">
        <v>384</v>
      </c>
      <c r="C102" s="18"/>
      <c r="D102" s="36" t="s">
        <v>325</v>
      </c>
      <c r="E102" s="18" t="s">
        <v>418</v>
      </c>
      <c r="F102" s="37" t="s">
        <v>288</v>
      </c>
      <c r="G102" s="18" t="s">
        <v>326</v>
      </c>
      <c r="H102" s="20" t="s">
        <v>327</v>
      </c>
      <c r="I102" s="20"/>
      <c r="J102" s="18" t="s">
        <v>151</v>
      </c>
      <c r="K102" s="18" t="s">
        <v>152</v>
      </c>
      <c r="L102" s="18" t="s">
        <v>152</v>
      </c>
      <c r="M102" s="20"/>
      <c r="N102" s="21">
        <v>45554</v>
      </c>
      <c r="O102" s="22"/>
      <c r="P102" s="23" t="s">
        <v>141</v>
      </c>
      <c r="Q102" s="18" t="s">
        <v>328</v>
      </c>
      <c r="R102" s="25" t="e">
        <v>#N/A</v>
      </c>
      <c r="S102" s="24"/>
      <c r="T102" s="18" t="e">
        <v>#N/A</v>
      </c>
      <c r="U102" s="25" t="e">
        <v>#N/A</v>
      </c>
      <c r="V102" s="24"/>
      <c r="W102" s="18" t="e">
        <v>#N/A</v>
      </c>
      <c r="X102" s="25" t="e">
        <v>#N/A</v>
      </c>
      <c r="Y102" s="24"/>
      <c r="Z102" s="25" t="e">
        <v>#N/A</v>
      </c>
      <c r="AA102" s="25" t="e">
        <v>#N/A</v>
      </c>
      <c r="AB102" s="24"/>
      <c r="AC102" s="26"/>
      <c r="AD102" s="26"/>
      <c r="AE102" s="26"/>
      <c r="AF102" s="27"/>
      <c r="AG102" s="8"/>
      <c r="AH102" s="8"/>
      <c r="AI102" s="8"/>
      <c r="AJ102" s="8"/>
    </row>
    <row r="103" spans="1:36" ht="90" customHeight="1" x14ac:dyDescent="0.25">
      <c r="A103" s="35" t="s">
        <v>435</v>
      </c>
      <c r="B103" s="36" t="s">
        <v>436</v>
      </c>
      <c r="C103" s="36"/>
      <c r="D103" s="36" t="s">
        <v>325</v>
      </c>
      <c r="E103" s="18" t="s">
        <v>418</v>
      </c>
      <c r="F103" s="37" t="s">
        <v>288</v>
      </c>
      <c r="G103" s="18" t="s">
        <v>326</v>
      </c>
      <c r="H103" s="20" t="s">
        <v>327</v>
      </c>
      <c r="I103" s="20"/>
      <c r="J103" s="18" t="s">
        <v>151</v>
      </c>
      <c r="K103" s="18" t="s">
        <v>152</v>
      </c>
      <c r="L103" s="8" t="s">
        <v>151</v>
      </c>
      <c r="M103" s="20"/>
      <c r="N103" s="21">
        <v>45551</v>
      </c>
      <c r="O103" s="22"/>
      <c r="P103" s="23" t="s">
        <v>141</v>
      </c>
      <c r="Q103" s="18" t="s">
        <v>437</v>
      </c>
      <c r="R103" s="25" t="e">
        <v>#N/A</v>
      </c>
      <c r="S103" s="24"/>
      <c r="T103" s="18" t="e">
        <v>#N/A</v>
      </c>
      <c r="U103" s="25" t="e">
        <v>#N/A</v>
      </c>
      <c r="V103" s="24"/>
      <c r="W103" s="18" t="e">
        <v>#N/A</v>
      </c>
      <c r="X103" s="25" t="e">
        <v>#N/A</v>
      </c>
      <c r="Y103" s="24"/>
      <c r="Z103" s="25" t="e">
        <v>#N/A</v>
      </c>
      <c r="AA103" s="25" t="e">
        <v>#N/A</v>
      </c>
      <c r="AB103" s="24"/>
      <c r="AC103" s="26"/>
      <c r="AD103" s="26"/>
      <c r="AE103" s="26"/>
      <c r="AF103" s="27"/>
      <c r="AG103" s="8"/>
      <c r="AH103" s="8"/>
      <c r="AI103" s="8"/>
      <c r="AJ103" s="8"/>
    </row>
    <row r="104" spans="1:36" ht="90" customHeight="1" x14ac:dyDescent="0.25">
      <c r="A104" s="35" t="s">
        <v>438</v>
      </c>
      <c r="B104" s="36" t="s">
        <v>439</v>
      </c>
      <c r="C104" s="36"/>
      <c r="D104" s="36" t="s">
        <v>325</v>
      </c>
      <c r="E104" s="18" t="s">
        <v>418</v>
      </c>
      <c r="F104" s="37" t="s">
        <v>288</v>
      </c>
      <c r="G104" s="18" t="s">
        <v>326</v>
      </c>
      <c r="H104" s="20" t="s">
        <v>327</v>
      </c>
      <c r="I104" s="20"/>
      <c r="J104" s="18" t="s">
        <v>151</v>
      </c>
      <c r="K104" s="18" t="s">
        <v>152</v>
      </c>
      <c r="L104" s="8" t="s">
        <v>151</v>
      </c>
      <c r="M104" s="20"/>
      <c r="N104" s="21">
        <v>45551</v>
      </c>
      <c r="O104" s="22"/>
      <c r="P104" s="23" t="s">
        <v>141</v>
      </c>
      <c r="Q104" s="18" t="s">
        <v>437</v>
      </c>
      <c r="R104" s="25" t="e">
        <v>#N/A</v>
      </c>
      <c r="S104" s="24"/>
      <c r="T104" s="18" t="e">
        <v>#N/A</v>
      </c>
      <c r="U104" s="25" t="e">
        <v>#N/A</v>
      </c>
      <c r="V104" s="24"/>
      <c r="W104" s="18" t="e">
        <v>#N/A</v>
      </c>
      <c r="X104" s="25" t="e">
        <v>#N/A</v>
      </c>
      <c r="Y104" s="24"/>
      <c r="Z104" s="25" t="e">
        <v>#N/A</v>
      </c>
      <c r="AA104" s="25" t="e">
        <v>#N/A</v>
      </c>
      <c r="AB104" s="24"/>
      <c r="AC104" s="26"/>
      <c r="AD104" s="26"/>
      <c r="AE104" s="26"/>
      <c r="AF104" s="27"/>
      <c r="AG104" s="8"/>
      <c r="AH104" s="8"/>
      <c r="AI104" s="8"/>
      <c r="AJ104" s="8"/>
    </row>
    <row r="105" spans="1:36" ht="90" customHeight="1" x14ac:dyDescent="0.25">
      <c r="A105" s="35" t="s">
        <v>440</v>
      </c>
      <c r="B105" s="36" t="s">
        <v>441</v>
      </c>
      <c r="C105" s="36"/>
      <c r="D105" s="36" t="s">
        <v>325</v>
      </c>
      <c r="E105" s="18" t="s">
        <v>418</v>
      </c>
      <c r="F105" s="37" t="s">
        <v>288</v>
      </c>
      <c r="G105" s="18" t="s">
        <v>326</v>
      </c>
      <c r="H105" s="20" t="s">
        <v>327</v>
      </c>
      <c r="I105" s="20"/>
      <c r="J105" s="18" t="s">
        <v>151</v>
      </c>
      <c r="K105" s="18" t="s">
        <v>152</v>
      </c>
      <c r="L105" s="8" t="s">
        <v>151</v>
      </c>
      <c r="M105" s="20"/>
      <c r="N105" s="21">
        <v>45551</v>
      </c>
      <c r="O105" s="22"/>
      <c r="P105" s="23" t="s">
        <v>141</v>
      </c>
      <c r="Q105" s="18" t="s">
        <v>437</v>
      </c>
      <c r="R105" s="25" t="e">
        <v>#N/A</v>
      </c>
      <c r="S105" s="24"/>
      <c r="T105" s="18" t="e">
        <v>#N/A</v>
      </c>
      <c r="U105" s="25" t="e">
        <v>#N/A</v>
      </c>
      <c r="V105" s="24"/>
      <c r="W105" s="18" t="e">
        <v>#N/A</v>
      </c>
      <c r="X105" s="25" t="e">
        <v>#N/A</v>
      </c>
      <c r="Y105" s="24"/>
      <c r="Z105" s="25" t="e">
        <v>#N/A</v>
      </c>
      <c r="AA105" s="25" t="e">
        <v>#N/A</v>
      </c>
      <c r="AB105" s="24"/>
      <c r="AC105" s="26"/>
      <c r="AD105" s="26"/>
      <c r="AE105" s="26"/>
      <c r="AF105" s="27"/>
      <c r="AG105" s="8"/>
      <c r="AH105" s="8"/>
      <c r="AI105" s="8"/>
      <c r="AJ105" s="8"/>
    </row>
    <row r="106" spans="1:36" ht="90" customHeight="1" x14ac:dyDescent="0.25">
      <c r="A106" s="35" t="s">
        <v>442</v>
      </c>
      <c r="B106" s="36" t="s">
        <v>443</v>
      </c>
      <c r="C106" s="36"/>
      <c r="D106" s="36" t="s">
        <v>325</v>
      </c>
      <c r="E106" s="18" t="s">
        <v>418</v>
      </c>
      <c r="F106" s="37" t="s">
        <v>288</v>
      </c>
      <c r="G106" s="18" t="s">
        <v>326</v>
      </c>
      <c r="H106" s="20" t="s">
        <v>327</v>
      </c>
      <c r="I106" s="20"/>
      <c r="J106" s="18" t="s">
        <v>151</v>
      </c>
      <c r="K106" s="18" t="s">
        <v>152</v>
      </c>
      <c r="L106" s="8" t="s">
        <v>151</v>
      </c>
      <c r="M106" s="20"/>
      <c r="N106" s="21">
        <v>45551</v>
      </c>
      <c r="O106" s="22"/>
      <c r="P106" s="23" t="s">
        <v>141</v>
      </c>
      <c r="Q106" s="18" t="s">
        <v>437</v>
      </c>
      <c r="R106" s="25" t="e">
        <v>#N/A</v>
      </c>
      <c r="S106" s="24"/>
      <c r="T106" s="18" t="e">
        <v>#N/A</v>
      </c>
      <c r="U106" s="25" t="e">
        <v>#N/A</v>
      </c>
      <c r="V106" s="24"/>
      <c r="W106" s="18" t="e">
        <v>#N/A</v>
      </c>
      <c r="X106" s="25" t="e">
        <v>#N/A</v>
      </c>
      <c r="Y106" s="24"/>
      <c r="Z106" s="25" t="e">
        <v>#N/A</v>
      </c>
      <c r="AA106" s="25" t="e">
        <v>#N/A</v>
      </c>
      <c r="AB106" s="24"/>
      <c r="AC106" s="26"/>
      <c r="AD106" s="26"/>
      <c r="AE106" s="26"/>
      <c r="AF106" s="27"/>
      <c r="AG106" s="8"/>
      <c r="AH106" s="8"/>
      <c r="AI106" s="8"/>
      <c r="AJ106" s="8"/>
    </row>
    <row r="107" spans="1:36" ht="90" customHeight="1" x14ac:dyDescent="0.25">
      <c r="A107" s="17" t="s">
        <v>444</v>
      </c>
      <c r="B107" s="38" t="s">
        <v>445</v>
      </c>
      <c r="C107" s="18" t="s">
        <v>135</v>
      </c>
      <c r="D107" s="18" t="s">
        <v>446</v>
      </c>
      <c r="E107" s="18" t="s">
        <v>380</v>
      </c>
      <c r="F107" s="20"/>
      <c r="G107" s="18"/>
      <c r="H107" s="18" t="s">
        <v>447</v>
      </c>
      <c r="I107" s="20"/>
      <c r="J107" s="18" t="s">
        <v>151</v>
      </c>
      <c r="K107" s="18" t="s">
        <v>152</v>
      </c>
      <c r="L107" s="18" t="s">
        <v>151</v>
      </c>
      <c r="M107" s="20"/>
      <c r="N107" s="21">
        <v>45554</v>
      </c>
      <c r="O107" s="22"/>
      <c r="P107" s="23" t="s">
        <v>141</v>
      </c>
      <c r="Q107" s="18" t="s">
        <v>448</v>
      </c>
      <c r="R107" s="25" t="e">
        <v>#N/A</v>
      </c>
      <c r="S107" s="24"/>
      <c r="T107" s="18" t="e">
        <v>#N/A</v>
      </c>
      <c r="U107" s="25" t="e">
        <v>#N/A</v>
      </c>
      <c r="V107" s="24"/>
      <c r="W107" s="18" t="e">
        <v>#N/A</v>
      </c>
      <c r="X107" s="25" t="e">
        <v>#N/A</v>
      </c>
      <c r="Y107" s="24"/>
      <c r="Z107" s="25" t="e">
        <v>#N/A</v>
      </c>
      <c r="AA107" s="25" t="e">
        <v>#N/A</v>
      </c>
      <c r="AB107" s="24"/>
      <c r="AC107" s="26"/>
      <c r="AD107" s="26"/>
      <c r="AE107" s="26"/>
      <c r="AF107" s="27"/>
      <c r="AG107" s="8"/>
      <c r="AH107" s="8"/>
      <c r="AI107" s="8"/>
      <c r="AJ107" s="8"/>
    </row>
    <row r="108" spans="1:36" ht="90" customHeight="1" x14ac:dyDescent="0.25">
      <c r="A108" s="17" t="s">
        <v>449</v>
      </c>
      <c r="B108" s="38" t="s">
        <v>450</v>
      </c>
      <c r="C108" s="18" t="s">
        <v>135</v>
      </c>
      <c r="D108" s="18" t="s">
        <v>446</v>
      </c>
      <c r="E108" s="18" t="s">
        <v>380</v>
      </c>
      <c r="F108" s="20"/>
      <c r="G108" s="18"/>
      <c r="H108" s="18" t="s">
        <v>447</v>
      </c>
      <c r="I108" s="20"/>
      <c r="J108" s="18" t="s">
        <v>151</v>
      </c>
      <c r="K108" s="18" t="s">
        <v>152</v>
      </c>
      <c r="L108" s="18" t="s">
        <v>151</v>
      </c>
      <c r="M108" s="20"/>
      <c r="N108" s="21">
        <v>45554</v>
      </c>
      <c r="O108" s="22"/>
      <c r="P108" s="23" t="s">
        <v>141</v>
      </c>
      <c r="Q108" s="18" t="s">
        <v>448</v>
      </c>
      <c r="R108" s="25" t="e">
        <v>#N/A</v>
      </c>
      <c r="S108" s="24"/>
      <c r="T108" s="18" t="e">
        <v>#N/A</v>
      </c>
      <c r="U108" s="25" t="e">
        <v>#N/A</v>
      </c>
      <c r="V108" s="24"/>
      <c r="W108" s="18" t="e">
        <v>#N/A</v>
      </c>
      <c r="X108" s="25" t="e">
        <v>#N/A</v>
      </c>
      <c r="Y108" s="24"/>
      <c r="Z108" s="25" t="e">
        <v>#N/A</v>
      </c>
      <c r="AA108" s="25" t="e">
        <v>#N/A</v>
      </c>
      <c r="AB108" s="24"/>
      <c r="AC108" s="26"/>
      <c r="AD108" s="26"/>
      <c r="AE108" s="26"/>
      <c r="AF108" s="27"/>
      <c r="AG108" s="8"/>
      <c r="AH108" s="8"/>
      <c r="AI108" s="8"/>
      <c r="AJ108" s="8"/>
    </row>
    <row r="109" spans="1:36" ht="90" customHeight="1" x14ac:dyDescent="0.25">
      <c r="A109" s="17" t="s">
        <v>451</v>
      </c>
      <c r="B109" s="38" t="s">
        <v>452</v>
      </c>
      <c r="C109" s="18" t="s">
        <v>301</v>
      </c>
      <c r="D109" s="18" t="s">
        <v>446</v>
      </c>
      <c r="E109" s="18" t="s">
        <v>380</v>
      </c>
      <c r="F109" s="20"/>
      <c r="G109" s="18"/>
      <c r="H109" s="18" t="s">
        <v>447</v>
      </c>
      <c r="I109" s="20"/>
      <c r="J109" s="18" t="s">
        <v>151</v>
      </c>
      <c r="K109" s="18" t="s">
        <v>152</v>
      </c>
      <c r="L109" s="18" t="s">
        <v>151</v>
      </c>
      <c r="M109" s="20"/>
      <c r="N109" s="21">
        <v>45554</v>
      </c>
      <c r="O109" s="22"/>
      <c r="P109" s="23" t="s">
        <v>141</v>
      </c>
      <c r="Q109" s="18" t="s">
        <v>453</v>
      </c>
      <c r="R109" s="25" t="e">
        <v>#N/A</v>
      </c>
      <c r="S109" s="24"/>
      <c r="T109" s="18" t="e">
        <v>#N/A</v>
      </c>
      <c r="U109" s="25" t="e">
        <v>#N/A</v>
      </c>
      <c r="V109" s="24"/>
      <c r="W109" s="18" t="e">
        <v>#N/A</v>
      </c>
      <c r="X109" s="25" t="e">
        <v>#N/A</v>
      </c>
      <c r="Y109" s="24"/>
      <c r="Z109" s="25" t="e">
        <v>#N/A</v>
      </c>
      <c r="AA109" s="25" t="e">
        <v>#N/A</v>
      </c>
      <c r="AB109" s="24"/>
      <c r="AC109" s="26"/>
      <c r="AD109" s="26"/>
      <c r="AE109" s="26"/>
      <c r="AF109" s="27"/>
      <c r="AG109" s="8"/>
      <c r="AH109" s="8"/>
      <c r="AI109" s="8"/>
      <c r="AJ109" s="8"/>
    </row>
    <row r="110" spans="1:36" ht="90" customHeight="1" x14ac:dyDescent="0.25">
      <c r="A110" s="17" t="s">
        <v>454</v>
      </c>
      <c r="B110" s="38" t="s">
        <v>455</v>
      </c>
      <c r="C110" s="18" t="s">
        <v>301</v>
      </c>
      <c r="D110" s="18" t="s">
        <v>446</v>
      </c>
      <c r="E110" s="18" t="s">
        <v>380</v>
      </c>
      <c r="F110" s="20"/>
      <c r="G110" s="18"/>
      <c r="H110" s="18" t="s">
        <v>447</v>
      </c>
      <c r="I110" s="20"/>
      <c r="J110" s="18" t="s">
        <v>151</v>
      </c>
      <c r="K110" s="18" t="s">
        <v>152</v>
      </c>
      <c r="L110" s="18" t="s">
        <v>151</v>
      </c>
      <c r="M110" s="20"/>
      <c r="N110" s="21">
        <v>45554</v>
      </c>
      <c r="O110" s="22"/>
      <c r="P110" s="23" t="s">
        <v>141</v>
      </c>
      <c r="Q110" s="18" t="s">
        <v>453</v>
      </c>
      <c r="R110" s="25" t="e">
        <v>#N/A</v>
      </c>
      <c r="S110" s="24"/>
      <c r="T110" s="18" t="e">
        <v>#N/A</v>
      </c>
      <c r="U110" s="25" t="e">
        <v>#N/A</v>
      </c>
      <c r="V110" s="24"/>
      <c r="W110" s="18" t="e">
        <v>#N/A</v>
      </c>
      <c r="X110" s="25" t="e">
        <v>#N/A</v>
      </c>
      <c r="Y110" s="24"/>
      <c r="Z110" s="25" t="e">
        <v>#N/A</v>
      </c>
      <c r="AA110" s="25" t="e">
        <v>#N/A</v>
      </c>
      <c r="AB110" s="24"/>
      <c r="AC110" s="26"/>
      <c r="AD110" s="26"/>
      <c r="AE110" s="26"/>
      <c r="AF110" s="27"/>
      <c r="AG110" s="8"/>
      <c r="AH110" s="8"/>
      <c r="AI110" s="8"/>
      <c r="AJ110" s="8"/>
    </row>
    <row r="111" spans="1:36" ht="90" customHeight="1" x14ac:dyDescent="0.25">
      <c r="A111" s="17" t="s">
        <v>456</v>
      </c>
      <c r="B111" s="38" t="s">
        <v>457</v>
      </c>
      <c r="C111" s="18" t="s">
        <v>301</v>
      </c>
      <c r="D111" s="18" t="s">
        <v>446</v>
      </c>
      <c r="E111" s="18" t="s">
        <v>380</v>
      </c>
      <c r="F111" s="20"/>
      <c r="G111" s="18"/>
      <c r="H111" s="18" t="s">
        <v>447</v>
      </c>
      <c r="I111" s="20"/>
      <c r="J111" s="18" t="s">
        <v>151</v>
      </c>
      <c r="K111" s="18" t="s">
        <v>152</v>
      </c>
      <c r="L111" s="18" t="s">
        <v>151</v>
      </c>
      <c r="M111" s="20"/>
      <c r="N111" s="21">
        <v>45554</v>
      </c>
      <c r="O111" s="22"/>
      <c r="P111" s="23" t="s">
        <v>141</v>
      </c>
      <c r="Q111" s="18" t="s">
        <v>453</v>
      </c>
      <c r="R111" s="25" t="e">
        <v>#N/A</v>
      </c>
      <c r="S111" s="24"/>
      <c r="T111" s="18" t="e">
        <v>#N/A</v>
      </c>
      <c r="U111" s="25" t="e">
        <v>#N/A</v>
      </c>
      <c r="V111" s="24"/>
      <c r="W111" s="18" t="e">
        <v>#N/A</v>
      </c>
      <c r="X111" s="25" t="e">
        <v>#N/A</v>
      </c>
      <c r="Y111" s="24"/>
      <c r="Z111" s="25" t="e">
        <v>#N/A</v>
      </c>
      <c r="AA111" s="25" t="e">
        <v>#N/A</v>
      </c>
      <c r="AB111" s="24"/>
      <c r="AC111" s="26"/>
      <c r="AD111" s="26"/>
      <c r="AE111" s="26"/>
      <c r="AF111" s="27"/>
      <c r="AG111" s="8"/>
      <c r="AH111" s="8"/>
      <c r="AI111" s="8"/>
      <c r="AJ111" s="8"/>
    </row>
    <row r="112" spans="1:36" ht="90" customHeight="1" x14ac:dyDescent="0.25">
      <c r="A112" s="39" t="s">
        <v>458</v>
      </c>
      <c r="B112" s="38" t="s">
        <v>459</v>
      </c>
      <c r="C112" s="18" t="s">
        <v>135</v>
      </c>
      <c r="D112" s="18" t="s">
        <v>446</v>
      </c>
      <c r="E112" s="18" t="s">
        <v>380</v>
      </c>
      <c r="F112" s="20"/>
      <c r="G112" s="18"/>
      <c r="H112" s="18" t="s">
        <v>447</v>
      </c>
      <c r="I112" s="20"/>
      <c r="J112" s="18" t="s">
        <v>151</v>
      </c>
      <c r="K112" s="18" t="s">
        <v>152</v>
      </c>
      <c r="L112" s="18" t="s">
        <v>151</v>
      </c>
      <c r="M112" s="20"/>
      <c r="N112" s="21">
        <v>45554</v>
      </c>
      <c r="O112" s="22"/>
      <c r="P112" s="23" t="s">
        <v>141</v>
      </c>
      <c r="Q112" s="18" t="s">
        <v>274</v>
      </c>
      <c r="R112" s="25">
        <v>45473</v>
      </c>
      <c r="S112" s="24"/>
      <c r="T112" s="18" t="e">
        <v>#N/A</v>
      </c>
      <c r="U112" s="25" t="e">
        <v>#N/A</v>
      </c>
      <c r="V112" s="24"/>
      <c r="W112" s="18" t="s">
        <v>277</v>
      </c>
      <c r="X112" s="25">
        <v>43868</v>
      </c>
      <c r="Y112" s="24"/>
      <c r="Z112" s="25" t="e">
        <v>#N/A</v>
      </c>
      <c r="AA112" s="25" t="e">
        <v>#N/A</v>
      </c>
      <c r="AB112" s="24"/>
      <c r="AC112" s="26"/>
      <c r="AD112" s="26"/>
      <c r="AE112" s="26"/>
      <c r="AF112" s="27"/>
      <c r="AG112" s="8"/>
      <c r="AH112" s="8"/>
      <c r="AI112" s="8"/>
      <c r="AJ112" s="8"/>
    </row>
    <row r="113" spans="1:36" ht="90" customHeight="1" x14ac:dyDescent="0.25">
      <c r="A113" s="39" t="s">
        <v>460</v>
      </c>
      <c r="B113" s="18" t="s">
        <v>461</v>
      </c>
      <c r="C113" s="18"/>
      <c r="D113" s="18" t="s">
        <v>446</v>
      </c>
      <c r="E113" s="18" t="s">
        <v>380</v>
      </c>
      <c r="F113" s="20"/>
      <c r="G113" s="18"/>
      <c r="H113" s="18" t="s">
        <v>447</v>
      </c>
      <c r="I113" s="20"/>
      <c r="J113" s="18" t="s">
        <v>151</v>
      </c>
      <c r="K113" s="18" t="s">
        <v>152</v>
      </c>
      <c r="L113" s="18" t="s">
        <v>152</v>
      </c>
      <c r="M113" s="20"/>
      <c r="N113" s="21">
        <v>45554</v>
      </c>
      <c r="O113" s="22"/>
      <c r="P113" s="23" t="s">
        <v>141</v>
      </c>
      <c r="Q113" s="18" t="s">
        <v>274</v>
      </c>
      <c r="R113" s="25">
        <v>45473</v>
      </c>
      <c r="S113" s="24"/>
      <c r="T113" s="18" t="e">
        <v>#N/A</v>
      </c>
      <c r="U113" s="25" t="e">
        <v>#N/A</v>
      </c>
      <c r="V113" s="24"/>
      <c r="W113" s="18" t="s">
        <v>277</v>
      </c>
      <c r="X113" s="25">
        <v>43868</v>
      </c>
      <c r="Y113" s="24"/>
      <c r="Z113" s="25" t="e">
        <v>#N/A</v>
      </c>
      <c r="AA113" s="25" t="e">
        <v>#N/A</v>
      </c>
      <c r="AB113" s="24"/>
      <c r="AC113" s="26"/>
      <c r="AD113" s="26"/>
      <c r="AE113" s="26"/>
      <c r="AF113" s="27"/>
      <c r="AG113" s="8"/>
      <c r="AH113" s="8"/>
      <c r="AI113" s="8"/>
      <c r="AJ113" s="8"/>
    </row>
    <row r="114" spans="1:36" ht="90" customHeight="1" x14ac:dyDescent="0.25">
      <c r="A114" s="17" t="s">
        <v>462</v>
      </c>
      <c r="B114" s="38" t="s">
        <v>463</v>
      </c>
      <c r="C114" s="18" t="s">
        <v>135</v>
      </c>
      <c r="D114" s="18" t="s">
        <v>446</v>
      </c>
      <c r="E114" s="18" t="s">
        <v>380</v>
      </c>
      <c r="F114" s="20"/>
      <c r="G114" s="18"/>
      <c r="H114" s="18" t="s">
        <v>447</v>
      </c>
      <c r="I114" s="20"/>
      <c r="J114" s="18" t="s">
        <v>151</v>
      </c>
      <c r="K114" s="18" t="s">
        <v>152</v>
      </c>
      <c r="L114" s="18" t="s">
        <v>151</v>
      </c>
      <c r="M114" s="20"/>
      <c r="N114" s="21">
        <v>45554</v>
      </c>
      <c r="O114" s="22"/>
      <c r="P114" s="23" t="s">
        <v>141</v>
      </c>
      <c r="Q114" s="18" t="s">
        <v>464</v>
      </c>
      <c r="R114" s="25" t="e">
        <v>#N/A</v>
      </c>
      <c r="S114" s="24"/>
      <c r="T114" s="18" t="e">
        <v>#N/A</v>
      </c>
      <c r="U114" s="25" t="e">
        <v>#N/A</v>
      </c>
      <c r="V114" s="24"/>
      <c r="W114" s="18" t="e">
        <v>#N/A</v>
      </c>
      <c r="X114" s="25" t="e">
        <v>#N/A</v>
      </c>
      <c r="Y114" s="24"/>
      <c r="Z114" s="25" t="e">
        <v>#N/A</v>
      </c>
      <c r="AA114" s="25" t="e">
        <v>#N/A</v>
      </c>
      <c r="AB114" s="24"/>
      <c r="AC114" s="26"/>
      <c r="AD114" s="26"/>
      <c r="AE114" s="26"/>
      <c r="AF114" s="27"/>
      <c r="AG114" s="8"/>
      <c r="AH114" s="8"/>
      <c r="AI114" s="8"/>
      <c r="AJ114" s="8"/>
    </row>
    <row r="115" spans="1:36" ht="90" customHeight="1" x14ac:dyDescent="0.25">
      <c r="A115" s="17" t="s">
        <v>465</v>
      </c>
      <c r="B115" s="38" t="s">
        <v>466</v>
      </c>
      <c r="C115" s="18" t="s">
        <v>135</v>
      </c>
      <c r="D115" s="18" t="s">
        <v>446</v>
      </c>
      <c r="E115" s="18" t="s">
        <v>380</v>
      </c>
      <c r="F115" s="20"/>
      <c r="G115" s="18"/>
      <c r="H115" s="18" t="s">
        <v>447</v>
      </c>
      <c r="I115" s="20"/>
      <c r="J115" s="18" t="s">
        <v>151</v>
      </c>
      <c r="K115" s="18" t="s">
        <v>152</v>
      </c>
      <c r="L115" s="18" t="s">
        <v>151</v>
      </c>
      <c r="M115" s="20"/>
      <c r="N115" s="21">
        <v>45554</v>
      </c>
      <c r="O115" s="22"/>
      <c r="P115" s="23" t="s">
        <v>141</v>
      </c>
      <c r="Q115" s="18" t="s">
        <v>464</v>
      </c>
      <c r="R115" s="25" t="e">
        <v>#N/A</v>
      </c>
      <c r="S115" s="24"/>
      <c r="T115" s="18" t="e">
        <v>#N/A</v>
      </c>
      <c r="U115" s="25" t="e">
        <v>#N/A</v>
      </c>
      <c r="V115" s="24"/>
      <c r="W115" s="18" t="e">
        <v>#N/A</v>
      </c>
      <c r="X115" s="25" t="e">
        <v>#N/A</v>
      </c>
      <c r="Y115" s="24"/>
      <c r="Z115" s="25" t="e">
        <v>#N/A</v>
      </c>
      <c r="AA115" s="25" t="e">
        <v>#N/A</v>
      </c>
      <c r="AB115" s="24"/>
      <c r="AC115" s="26"/>
      <c r="AD115" s="26"/>
      <c r="AE115" s="26"/>
      <c r="AF115" s="27"/>
      <c r="AG115" s="8"/>
      <c r="AH115" s="8"/>
      <c r="AI115" s="8"/>
      <c r="AJ115" s="8"/>
    </row>
    <row r="116" spans="1:36" ht="90" customHeight="1" x14ac:dyDescent="0.25">
      <c r="A116" s="17" t="s">
        <v>467</v>
      </c>
      <c r="B116" s="38" t="s">
        <v>468</v>
      </c>
      <c r="C116" s="18" t="s">
        <v>135</v>
      </c>
      <c r="D116" s="18" t="s">
        <v>446</v>
      </c>
      <c r="E116" s="18" t="s">
        <v>380</v>
      </c>
      <c r="F116" s="20"/>
      <c r="G116" s="18"/>
      <c r="H116" s="18" t="s">
        <v>447</v>
      </c>
      <c r="I116" s="20"/>
      <c r="J116" s="18" t="s">
        <v>151</v>
      </c>
      <c r="K116" s="18" t="s">
        <v>152</v>
      </c>
      <c r="L116" s="18" t="s">
        <v>151</v>
      </c>
      <c r="M116" s="20"/>
      <c r="N116" s="21">
        <v>45554</v>
      </c>
      <c r="O116" s="22"/>
      <c r="P116" s="23" t="s">
        <v>141</v>
      </c>
      <c r="Q116" s="18" t="s">
        <v>464</v>
      </c>
      <c r="R116" s="25" t="e">
        <v>#N/A</v>
      </c>
      <c r="S116" s="24"/>
      <c r="T116" s="18" t="e">
        <v>#N/A</v>
      </c>
      <c r="U116" s="25" t="e">
        <v>#N/A</v>
      </c>
      <c r="V116" s="24"/>
      <c r="W116" s="18" t="e">
        <v>#N/A</v>
      </c>
      <c r="X116" s="25" t="e">
        <v>#N/A</v>
      </c>
      <c r="Y116" s="24"/>
      <c r="Z116" s="25" t="e">
        <v>#N/A</v>
      </c>
      <c r="AA116" s="25" t="e">
        <v>#N/A</v>
      </c>
      <c r="AB116" s="24"/>
      <c r="AC116" s="26"/>
      <c r="AD116" s="26"/>
      <c r="AE116" s="26"/>
      <c r="AF116" s="27"/>
      <c r="AG116" s="8"/>
      <c r="AH116" s="8"/>
      <c r="AI116" s="8"/>
      <c r="AJ116" s="8"/>
    </row>
    <row r="117" spans="1:36" ht="90" customHeight="1" x14ac:dyDescent="0.25">
      <c r="A117" s="17" t="s">
        <v>469</v>
      </c>
      <c r="B117" s="40">
        <v>10148203180</v>
      </c>
      <c r="C117" s="18" t="s">
        <v>135</v>
      </c>
      <c r="D117" s="18" t="s">
        <v>446</v>
      </c>
      <c r="E117" s="18" t="s">
        <v>380</v>
      </c>
      <c r="F117" s="20"/>
      <c r="G117" s="18"/>
      <c r="H117" s="18" t="s">
        <v>447</v>
      </c>
      <c r="I117" s="20"/>
      <c r="J117" s="18" t="s">
        <v>151</v>
      </c>
      <c r="K117" s="18" t="s">
        <v>152</v>
      </c>
      <c r="L117" s="18" t="s">
        <v>151</v>
      </c>
      <c r="M117" s="20"/>
      <c r="N117" s="21">
        <v>45554</v>
      </c>
      <c r="O117" s="22"/>
      <c r="P117" s="23" t="s">
        <v>141</v>
      </c>
      <c r="Q117" s="18" t="s">
        <v>464</v>
      </c>
      <c r="R117" s="25" t="e">
        <v>#N/A</v>
      </c>
      <c r="S117" s="24"/>
      <c r="T117" s="18" t="e">
        <v>#N/A</v>
      </c>
      <c r="U117" s="25" t="e">
        <v>#N/A</v>
      </c>
      <c r="V117" s="24"/>
      <c r="W117" s="18" t="e">
        <v>#N/A</v>
      </c>
      <c r="X117" s="25" t="e">
        <v>#N/A</v>
      </c>
      <c r="Y117" s="24"/>
      <c r="Z117" s="25" t="e">
        <v>#N/A</v>
      </c>
      <c r="AA117" s="25" t="e">
        <v>#N/A</v>
      </c>
      <c r="AB117" s="24"/>
      <c r="AC117" s="26"/>
      <c r="AD117" s="26"/>
      <c r="AE117" s="26"/>
      <c r="AF117" s="27"/>
      <c r="AG117" s="8"/>
      <c r="AH117" s="8"/>
      <c r="AI117" s="8"/>
      <c r="AJ117" s="8"/>
    </row>
    <row r="118" spans="1:36" ht="90" customHeight="1" x14ac:dyDescent="0.25">
      <c r="A118" s="17" t="s">
        <v>470</v>
      </c>
      <c r="B118" s="40">
        <v>10148203183</v>
      </c>
      <c r="C118" s="18" t="s">
        <v>135</v>
      </c>
      <c r="D118" s="18" t="s">
        <v>446</v>
      </c>
      <c r="E118" s="18" t="s">
        <v>380</v>
      </c>
      <c r="F118" s="20"/>
      <c r="G118" s="18"/>
      <c r="H118" s="18" t="s">
        <v>447</v>
      </c>
      <c r="I118" s="20"/>
      <c r="J118" s="18" t="s">
        <v>151</v>
      </c>
      <c r="K118" s="18" t="s">
        <v>152</v>
      </c>
      <c r="L118" s="18" t="s">
        <v>151</v>
      </c>
      <c r="M118" s="20"/>
      <c r="N118" s="21">
        <v>45554</v>
      </c>
      <c r="O118" s="22"/>
      <c r="P118" s="23" t="s">
        <v>141</v>
      </c>
      <c r="Q118" s="18" t="s">
        <v>464</v>
      </c>
      <c r="R118" s="25" t="e">
        <v>#N/A</v>
      </c>
      <c r="S118" s="24"/>
      <c r="T118" s="18" t="e">
        <v>#N/A</v>
      </c>
      <c r="U118" s="25" t="e">
        <v>#N/A</v>
      </c>
      <c r="V118" s="24"/>
      <c r="W118" s="18" t="e">
        <v>#N/A</v>
      </c>
      <c r="X118" s="25" t="e">
        <v>#N/A</v>
      </c>
      <c r="Y118" s="24"/>
      <c r="Z118" s="25" t="e">
        <v>#N/A</v>
      </c>
      <c r="AA118" s="25" t="e">
        <v>#N/A</v>
      </c>
      <c r="AB118" s="24"/>
      <c r="AC118" s="26"/>
      <c r="AD118" s="26"/>
      <c r="AE118" s="26"/>
      <c r="AF118" s="27"/>
      <c r="AG118" s="8"/>
      <c r="AH118" s="8"/>
      <c r="AI118" s="8"/>
      <c r="AJ118" s="8"/>
    </row>
    <row r="119" spans="1:36" ht="90" customHeight="1" x14ac:dyDescent="0.25">
      <c r="A119" s="17" t="s">
        <v>471</v>
      </c>
      <c r="B119" s="41">
        <v>10148203182</v>
      </c>
      <c r="C119" s="18" t="s">
        <v>135</v>
      </c>
      <c r="D119" s="18" t="s">
        <v>446</v>
      </c>
      <c r="E119" s="18" t="s">
        <v>380</v>
      </c>
      <c r="F119" s="20"/>
      <c r="G119" s="18"/>
      <c r="H119" s="18" t="s">
        <v>447</v>
      </c>
      <c r="I119" s="20"/>
      <c r="J119" s="18" t="s">
        <v>151</v>
      </c>
      <c r="K119" s="18" t="s">
        <v>152</v>
      </c>
      <c r="L119" s="18" t="s">
        <v>151</v>
      </c>
      <c r="M119" s="20"/>
      <c r="N119" s="21">
        <v>45554</v>
      </c>
      <c r="O119" s="22"/>
      <c r="P119" s="23" t="s">
        <v>141</v>
      </c>
      <c r="Q119" s="18" t="s">
        <v>464</v>
      </c>
      <c r="R119" s="25" t="e">
        <v>#N/A</v>
      </c>
      <c r="S119" s="24"/>
      <c r="T119" s="18" t="e">
        <v>#N/A</v>
      </c>
      <c r="U119" s="25" t="e">
        <v>#N/A</v>
      </c>
      <c r="V119" s="24"/>
      <c r="W119" s="18" t="e">
        <v>#N/A</v>
      </c>
      <c r="X119" s="25" t="e">
        <v>#N/A</v>
      </c>
      <c r="Y119" s="24"/>
      <c r="Z119" s="25" t="e">
        <v>#N/A</v>
      </c>
      <c r="AA119" s="25" t="e">
        <v>#N/A</v>
      </c>
      <c r="AB119" s="24"/>
      <c r="AC119" s="26"/>
      <c r="AD119" s="26"/>
      <c r="AE119" s="26"/>
      <c r="AF119" s="27"/>
      <c r="AG119" s="8"/>
      <c r="AH119" s="8"/>
      <c r="AI119" s="8"/>
      <c r="AJ119" s="8"/>
    </row>
    <row r="120" spans="1:36" ht="90" customHeight="1" x14ac:dyDescent="0.25">
      <c r="A120" s="17" t="s">
        <v>472</v>
      </c>
      <c r="B120" s="18" t="s">
        <v>473</v>
      </c>
      <c r="C120" s="18"/>
      <c r="D120" s="18" t="s">
        <v>446</v>
      </c>
      <c r="E120" s="18" t="s">
        <v>380</v>
      </c>
      <c r="F120" s="20"/>
      <c r="G120" s="18"/>
      <c r="H120" s="18" t="s">
        <v>447</v>
      </c>
      <c r="I120" s="20"/>
      <c r="J120" s="18" t="s">
        <v>151</v>
      </c>
      <c r="K120" s="18" t="s">
        <v>152</v>
      </c>
      <c r="L120" s="18" t="s">
        <v>152</v>
      </c>
      <c r="M120" s="20"/>
      <c r="N120" s="21">
        <v>45554</v>
      </c>
      <c r="O120" s="22"/>
      <c r="P120" s="23" t="s">
        <v>141</v>
      </c>
      <c r="Q120" s="18" t="s">
        <v>274</v>
      </c>
      <c r="R120" s="25">
        <v>45473</v>
      </c>
      <c r="S120" s="24"/>
      <c r="T120" s="18" t="e">
        <v>#N/A</v>
      </c>
      <c r="U120" s="25" t="e">
        <v>#N/A</v>
      </c>
      <c r="V120" s="24"/>
      <c r="W120" s="18" t="s">
        <v>277</v>
      </c>
      <c r="X120" s="25">
        <v>43868</v>
      </c>
      <c r="Y120" s="24"/>
      <c r="Z120" s="25" t="e">
        <v>#N/A</v>
      </c>
      <c r="AA120" s="25" t="e">
        <v>#N/A</v>
      </c>
      <c r="AB120" s="24"/>
      <c r="AC120" s="26"/>
      <c r="AD120" s="26"/>
      <c r="AE120" s="26"/>
      <c r="AF120" s="27"/>
      <c r="AG120" s="8"/>
      <c r="AH120" s="8"/>
      <c r="AI120" s="8"/>
      <c r="AJ120" s="8"/>
    </row>
    <row r="121" spans="1:36" ht="90" customHeight="1" x14ac:dyDescent="0.25">
      <c r="A121" s="17" t="s">
        <v>474</v>
      </c>
      <c r="B121" s="18" t="s">
        <v>475</v>
      </c>
      <c r="C121" s="18" t="s">
        <v>135</v>
      </c>
      <c r="D121" s="18" t="s">
        <v>446</v>
      </c>
      <c r="E121" s="18" t="s">
        <v>380</v>
      </c>
      <c r="F121" s="20"/>
      <c r="G121" s="18"/>
      <c r="H121" s="18" t="s">
        <v>447</v>
      </c>
      <c r="I121" s="20"/>
      <c r="J121" s="18" t="s">
        <v>151</v>
      </c>
      <c r="K121" s="18" t="s">
        <v>152</v>
      </c>
      <c r="L121" s="18" t="s">
        <v>151</v>
      </c>
      <c r="M121" s="20"/>
      <c r="N121" s="21">
        <v>45554</v>
      </c>
      <c r="O121" s="22"/>
      <c r="P121" s="23" t="s">
        <v>141</v>
      </c>
      <c r="Q121" s="18" t="s">
        <v>274</v>
      </c>
      <c r="R121" s="25">
        <v>45473</v>
      </c>
      <c r="S121" s="24"/>
      <c r="T121" s="18" t="e">
        <v>#N/A</v>
      </c>
      <c r="U121" s="25" t="e">
        <v>#N/A</v>
      </c>
      <c r="V121" s="24"/>
      <c r="W121" s="18" t="e">
        <v>#N/A</v>
      </c>
      <c r="X121" s="25" t="e">
        <v>#N/A</v>
      </c>
      <c r="Y121" s="24"/>
      <c r="Z121" s="25" t="e">
        <v>#N/A</v>
      </c>
      <c r="AA121" s="25" t="e">
        <v>#N/A</v>
      </c>
      <c r="AB121" s="24"/>
      <c r="AC121" s="26"/>
      <c r="AD121" s="26"/>
      <c r="AE121" s="26"/>
      <c r="AF121" s="27"/>
      <c r="AG121" s="8"/>
      <c r="AH121" s="8"/>
      <c r="AI121" s="8"/>
      <c r="AJ121" s="8"/>
    </row>
    <row r="122" spans="1:36" ht="90" customHeight="1" x14ac:dyDescent="0.25">
      <c r="A122" s="17" t="s">
        <v>476</v>
      </c>
      <c r="B122" s="18" t="s">
        <v>477</v>
      </c>
      <c r="C122" s="18" t="s">
        <v>135</v>
      </c>
      <c r="D122" s="18" t="s">
        <v>446</v>
      </c>
      <c r="E122" s="18" t="s">
        <v>380</v>
      </c>
      <c r="F122" s="20"/>
      <c r="G122" s="18"/>
      <c r="H122" s="18" t="s">
        <v>447</v>
      </c>
      <c r="I122" s="20"/>
      <c r="J122" s="18" t="s">
        <v>151</v>
      </c>
      <c r="K122" s="18" t="s">
        <v>152</v>
      </c>
      <c r="L122" s="18" t="s">
        <v>151</v>
      </c>
      <c r="M122" s="20"/>
      <c r="N122" s="21">
        <v>45554</v>
      </c>
      <c r="O122" s="22"/>
      <c r="P122" s="23" t="s">
        <v>141</v>
      </c>
      <c r="Q122" s="18" t="s">
        <v>274</v>
      </c>
      <c r="R122" s="25">
        <v>45473</v>
      </c>
      <c r="S122" s="24"/>
      <c r="T122" s="18" t="e">
        <v>#N/A</v>
      </c>
      <c r="U122" s="25" t="e">
        <v>#N/A</v>
      </c>
      <c r="V122" s="24"/>
      <c r="W122" s="18" t="s">
        <v>277</v>
      </c>
      <c r="X122" s="25">
        <v>43868</v>
      </c>
      <c r="Y122" s="24"/>
      <c r="Z122" s="25" t="e">
        <v>#N/A</v>
      </c>
      <c r="AA122" s="25" t="e">
        <v>#N/A</v>
      </c>
      <c r="AB122" s="24"/>
      <c r="AC122" s="26"/>
      <c r="AD122" s="26"/>
      <c r="AE122" s="26"/>
      <c r="AF122" s="27"/>
      <c r="AG122" s="8"/>
      <c r="AH122" s="8"/>
      <c r="AI122" s="8"/>
      <c r="AJ122" s="8"/>
    </row>
    <row r="123" spans="1:36" ht="90" customHeight="1" x14ac:dyDescent="0.25">
      <c r="A123" s="17" t="s">
        <v>478</v>
      </c>
      <c r="B123" s="18" t="s">
        <v>479</v>
      </c>
      <c r="C123" s="18"/>
      <c r="D123" s="18" t="s">
        <v>446</v>
      </c>
      <c r="E123" s="18" t="s">
        <v>380</v>
      </c>
      <c r="F123" s="20"/>
      <c r="G123" s="18"/>
      <c r="H123" s="18" t="s">
        <v>447</v>
      </c>
      <c r="I123" s="20"/>
      <c r="J123" s="18" t="s">
        <v>151</v>
      </c>
      <c r="K123" s="18" t="s">
        <v>152</v>
      </c>
      <c r="L123" s="18" t="s">
        <v>152</v>
      </c>
      <c r="M123" s="20"/>
      <c r="N123" s="21">
        <v>45554</v>
      </c>
      <c r="O123" s="22"/>
      <c r="P123" s="23" t="s">
        <v>141</v>
      </c>
      <c r="Q123" s="18" t="s">
        <v>274</v>
      </c>
      <c r="R123" s="25">
        <v>45473</v>
      </c>
      <c r="S123" s="24"/>
      <c r="T123" s="18" t="e">
        <v>#N/A</v>
      </c>
      <c r="U123" s="25" t="e">
        <v>#N/A</v>
      </c>
      <c r="V123" s="24"/>
      <c r="W123" s="18" t="s">
        <v>277</v>
      </c>
      <c r="X123" s="25">
        <v>43868</v>
      </c>
      <c r="Y123" s="24"/>
      <c r="Z123" s="25" t="e">
        <v>#N/A</v>
      </c>
      <c r="AA123" s="25" t="e">
        <v>#N/A</v>
      </c>
      <c r="AB123" s="24"/>
      <c r="AC123" s="26"/>
      <c r="AD123" s="26"/>
      <c r="AE123" s="26"/>
      <c r="AF123" s="27"/>
      <c r="AG123" s="8"/>
      <c r="AH123" s="8"/>
      <c r="AI123" s="8"/>
      <c r="AJ123" s="8"/>
    </row>
    <row r="124" spans="1:36" ht="90" customHeight="1" x14ac:dyDescent="0.25">
      <c r="A124" s="17" t="s">
        <v>480</v>
      </c>
      <c r="B124" s="40">
        <v>10148200165</v>
      </c>
      <c r="C124" s="18"/>
      <c r="D124" s="18" t="s">
        <v>446</v>
      </c>
      <c r="E124" s="18" t="s">
        <v>380</v>
      </c>
      <c r="F124" s="20"/>
      <c r="G124" s="18"/>
      <c r="H124" s="18" t="s">
        <v>447</v>
      </c>
      <c r="I124" s="20"/>
      <c r="J124" s="18" t="s">
        <v>151</v>
      </c>
      <c r="K124" s="18" t="s">
        <v>152</v>
      </c>
      <c r="L124" s="18" t="s">
        <v>152</v>
      </c>
      <c r="M124" s="20"/>
      <c r="N124" s="21">
        <v>45554</v>
      </c>
      <c r="O124" s="22"/>
      <c r="P124" s="23" t="s">
        <v>141</v>
      </c>
      <c r="Q124" s="18" t="s">
        <v>142</v>
      </c>
      <c r="R124" s="25" t="e">
        <v>#N/A</v>
      </c>
      <c r="S124" s="24"/>
      <c r="T124" s="18" t="e">
        <v>#N/A</v>
      </c>
      <c r="U124" s="25" t="e">
        <v>#N/A</v>
      </c>
      <c r="V124" s="24"/>
      <c r="W124" s="18" t="e">
        <v>#N/A</v>
      </c>
      <c r="X124" s="25" t="e">
        <v>#N/A</v>
      </c>
      <c r="Y124" s="24"/>
      <c r="Z124" s="25" t="e">
        <v>#N/A</v>
      </c>
      <c r="AA124" s="25" t="e">
        <v>#N/A</v>
      </c>
      <c r="AB124" s="24"/>
      <c r="AC124" s="26"/>
      <c r="AD124" s="26"/>
      <c r="AE124" s="26"/>
      <c r="AF124" s="27"/>
      <c r="AG124" s="8"/>
      <c r="AH124" s="8"/>
      <c r="AI124" s="8"/>
      <c r="AJ124" s="8"/>
    </row>
    <row r="125" spans="1:36" ht="90" customHeight="1" x14ac:dyDescent="0.25">
      <c r="A125" s="17" t="s">
        <v>481</v>
      </c>
      <c r="B125" s="18" t="s">
        <v>482</v>
      </c>
      <c r="C125" s="18" t="s">
        <v>301</v>
      </c>
      <c r="D125" s="18" t="s">
        <v>483</v>
      </c>
      <c r="E125" s="18" t="s">
        <v>484</v>
      </c>
      <c r="F125" s="20" t="s">
        <v>485</v>
      </c>
      <c r="G125" s="18" t="s">
        <v>139</v>
      </c>
      <c r="H125" s="18" t="s">
        <v>140</v>
      </c>
      <c r="I125" s="20" t="s">
        <v>486</v>
      </c>
      <c r="J125" s="18" t="s">
        <v>151</v>
      </c>
      <c r="K125" s="18" t="s">
        <v>152</v>
      </c>
      <c r="L125" s="18" t="s">
        <v>151</v>
      </c>
      <c r="M125" s="20"/>
      <c r="N125" s="21">
        <v>45554</v>
      </c>
      <c r="O125" s="22"/>
      <c r="P125" s="23" t="s">
        <v>141</v>
      </c>
      <c r="Q125" s="18" t="s">
        <v>179</v>
      </c>
      <c r="R125" s="25" t="e">
        <v>#N/A</v>
      </c>
      <c r="S125" s="24"/>
      <c r="T125" s="18" t="e">
        <v>#N/A</v>
      </c>
      <c r="U125" s="25" t="e">
        <v>#N/A</v>
      </c>
      <c r="V125" s="24"/>
      <c r="W125" s="18" t="e">
        <v>#N/A</v>
      </c>
      <c r="X125" s="25" t="e">
        <v>#N/A</v>
      </c>
      <c r="Y125" s="24"/>
      <c r="Z125" s="25" t="e">
        <v>#N/A</v>
      </c>
      <c r="AA125" s="25" t="e">
        <v>#N/A</v>
      </c>
      <c r="AB125" s="24"/>
      <c r="AC125" s="26"/>
      <c r="AD125" s="26"/>
      <c r="AE125" s="26"/>
      <c r="AF125" s="27"/>
      <c r="AG125" s="8"/>
      <c r="AH125" s="8"/>
      <c r="AI125" s="8"/>
      <c r="AJ125" s="8"/>
    </row>
    <row r="126" spans="1:36" ht="90" customHeight="1" x14ac:dyDescent="0.25">
      <c r="A126" s="17" t="s">
        <v>487</v>
      </c>
      <c r="B126" s="18" t="s">
        <v>482</v>
      </c>
      <c r="C126" s="18" t="s">
        <v>135</v>
      </c>
      <c r="D126" s="18" t="s">
        <v>483</v>
      </c>
      <c r="E126" s="18" t="s">
        <v>484</v>
      </c>
      <c r="F126" s="20" t="s">
        <v>485</v>
      </c>
      <c r="G126" s="18" t="s">
        <v>139</v>
      </c>
      <c r="H126" s="18" t="s">
        <v>140</v>
      </c>
      <c r="I126" s="20" t="s">
        <v>486</v>
      </c>
      <c r="J126" s="18" t="s">
        <v>151</v>
      </c>
      <c r="K126" s="18" t="s">
        <v>152</v>
      </c>
      <c r="L126" s="18" t="s">
        <v>151</v>
      </c>
      <c r="M126" s="20"/>
      <c r="N126" s="21">
        <v>45554</v>
      </c>
      <c r="O126" s="22"/>
      <c r="P126" s="23" t="s">
        <v>141</v>
      </c>
      <c r="Q126" s="18" t="s">
        <v>179</v>
      </c>
      <c r="R126" s="25" t="e">
        <v>#N/A</v>
      </c>
      <c r="S126" s="24"/>
      <c r="T126" s="18" t="e">
        <v>#N/A</v>
      </c>
      <c r="U126" s="25" t="e">
        <v>#N/A</v>
      </c>
      <c r="V126" s="24"/>
      <c r="W126" s="18" t="e">
        <v>#N/A</v>
      </c>
      <c r="X126" s="25" t="e">
        <v>#N/A</v>
      </c>
      <c r="Y126" s="24"/>
      <c r="Z126" s="25" t="e">
        <v>#N/A</v>
      </c>
      <c r="AA126" s="25" t="e">
        <v>#N/A</v>
      </c>
      <c r="AB126" s="24"/>
      <c r="AC126" s="26"/>
      <c r="AD126" s="26"/>
      <c r="AE126" s="26"/>
      <c r="AF126" s="27"/>
      <c r="AG126" s="8"/>
      <c r="AH126" s="8"/>
      <c r="AI126" s="8"/>
      <c r="AJ126" s="8"/>
    </row>
    <row r="127" spans="1:36" ht="90" customHeight="1" x14ac:dyDescent="0.25">
      <c r="A127" s="17" t="s">
        <v>488</v>
      </c>
      <c r="B127" s="18" t="s">
        <v>482</v>
      </c>
      <c r="C127" s="18" t="s">
        <v>135</v>
      </c>
      <c r="D127" s="18" t="s">
        <v>483</v>
      </c>
      <c r="E127" s="18" t="s">
        <v>484</v>
      </c>
      <c r="F127" s="20" t="s">
        <v>485</v>
      </c>
      <c r="G127" s="18" t="s">
        <v>139</v>
      </c>
      <c r="H127" s="18" t="s">
        <v>140</v>
      </c>
      <c r="I127" s="20" t="s">
        <v>486</v>
      </c>
      <c r="J127" s="18" t="s">
        <v>151</v>
      </c>
      <c r="K127" s="18" t="s">
        <v>152</v>
      </c>
      <c r="L127" s="18" t="s">
        <v>151</v>
      </c>
      <c r="M127" s="20"/>
      <c r="N127" s="21">
        <v>45554</v>
      </c>
      <c r="O127" s="22"/>
      <c r="P127" s="23" t="s">
        <v>141</v>
      </c>
      <c r="Q127" s="18" t="s">
        <v>179</v>
      </c>
      <c r="R127" s="25" t="e">
        <v>#N/A</v>
      </c>
      <c r="S127" s="24"/>
      <c r="T127" s="18" t="e">
        <v>#N/A</v>
      </c>
      <c r="U127" s="25" t="e">
        <v>#N/A</v>
      </c>
      <c r="V127" s="24"/>
      <c r="W127" s="18" t="e">
        <v>#N/A</v>
      </c>
      <c r="X127" s="25" t="e">
        <v>#N/A</v>
      </c>
      <c r="Y127" s="24"/>
      <c r="Z127" s="25" t="e">
        <v>#N/A</v>
      </c>
      <c r="AA127" s="25" t="e">
        <v>#N/A</v>
      </c>
      <c r="AB127" s="24"/>
      <c r="AC127" s="26"/>
      <c r="AD127" s="26"/>
      <c r="AE127" s="26"/>
      <c r="AF127" s="27"/>
      <c r="AG127" s="8"/>
      <c r="AH127" s="8"/>
      <c r="AI127" s="8"/>
      <c r="AJ127" s="8"/>
    </row>
    <row r="128" spans="1:36" ht="90" customHeight="1" x14ac:dyDescent="0.25">
      <c r="A128" s="17" t="s">
        <v>489</v>
      </c>
      <c r="B128" s="18" t="s">
        <v>490</v>
      </c>
      <c r="C128" s="18" t="s">
        <v>168</v>
      </c>
      <c r="D128" s="18" t="s">
        <v>491</v>
      </c>
      <c r="E128" s="18" t="s">
        <v>380</v>
      </c>
      <c r="F128" s="20"/>
      <c r="G128" s="42" t="s">
        <v>139</v>
      </c>
      <c r="H128" s="42" t="s">
        <v>140</v>
      </c>
      <c r="I128" s="20" t="s">
        <v>492</v>
      </c>
      <c r="J128" s="18" t="s">
        <v>152</v>
      </c>
      <c r="K128" s="18" t="s">
        <v>152</v>
      </c>
      <c r="L128" s="18" t="s">
        <v>151</v>
      </c>
      <c r="M128" s="20"/>
      <c r="N128" s="21">
        <v>45554</v>
      </c>
      <c r="O128" s="22"/>
      <c r="P128" s="23" t="s">
        <v>141</v>
      </c>
      <c r="Q128" s="18" t="s">
        <v>179</v>
      </c>
      <c r="R128" s="25" t="e">
        <v>#N/A</v>
      </c>
      <c r="S128" s="24"/>
      <c r="T128" s="18" t="s">
        <v>258</v>
      </c>
      <c r="U128" s="25">
        <v>45482</v>
      </c>
      <c r="V128" s="24"/>
      <c r="W128" s="18" t="e">
        <v>#N/A</v>
      </c>
      <c r="X128" s="25" t="e">
        <v>#N/A</v>
      </c>
      <c r="Y128" s="24"/>
      <c r="Z128" s="25" t="s">
        <v>493</v>
      </c>
      <c r="AA128" s="25">
        <v>43200</v>
      </c>
      <c r="AB128" s="24"/>
      <c r="AC128" s="26"/>
      <c r="AD128" s="26"/>
      <c r="AE128" s="26"/>
      <c r="AF128" s="27"/>
      <c r="AG128" s="8"/>
      <c r="AH128" s="8"/>
      <c r="AI128" s="8"/>
      <c r="AJ128" s="8"/>
    </row>
    <row r="129" spans="1:36" ht="90" customHeight="1" x14ac:dyDescent="0.25">
      <c r="A129" s="17" t="s">
        <v>494</v>
      </c>
      <c r="B129" s="18" t="s">
        <v>495</v>
      </c>
      <c r="C129" s="18" t="s">
        <v>135</v>
      </c>
      <c r="D129" s="18" t="s">
        <v>491</v>
      </c>
      <c r="E129" s="18" t="s">
        <v>380</v>
      </c>
      <c r="F129" s="20"/>
      <c r="G129" s="42" t="s">
        <v>139</v>
      </c>
      <c r="H129" s="42" t="s">
        <v>140</v>
      </c>
      <c r="I129" s="20" t="s">
        <v>492</v>
      </c>
      <c r="J129" s="18" t="s">
        <v>151</v>
      </c>
      <c r="K129" s="18" t="s">
        <v>152</v>
      </c>
      <c r="L129" s="18" t="s">
        <v>152</v>
      </c>
      <c r="M129" s="20"/>
      <c r="N129" s="21">
        <v>45554</v>
      </c>
      <c r="O129" s="22"/>
      <c r="P129" s="23" t="s">
        <v>141</v>
      </c>
      <c r="Q129" s="18" t="s">
        <v>304</v>
      </c>
      <c r="R129" s="25">
        <v>43555</v>
      </c>
      <c r="S129" s="24"/>
      <c r="T129" s="18" t="e">
        <v>#N/A</v>
      </c>
      <c r="U129" s="25" t="e">
        <v>#N/A</v>
      </c>
      <c r="V129" s="24"/>
      <c r="W129" s="18" t="e">
        <v>#N/A</v>
      </c>
      <c r="X129" s="25" t="e">
        <v>#N/A</v>
      </c>
      <c r="Y129" s="24"/>
      <c r="Z129" s="25" t="e">
        <v>#N/A</v>
      </c>
      <c r="AA129" s="25" t="e">
        <v>#N/A</v>
      </c>
      <c r="AB129" s="24"/>
      <c r="AC129" s="26"/>
      <c r="AD129" s="26"/>
      <c r="AE129" s="26"/>
      <c r="AF129" s="27"/>
      <c r="AG129" s="8"/>
      <c r="AH129" s="8"/>
      <c r="AI129" s="8"/>
      <c r="AJ129" s="8"/>
    </row>
    <row r="130" spans="1:36" ht="90" customHeight="1" x14ac:dyDescent="0.25">
      <c r="A130" s="17" t="s">
        <v>496</v>
      </c>
      <c r="B130" s="18" t="s">
        <v>497</v>
      </c>
      <c r="C130" s="18" t="s">
        <v>135</v>
      </c>
      <c r="D130" s="18" t="s">
        <v>491</v>
      </c>
      <c r="E130" s="18" t="s">
        <v>380</v>
      </c>
      <c r="F130" s="20"/>
      <c r="G130" s="42" t="s">
        <v>139</v>
      </c>
      <c r="H130" s="42" t="s">
        <v>140</v>
      </c>
      <c r="I130" s="20" t="s">
        <v>492</v>
      </c>
      <c r="J130" s="18" t="s">
        <v>152</v>
      </c>
      <c r="K130" s="18" t="s">
        <v>152</v>
      </c>
      <c r="L130" s="18" t="s">
        <v>152</v>
      </c>
      <c r="M130" s="20"/>
      <c r="N130" s="21">
        <v>45554</v>
      </c>
      <c r="O130" s="22"/>
      <c r="P130" s="23" t="s">
        <v>141</v>
      </c>
      <c r="Q130" s="18" t="s">
        <v>243</v>
      </c>
      <c r="R130" s="25">
        <v>45209</v>
      </c>
      <c r="S130" s="24"/>
      <c r="T130" s="18" t="e">
        <v>#N/A</v>
      </c>
      <c r="U130" s="25" t="e">
        <v>#N/A</v>
      </c>
      <c r="V130" s="24"/>
      <c r="W130" s="18" t="s">
        <v>244</v>
      </c>
      <c r="X130" s="25">
        <v>45209</v>
      </c>
      <c r="Y130" s="24"/>
      <c r="Z130" s="25" t="s">
        <v>493</v>
      </c>
      <c r="AA130" s="25">
        <v>43200</v>
      </c>
      <c r="AB130" s="24"/>
      <c r="AC130" s="26"/>
      <c r="AD130" s="26"/>
      <c r="AE130" s="26"/>
      <c r="AF130" s="27"/>
      <c r="AG130" s="8"/>
      <c r="AH130" s="8"/>
      <c r="AI130" s="8"/>
      <c r="AJ130" s="8"/>
    </row>
    <row r="131" spans="1:36" ht="90" customHeight="1" x14ac:dyDescent="0.25">
      <c r="A131" s="17" t="s">
        <v>498</v>
      </c>
      <c r="B131" s="18" t="s">
        <v>499</v>
      </c>
      <c r="C131" s="18" t="s">
        <v>135</v>
      </c>
      <c r="D131" s="18" t="s">
        <v>491</v>
      </c>
      <c r="E131" s="18" t="s">
        <v>380</v>
      </c>
      <c r="F131" s="20"/>
      <c r="G131" s="42" t="s">
        <v>139</v>
      </c>
      <c r="H131" s="42" t="s">
        <v>140</v>
      </c>
      <c r="I131" s="20" t="s">
        <v>492</v>
      </c>
      <c r="J131" s="18" t="s">
        <v>152</v>
      </c>
      <c r="K131" s="18" t="s">
        <v>152</v>
      </c>
      <c r="L131" s="18" t="s">
        <v>152</v>
      </c>
      <c r="M131" s="20"/>
      <c r="N131" s="21">
        <v>45554</v>
      </c>
      <c r="O131" s="22"/>
      <c r="P131" s="23" t="s">
        <v>141</v>
      </c>
      <c r="Q131" s="18" t="s">
        <v>243</v>
      </c>
      <c r="R131" s="25">
        <v>45209</v>
      </c>
      <c r="S131" s="24"/>
      <c r="T131" s="18" t="e">
        <v>#N/A</v>
      </c>
      <c r="U131" s="25" t="e">
        <v>#N/A</v>
      </c>
      <c r="V131" s="24"/>
      <c r="W131" s="18" t="s">
        <v>244</v>
      </c>
      <c r="X131" s="25">
        <v>45209</v>
      </c>
      <c r="Y131" s="24"/>
      <c r="Z131" s="25" t="s">
        <v>493</v>
      </c>
      <c r="AA131" s="25">
        <v>43200</v>
      </c>
      <c r="AB131" s="24"/>
      <c r="AC131" s="26"/>
      <c r="AD131" s="26"/>
      <c r="AE131" s="26"/>
      <c r="AF131" s="27"/>
      <c r="AG131" s="8"/>
      <c r="AH131" s="8"/>
      <c r="AI131" s="8"/>
      <c r="AJ131" s="8"/>
    </row>
    <row r="132" spans="1:36" ht="90" customHeight="1" x14ac:dyDescent="0.25">
      <c r="A132" s="17" t="s">
        <v>500</v>
      </c>
      <c r="B132" s="18" t="s">
        <v>501</v>
      </c>
      <c r="C132" s="18" t="s">
        <v>135</v>
      </c>
      <c r="D132" s="18" t="s">
        <v>491</v>
      </c>
      <c r="E132" s="18" t="s">
        <v>380</v>
      </c>
      <c r="F132" s="20"/>
      <c r="G132" s="42" t="s">
        <v>139</v>
      </c>
      <c r="H132" s="42" t="s">
        <v>140</v>
      </c>
      <c r="I132" s="20" t="s">
        <v>492</v>
      </c>
      <c r="J132" s="18" t="s">
        <v>152</v>
      </c>
      <c r="K132" s="18" t="s">
        <v>152</v>
      </c>
      <c r="L132" s="18" t="s">
        <v>152</v>
      </c>
      <c r="M132" s="20"/>
      <c r="N132" s="21">
        <v>45554</v>
      </c>
      <c r="O132" s="22"/>
      <c r="P132" s="23" t="s">
        <v>141</v>
      </c>
      <c r="Q132" s="18" t="s">
        <v>243</v>
      </c>
      <c r="R132" s="25">
        <v>45209</v>
      </c>
      <c r="S132" s="24"/>
      <c r="T132" s="18" t="e">
        <v>#N/A</v>
      </c>
      <c r="U132" s="25" t="e">
        <v>#N/A</v>
      </c>
      <c r="V132" s="24"/>
      <c r="W132" s="18" t="s">
        <v>244</v>
      </c>
      <c r="X132" s="25">
        <v>45209</v>
      </c>
      <c r="Y132" s="24"/>
      <c r="Z132" s="25" t="s">
        <v>493</v>
      </c>
      <c r="AA132" s="25">
        <v>43200</v>
      </c>
      <c r="AB132" s="24"/>
      <c r="AC132" s="26"/>
      <c r="AD132" s="26"/>
      <c r="AE132" s="26"/>
      <c r="AF132" s="27"/>
      <c r="AG132" s="8"/>
      <c r="AH132" s="8"/>
      <c r="AI132" s="8"/>
      <c r="AJ132" s="8"/>
    </row>
    <row r="133" spans="1:36" ht="90" customHeight="1" x14ac:dyDescent="0.25">
      <c r="A133" s="17" t="s">
        <v>502</v>
      </c>
      <c r="B133" s="18" t="s">
        <v>503</v>
      </c>
      <c r="C133" s="18" t="s">
        <v>301</v>
      </c>
      <c r="D133" s="18" t="s">
        <v>491</v>
      </c>
      <c r="E133" s="18" t="s">
        <v>380</v>
      </c>
      <c r="F133" s="20"/>
      <c r="G133" s="42" t="s">
        <v>139</v>
      </c>
      <c r="H133" s="42" t="s">
        <v>140</v>
      </c>
      <c r="I133" s="20" t="s">
        <v>492</v>
      </c>
      <c r="J133" s="18" t="s">
        <v>152</v>
      </c>
      <c r="K133" s="18" t="s">
        <v>152</v>
      </c>
      <c r="L133" s="18" t="s">
        <v>151</v>
      </c>
      <c r="M133" s="20"/>
      <c r="N133" s="21">
        <v>45554</v>
      </c>
      <c r="O133" s="22"/>
      <c r="P133" s="23" t="s">
        <v>504</v>
      </c>
      <c r="Q133" s="18" t="s">
        <v>251</v>
      </c>
      <c r="R133" s="25">
        <v>45209</v>
      </c>
      <c r="S133" s="24"/>
      <c r="T133" s="18" t="s">
        <v>258</v>
      </c>
      <c r="U133" s="25">
        <v>45482</v>
      </c>
      <c r="V133" s="24"/>
      <c r="W133" s="18" t="e">
        <v>#N/A</v>
      </c>
      <c r="X133" s="25" t="e">
        <v>#N/A</v>
      </c>
      <c r="Y133" s="24"/>
      <c r="Z133" s="25" t="e">
        <v>#N/A</v>
      </c>
      <c r="AA133" s="25" t="e">
        <v>#N/A</v>
      </c>
      <c r="AB133" s="24"/>
      <c r="AC133" s="26"/>
      <c r="AD133" s="26"/>
      <c r="AE133" s="26"/>
      <c r="AF133" s="27"/>
      <c r="AG133" s="8"/>
      <c r="AH133" s="8"/>
      <c r="AI133" s="8"/>
      <c r="AJ133" s="8"/>
    </row>
    <row r="134" spans="1:36" ht="90" customHeight="1" x14ac:dyDescent="0.25">
      <c r="A134" s="17" t="s">
        <v>505</v>
      </c>
      <c r="B134" s="38" t="s">
        <v>506</v>
      </c>
      <c r="C134" s="18" t="s">
        <v>135</v>
      </c>
      <c r="D134" s="18" t="s">
        <v>491</v>
      </c>
      <c r="E134" s="18" t="s">
        <v>380</v>
      </c>
      <c r="F134" s="20"/>
      <c r="G134" s="42" t="s">
        <v>139</v>
      </c>
      <c r="H134" s="42" t="s">
        <v>140</v>
      </c>
      <c r="I134" s="20" t="s">
        <v>492</v>
      </c>
      <c r="J134" s="18" t="s">
        <v>152</v>
      </c>
      <c r="K134" s="18" t="s">
        <v>152</v>
      </c>
      <c r="L134" s="18" t="s">
        <v>151</v>
      </c>
      <c r="M134" s="20"/>
      <c r="N134" s="21">
        <v>45554</v>
      </c>
      <c r="O134" s="22"/>
      <c r="P134" s="23" t="s">
        <v>141</v>
      </c>
      <c r="Q134" s="18" t="s">
        <v>251</v>
      </c>
      <c r="R134" s="25">
        <v>45209</v>
      </c>
      <c r="S134" s="24"/>
      <c r="T134" s="18" t="e">
        <v>#N/A</v>
      </c>
      <c r="U134" s="25" t="e">
        <v>#N/A</v>
      </c>
      <c r="V134" s="24"/>
      <c r="W134" s="18" t="s">
        <v>244</v>
      </c>
      <c r="X134" s="25">
        <v>45209</v>
      </c>
      <c r="Y134" s="24"/>
      <c r="Z134" s="25" t="e">
        <v>#N/A</v>
      </c>
      <c r="AA134" s="25" t="e">
        <v>#N/A</v>
      </c>
      <c r="AB134" s="24"/>
      <c r="AC134" s="26"/>
      <c r="AD134" s="26"/>
      <c r="AE134" s="26"/>
      <c r="AF134" s="27"/>
      <c r="AG134" s="8"/>
      <c r="AH134" s="8"/>
      <c r="AI134" s="8"/>
      <c r="AJ134" s="8"/>
    </row>
    <row r="135" spans="1:36" ht="90" customHeight="1" x14ac:dyDescent="0.25">
      <c r="A135" s="17" t="s">
        <v>507</v>
      </c>
      <c r="B135" s="40">
        <v>10148202113</v>
      </c>
      <c r="C135" s="18" t="s">
        <v>135</v>
      </c>
      <c r="D135" s="18" t="s">
        <v>491</v>
      </c>
      <c r="E135" s="18" t="s">
        <v>380</v>
      </c>
      <c r="F135" s="20"/>
      <c r="G135" s="42" t="s">
        <v>139</v>
      </c>
      <c r="H135" s="42" t="s">
        <v>140</v>
      </c>
      <c r="I135" s="20" t="s">
        <v>492</v>
      </c>
      <c r="J135" s="18" t="s">
        <v>152</v>
      </c>
      <c r="K135" s="18" t="s">
        <v>152</v>
      </c>
      <c r="L135" s="18" t="s">
        <v>151</v>
      </c>
      <c r="M135" s="20"/>
      <c r="N135" s="21">
        <v>45554</v>
      </c>
      <c r="O135" s="22"/>
      <c r="P135" s="23" t="s">
        <v>141</v>
      </c>
      <c r="Q135" s="18" t="s">
        <v>251</v>
      </c>
      <c r="R135" s="25">
        <v>45209</v>
      </c>
      <c r="S135" s="24"/>
      <c r="T135" s="18" t="e">
        <v>#N/A</v>
      </c>
      <c r="U135" s="25" t="e">
        <v>#N/A</v>
      </c>
      <c r="V135" s="24"/>
      <c r="W135" s="18" t="e">
        <v>#N/A</v>
      </c>
      <c r="X135" s="25" t="e">
        <v>#N/A</v>
      </c>
      <c r="Y135" s="24"/>
      <c r="Z135" s="25" t="e">
        <v>#N/A</v>
      </c>
      <c r="AA135" s="25" t="e">
        <v>#N/A</v>
      </c>
      <c r="AB135" s="24"/>
      <c r="AC135" s="26"/>
      <c r="AD135" s="26"/>
      <c r="AE135" s="26"/>
      <c r="AF135" s="27"/>
      <c r="AG135" s="8"/>
      <c r="AH135" s="8"/>
      <c r="AI135" s="8"/>
      <c r="AJ135" s="8"/>
    </row>
    <row r="136" spans="1:36" ht="90" customHeight="1" x14ac:dyDescent="0.25">
      <c r="A136" s="17" t="s">
        <v>508</v>
      </c>
      <c r="B136" s="40">
        <v>10148202116</v>
      </c>
      <c r="C136" s="18" t="s">
        <v>135</v>
      </c>
      <c r="D136" s="18" t="s">
        <v>491</v>
      </c>
      <c r="E136" s="18" t="s">
        <v>380</v>
      </c>
      <c r="F136" s="20"/>
      <c r="G136" s="42" t="s">
        <v>139</v>
      </c>
      <c r="H136" s="42" t="s">
        <v>140</v>
      </c>
      <c r="I136" s="20" t="s">
        <v>492</v>
      </c>
      <c r="J136" s="18" t="s">
        <v>152</v>
      </c>
      <c r="K136" s="18" t="s">
        <v>152</v>
      </c>
      <c r="L136" s="18" t="s">
        <v>151</v>
      </c>
      <c r="M136" s="20"/>
      <c r="N136" s="21">
        <v>45554</v>
      </c>
      <c r="O136" s="22"/>
      <c r="P136" s="23" t="s">
        <v>141</v>
      </c>
      <c r="Q136" s="18" t="s">
        <v>251</v>
      </c>
      <c r="R136" s="25">
        <v>45209</v>
      </c>
      <c r="S136" s="24"/>
      <c r="T136" s="18" t="e">
        <v>#N/A</v>
      </c>
      <c r="U136" s="25" t="e">
        <v>#N/A</v>
      </c>
      <c r="V136" s="24"/>
      <c r="W136" s="18" t="e">
        <v>#N/A</v>
      </c>
      <c r="X136" s="25" t="e">
        <v>#N/A</v>
      </c>
      <c r="Y136" s="24"/>
      <c r="Z136" s="25" t="e">
        <v>#N/A</v>
      </c>
      <c r="AA136" s="25" t="e">
        <v>#N/A</v>
      </c>
      <c r="AB136" s="24"/>
      <c r="AC136" s="26"/>
      <c r="AD136" s="26"/>
      <c r="AE136" s="26"/>
      <c r="AF136" s="27"/>
      <c r="AG136" s="8"/>
      <c r="AH136" s="8"/>
      <c r="AI136" s="8"/>
      <c r="AJ136" s="8"/>
    </row>
    <row r="137" spans="1:36" ht="90" customHeight="1" x14ac:dyDescent="0.25">
      <c r="A137" s="17" t="s">
        <v>509</v>
      </c>
      <c r="B137" s="40">
        <v>10148202118</v>
      </c>
      <c r="C137" s="18" t="s">
        <v>135</v>
      </c>
      <c r="D137" s="18" t="s">
        <v>491</v>
      </c>
      <c r="E137" s="18" t="s">
        <v>380</v>
      </c>
      <c r="F137" s="20"/>
      <c r="G137" s="42" t="s">
        <v>139</v>
      </c>
      <c r="H137" s="42" t="s">
        <v>140</v>
      </c>
      <c r="I137" s="20" t="s">
        <v>492</v>
      </c>
      <c r="J137" s="18" t="s">
        <v>152</v>
      </c>
      <c r="K137" s="18" t="s">
        <v>152</v>
      </c>
      <c r="L137" s="18" t="s">
        <v>151</v>
      </c>
      <c r="M137" s="20"/>
      <c r="N137" s="21">
        <v>45554</v>
      </c>
      <c r="O137" s="22"/>
      <c r="P137" s="23" t="s">
        <v>141</v>
      </c>
      <c r="Q137" s="18" t="s">
        <v>251</v>
      </c>
      <c r="R137" s="25">
        <v>45209</v>
      </c>
      <c r="S137" s="24"/>
      <c r="T137" s="18" t="e">
        <v>#N/A</v>
      </c>
      <c r="U137" s="25" t="e">
        <v>#N/A</v>
      </c>
      <c r="V137" s="24"/>
      <c r="W137" s="18" t="s">
        <v>244</v>
      </c>
      <c r="X137" s="25">
        <v>45209</v>
      </c>
      <c r="Y137" s="24"/>
      <c r="Z137" s="25" t="e">
        <v>#N/A</v>
      </c>
      <c r="AA137" s="25" t="e">
        <v>#N/A</v>
      </c>
      <c r="AB137" s="24"/>
      <c r="AC137" s="26"/>
      <c r="AD137" s="26"/>
      <c r="AE137" s="26"/>
      <c r="AF137" s="27"/>
      <c r="AG137" s="8"/>
      <c r="AH137" s="8"/>
      <c r="AI137" s="8"/>
      <c r="AJ137" s="8"/>
    </row>
    <row r="138" spans="1:36" ht="90" customHeight="1" x14ac:dyDescent="0.25">
      <c r="A138" s="17" t="s">
        <v>510</v>
      </c>
      <c r="B138" s="40">
        <v>10148202214</v>
      </c>
      <c r="C138" s="18" t="s">
        <v>135</v>
      </c>
      <c r="D138" s="18" t="s">
        <v>491</v>
      </c>
      <c r="E138" s="18" t="s">
        <v>380</v>
      </c>
      <c r="F138" s="20"/>
      <c r="G138" s="42" t="s">
        <v>139</v>
      </c>
      <c r="H138" s="42" t="s">
        <v>140</v>
      </c>
      <c r="I138" s="20" t="s">
        <v>492</v>
      </c>
      <c r="J138" s="18" t="s">
        <v>152</v>
      </c>
      <c r="K138" s="18" t="s">
        <v>152</v>
      </c>
      <c r="L138" s="18" t="s">
        <v>151</v>
      </c>
      <c r="M138" s="20"/>
      <c r="N138" s="21">
        <v>45554</v>
      </c>
      <c r="O138" s="22"/>
      <c r="P138" s="23" t="s">
        <v>141</v>
      </c>
      <c r="Q138" s="18" t="s">
        <v>251</v>
      </c>
      <c r="R138" s="25">
        <v>45209</v>
      </c>
      <c r="S138" s="24"/>
      <c r="T138" s="18" t="s">
        <v>258</v>
      </c>
      <c r="U138" s="25">
        <v>45482</v>
      </c>
      <c r="V138" s="24"/>
      <c r="W138" s="18" t="e">
        <v>#N/A</v>
      </c>
      <c r="X138" s="25" t="e">
        <v>#N/A</v>
      </c>
      <c r="Y138" s="24"/>
      <c r="Z138" s="25" t="e">
        <v>#N/A</v>
      </c>
      <c r="AA138" s="25" t="e">
        <v>#N/A</v>
      </c>
      <c r="AB138" s="24"/>
      <c r="AC138" s="26"/>
      <c r="AD138" s="26"/>
      <c r="AE138" s="26"/>
      <c r="AF138" s="27"/>
      <c r="AG138" s="8"/>
      <c r="AH138" s="8"/>
      <c r="AI138" s="8"/>
      <c r="AJ138" s="8"/>
    </row>
    <row r="139" spans="1:36" ht="90" customHeight="1" x14ac:dyDescent="0.25">
      <c r="A139" s="17" t="s">
        <v>511</v>
      </c>
      <c r="B139" s="40">
        <v>10148202111</v>
      </c>
      <c r="C139" s="18" t="s">
        <v>135</v>
      </c>
      <c r="D139" s="18" t="s">
        <v>491</v>
      </c>
      <c r="E139" s="18" t="s">
        <v>380</v>
      </c>
      <c r="F139" s="20"/>
      <c r="G139" s="42" t="s">
        <v>139</v>
      </c>
      <c r="H139" s="42" t="s">
        <v>140</v>
      </c>
      <c r="I139" s="20" t="s">
        <v>492</v>
      </c>
      <c r="J139" s="18" t="s">
        <v>152</v>
      </c>
      <c r="K139" s="18" t="s">
        <v>152</v>
      </c>
      <c r="L139" s="18" t="s">
        <v>151</v>
      </c>
      <c r="M139" s="20"/>
      <c r="N139" s="21">
        <v>45554</v>
      </c>
      <c r="O139" s="22"/>
      <c r="P139" s="23" t="s">
        <v>141</v>
      </c>
      <c r="Q139" s="18" t="s">
        <v>251</v>
      </c>
      <c r="R139" s="25">
        <v>45209</v>
      </c>
      <c r="S139" s="24"/>
      <c r="T139" s="18" t="e">
        <v>#N/A</v>
      </c>
      <c r="U139" s="25" t="e">
        <v>#N/A</v>
      </c>
      <c r="V139" s="24"/>
      <c r="W139" s="18" t="s">
        <v>244</v>
      </c>
      <c r="X139" s="25">
        <v>45209</v>
      </c>
      <c r="Y139" s="24"/>
      <c r="Z139" s="25" t="s">
        <v>493</v>
      </c>
      <c r="AA139" s="25">
        <v>43200</v>
      </c>
      <c r="AB139" s="24"/>
      <c r="AC139" s="26"/>
      <c r="AD139" s="26"/>
      <c r="AE139" s="26"/>
      <c r="AF139" s="27"/>
      <c r="AG139" s="8"/>
      <c r="AH139" s="8"/>
      <c r="AI139" s="8"/>
      <c r="AJ139" s="8"/>
    </row>
    <row r="140" spans="1:36" ht="90" customHeight="1" x14ac:dyDescent="0.25">
      <c r="A140" s="17" t="s">
        <v>512</v>
      </c>
      <c r="B140" s="18" t="s">
        <v>513</v>
      </c>
      <c r="C140" s="18" t="s">
        <v>168</v>
      </c>
      <c r="D140" s="18" t="s">
        <v>491</v>
      </c>
      <c r="E140" s="18" t="s">
        <v>380</v>
      </c>
      <c r="F140" s="20"/>
      <c r="G140" s="42" t="s">
        <v>139</v>
      </c>
      <c r="H140" s="42" t="s">
        <v>140</v>
      </c>
      <c r="I140" s="20" t="s">
        <v>492</v>
      </c>
      <c r="J140" s="18" t="s">
        <v>152</v>
      </c>
      <c r="K140" s="18" t="s">
        <v>152</v>
      </c>
      <c r="L140" s="18" t="s">
        <v>151</v>
      </c>
      <c r="M140" s="20"/>
      <c r="N140" s="21">
        <v>45554</v>
      </c>
      <c r="O140" s="22"/>
      <c r="P140" s="23" t="s">
        <v>141</v>
      </c>
      <c r="Q140" s="18" t="s">
        <v>251</v>
      </c>
      <c r="R140" s="25">
        <v>45209</v>
      </c>
      <c r="S140" s="24"/>
      <c r="T140" s="18" t="e">
        <v>#N/A</v>
      </c>
      <c r="U140" s="25" t="e">
        <v>#N/A</v>
      </c>
      <c r="V140" s="24"/>
      <c r="W140" s="18" t="s">
        <v>244</v>
      </c>
      <c r="X140" s="25">
        <v>45209</v>
      </c>
      <c r="Y140" s="24"/>
      <c r="Z140" s="25" t="s">
        <v>493</v>
      </c>
      <c r="AA140" s="25">
        <v>43200</v>
      </c>
      <c r="AB140" s="24"/>
      <c r="AC140" s="26"/>
      <c r="AD140" s="26"/>
      <c r="AE140" s="26"/>
      <c r="AF140" s="27"/>
      <c r="AG140" s="8"/>
      <c r="AH140" s="8"/>
      <c r="AI140" s="8"/>
      <c r="AJ140" s="8"/>
    </row>
    <row r="141" spans="1:36" ht="90" customHeight="1" x14ac:dyDescent="0.25">
      <c r="A141" s="17" t="s">
        <v>514</v>
      </c>
      <c r="B141" s="40">
        <v>10148202215</v>
      </c>
      <c r="C141" s="18" t="s">
        <v>135</v>
      </c>
      <c r="D141" s="18" t="s">
        <v>491</v>
      </c>
      <c r="E141" s="18" t="s">
        <v>380</v>
      </c>
      <c r="F141" s="20"/>
      <c r="G141" s="42" t="s">
        <v>139</v>
      </c>
      <c r="H141" s="42" t="s">
        <v>140</v>
      </c>
      <c r="I141" s="20" t="s">
        <v>492</v>
      </c>
      <c r="J141" s="18" t="s">
        <v>152</v>
      </c>
      <c r="K141" s="18" t="s">
        <v>152</v>
      </c>
      <c r="L141" s="18" t="s">
        <v>151</v>
      </c>
      <c r="M141" s="20"/>
      <c r="N141" s="21">
        <v>45554</v>
      </c>
      <c r="O141" s="22"/>
      <c r="P141" s="23" t="s">
        <v>141</v>
      </c>
      <c r="Q141" s="18" t="s">
        <v>251</v>
      </c>
      <c r="R141" s="25">
        <v>45209</v>
      </c>
      <c r="S141" s="24"/>
      <c r="T141" s="18" t="e">
        <v>#N/A</v>
      </c>
      <c r="U141" s="25" t="e">
        <v>#N/A</v>
      </c>
      <c r="V141" s="24"/>
      <c r="W141" s="18" t="s">
        <v>244</v>
      </c>
      <c r="X141" s="25">
        <v>45209</v>
      </c>
      <c r="Y141" s="24"/>
      <c r="Z141" s="25" t="e">
        <v>#N/A</v>
      </c>
      <c r="AA141" s="25" t="e">
        <v>#N/A</v>
      </c>
      <c r="AB141" s="24"/>
      <c r="AC141" s="26"/>
      <c r="AD141" s="26"/>
      <c r="AE141" s="26"/>
      <c r="AF141" s="27"/>
      <c r="AG141" s="8"/>
      <c r="AH141" s="8"/>
      <c r="AI141" s="8"/>
      <c r="AJ141" s="8"/>
    </row>
    <row r="142" spans="1:36" ht="90" customHeight="1" x14ac:dyDescent="0.25">
      <c r="A142" s="17" t="s">
        <v>515</v>
      </c>
      <c r="B142" s="18" t="s">
        <v>516</v>
      </c>
      <c r="C142" s="18"/>
      <c r="D142" s="18" t="s">
        <v>491</v>
      </c>
      <c r="E142" s="18" t="s">
        <v>380</v>
      </c>
      <c r="F142" s="20"/>
      <c r="G142" s="42" t="s">
        <v>139</v>
      </c>
      <c r="H142" s="42" t="s">
        <v>140</v>
      </c>
      <c r="I142" s="20" t="s">
        <v>492</v>
      </c>
      <c r="J142" s="18" t="s">
        <v>151</v>
      </c>
      <c r="K142" s="18" t="s">
        <v>152</v>
      </c>
      <c r="L142" s="18" t="s">
        <v>152</v>
      </c>
      <c r="M142" s="20"/>
      <c r="N142" s="21">
        <v>45554</v>
      </c>
      <c r="O142" s="22"/>
      <c r="P142" s="23"/>
      <c r="Q142" s="18" t="e">
        <v>#N/A</v>
      </c>
      <c r="R142" s="25" t="e">
        <v>#N/A</v>
      </c>
      <c r="S142" s="24"/>
      <c r="T142" s="18" t="e">
        <v>#N/A</v>
      </c>
      <c r="U142" s="25" t="e">
        <v>#N/A</v>
      </c>
      <c r="V142" s="24"/>
      <c r="W142" s="18" t="e">
        <v>#N/A</v>
      </c>
      <c r="X142" s="25" t="e">
        <v>#N/A</v>
      </c>
      <c r="Y142" s="24"/>
      <c r="Z142" s="25" t="e">
        <v>#N/A</v>
      </c>
      <c r="AA142" s="25" t="e">
        <v>#N/A</v>
      </c>
      <c r="AB142" s="24"/>
      <c r="AC142" s="26"/>
      <c r="AD142" s="26"/>
      <c r="AE142" s="26"/>
      <c r="AF142" s="27"/>
      <c r="AG142" s="8"/>
      <c r="AH142" s="8"/>
      <c r="AI142" s="8"/>
      <c r="AJ142" s="8"/>
    </row>
    <row r="143" spans="1:36" ht="90" customHeight="1" x14ac:dyDescent="0.25">
      <c r="A143" s="43" t="s">
        <v>517</v>
      </c>
      <c r="B143" s="42" t="s">
        <v>518</v>
      </c>
      <c r="C143" s="42" t="s">
        <v>301</v>
      </c>
      <c r="D143" s="42" t="s">
        <v>519</v>
      </c>
      <c r="E143" s="42" t="s">
        <v>520</v>
      </c>
      <c r="F143" s="37"/>
      <c r="G143" s="42" t="s">
        <v>139</v>
      </c>
      <c r="H143" s="42" t="s">
        <v>140</v>
      </c>
      <c r="I143" s="37" t="s">
        <v>521</v>
      </c>
      <c r="J143" s="42" t="s">
        <v>151</v>
      </c>
      <c r="K143" s="18" t="s">
        <v>152</v>
      </c>
      <c r="L143" s="42" t="s">
        <v>151</v>
      </c>
      <c r="M143" s="37"/>
      <c r="N143" s="21">
        <v>45554</v>
      </c>
      <c r="O143" s="22"/>
      <c r="P143" s="23" t="s">
        <v>141</v>
      </c>
      <c r="Q143" s="18" t="s">
        <v>243</v>
      </c>
      <c r="R143" s="25">
        <v>45209</v>
      </c>
      <c r="S143" s="24"/>
      <c r="T143" s="18" t="e">
        <v>#N/A</v>
      </c>
      <c r="U143" s="25" t="e">
        <v>#N/A</v>
      </c>
      <c r="V143" s="24"/>
      <c r="W143" s="18" t="e">
        <v>#N/A</v>
      </c>
      <c r="X143" s="25" t="e">
        <v>#N/A</v>
      </c>
      <c r="Y143" s="24"/>
      <c r="Z143" s="25" t="e">
        <v>#N/A</v>
      </c>
      <c r="AA143" s="25" t="e">
        <v>#N/A</v>
      </c>
      <c r="AB143" s="24"/>
      <c r="AC143" s="26"/>
      <c r="AD143" s="26"/>
      <c r="AE143" s="26"/>
      <c r="AF143" s="27"/>
      <c r="AG143" s="8"/>
      <c r="AH143" s="8"/>
      <c r="AI143" s="8"/>
      <c r="AJ143" s="8"/>
    </row>
    <row r="144" spans="1:36" ht="90" customHeight="1" x14ac:dyDescent="0.25">
      <c r="A144" s="8" t="s">
        <v>522</v>
      </c>
      <c r="B144" s="44">
        <v>191235125241</v>
      </c>
      <c r="C144" s="42"/>
      <c r="D144" s="42" t="s">
        <v>523</v>
      </c>
      <c r="E144" s="37" t="s">
        <v>524</v>
      </c>
      <c r="F144" s="37"/>
      <c r="G144" s="18" t="s">
        <v>326</v>
      </c>
      <c r="H144" s="42" t="s">
        <v>327</v>
      </c>
      <c r="I144" s="37"/>
      <c r="J144" s="42" t="s">
        <v>151</v>
      </c>
      <c r="K144" s="18" t="s">
        <v>152</v>
      </c>
      <c r="L144" s="42" t="s">
        <v>152</v>
      </c>
      <c r="M144" s="37"/>
      <c r="N144" s="21">
        <v>45554</v>
      </c>
      <c r="O144" s="22"/>
      <c r="P144" s="23"/>
      <c r="Q144" s="18" t="e">
        <v>#N/A</v>
      </c>
      <c r="R144" s="25" t="e">
        <v>#N/A</v>
      </c>
      <c r="S144" s="24"/>
      <c r="T144" s="18" t="e">
        <v>#N/A</v>
      </c>
      <c r="U144" s="25" t="e">
        <v>#N/A</v>
      </c>
      <c r="V144" s="24"/>
      <c r="W144" s="18" t="e">
        <v>#N/A</v>
      </c>
      <c r="X144" s="25" t="e">
        <v>#N/A</v>
      </c>
      <c r="Y144" s="24"/>
      <c r="Z144" s="25" t="e">
        <v>#N/A</v>
      </c>
      <c r="AA144" s="25" t="e">
        <v>#N/A</v>
      </c>
      <c r="AB144" s="24"/>
      <c r="AC144" s="26"/>
      <c r="AD144" s="26"/>
      <c r="AE144" s="26"/>
      <c r="AF144" s="27"/>
      <c r="AG144" s="8"/>
      <c r="AH144" s="8"/>
      <c r="AI144" s="8"/>
      <c r="AJ144" s="8"/>
    </row>
    <row r="145" spans="1:36" ht="90" customHeight="1" x14ac:dyDescent="0.25">
      <c r="A145" s="8" t="s">
        <v>525</v>
      </c>
      <c r="B145" s="44">
        <v>54233159115</v>
      </c>
      <c r="C145" s="42"/>
      <c r="D145" s="42" t="s">
        <v>526</v>
      </c>
      <c r="E145" s="37" t="s">
        <v>527</v>
      </c>
      <c r="F145" s="37"/>
      <c r="G145" s="18" t="s">
        <v>249</v>
      </c>
      <c r="H145" s="20" t="s">
        <v>250</v>
      </c>
      <c r="I145" s="37"/>
      <c r="J145" s="42" t="s">
        <v>151</v>
      </c>
      <c r="K145" s="18" t="s">
        <v>152</v>
      </c>
      <c r="L145" s="42" t="s">
        <v>152</v>
      </c>
      <c r="M145" s="37"/>
      <c r="N145" s="21">
        <v>45554</v>
      </c>
      <c r="O145" s="22"/>
      <c r="P145" s="23"/>
      <c r="Q145" s="18" t="e">
        <v>#N/A</v>
      </c>
      <c r="R145" s="25" t="e">
        <v>#N/A</v>
      </c>
      <c r="S145" s="24"/>
      <c r="T145" s="18" t="e">
        <v>#N/A</v>
      </c>
      <c r="U145" s="25" t="e">
        <v>#N/A</v>
      </c>
      <c r="V145" s="24"/>
      <c r="W145" s="18" t="e">
        <v>#N/A</v>
      </c>
      <c r="X145" s="25" t="e">
        <v>#N/A</v>
      </c>
      <c r="Y145" s="24"/>
      <c r="Z145" s="25" t="e">
        <v>#N/A</v>
      </c>
      <c r="AA145" s="25" t="e">
        <v>#N/A</v>
      </c>
      <c r="AB145" s="24"/>
      <c r="AC145" s="26"/>
      <c r="AD145" s="26"/>
      <c r="AE145" s="26"/>
      <c r="AF145" s="27"/>
      <c r="AG145" s="8"/>
      <c r="AH145" s="8"/>
      <c r="AI145" s="8"/>
      <c r="AJ145" s="8"/>
    </row>
    <row r="146" spans="1:36" ht="90" customHeight="1" x14ac:dyDescent="0.25">
      <c r="A146" s="8" t="s">
        <v>528</v>
      </c>
      <c r="B146" s="42" t="s">
        <v>529</v>
      </c>
      <c r="C146" s="42"/>
      <c r="D146" s="42" t="s">
        <v>530</v>
      </c>
      <c r="E146" s="37" t="s">
        <v>531</v>
      </c>
      <c r="F146" s="37"/>
      <c r="G146" s="18" t="s">
        <v>265</v>
      </c>
      <c r="H146" s="42" t="s">
        <v>266</v>
      </c>
      <c r="I146" s="37"/>
      <c r="J146" s="42" t="s">
        <v>151</v>
      </c>
      <c r="K146" s="18" t="s">
        <v>152</v>
      </c>
      <c r="L146" s="42" t="s">
        <v>152</v>
      </c>
      <c r="M146" s="37"/>
      <c r="N146" s="21">
        <v>45554</v>
      </c>
      <c r="O146" s="22"/>
      <c r="P146" s="23"/>
      <c r="Q146" s="18" t="e">
        <v>#N/A</v>
      </c>
      <c r="R146" s="25" t="e">
        <v>#N/A</v>
      </c>
      <c r="S146" s="24"/>
      <c r="T146" s="18" t="e">
        <v>#N/A</v>
      </c>
      <c r="U146" s="25" t="e">
        <v>#N/A</v>
      </c>
      <c r="V146" s="24"/>
      <c r="W146" s="18" t="e">
        <v>#N/A</v>
      </c>
      <c r="X146" s="25" t="e">
        <v>#N/A</v>
      </c>
      <c r="Y146" s="24"/>
      <c r="Z146" s="25" t="e">
        <v>#N/A</v>
      </c>
      <c r="AA146" s="25" t="e">
        <v>#N/A</v>
      </c>
      <c r="AB146" s="24"/>
      <c r="AC146" s="26"/>
      <c r="AD146" s="26"/>
      <c r="AE146" s="26"/>
      <c r="AF146" s="27"/>
      <c r="AG146" s="8"/>
      <c r="AH146" s="8"/>
      <c r="AI146" s="8"/>
      <c r="AJ146" s="8"/>
    </row>
    <row r="147" spans="1:36" ht="90" customHeight="1" x14ac:dyDescent="0.25">
      <c r="A147" s="43" t="s">
        <v>532</v>
      </c>
      <c r="B147" s="42" t="s">
        <v>533</v>
      </c>
      <c r="C147" s="42"/>
      <c r="D147" s="42" t="s">
        <v>530</v>
      </c>
      <c r="E147" s="37" t="s">
        <v>531</v>
      </c>
      <c r="F147" s="37"/>
      <c r="G147" s="18" t="s">
        <v>265</v>
      </c>
      <c r="H147" s="42" t="s">
        <v>266</v>
      </c>
      <c r="I147" s="37"/>
      <c r="J147" s="42" t="s">
        <v>151</v>
      </c>
      <c r="K147" s="18" t="s">
        <v>152</v>
      </c>
      <c r="L147" s="42" t="s">
        <v>152</v>
      </c>
      <c r="M147" s="37"/>
      <c r="N147" s="21">
        <v>45554</v>
      </c>
      <c r="O147" s="22"/>
      <c r="P147" s="23"/>
      <c r="Q147" s="18" t="e">
        <v>#N/A</v>
      </c>
      <c r="R147" s="25" t="e">
        <v>#N/A</v>
      </c>
      <c r="S147" s="24"/>
      <c r="T147" s="18" t="e">
        <v>#N/A</v>
      </c>
      <c r="U147" s="25" t="e">
        <v>#N/A</v>
      </c>
      <c r="V147" s="24"/>
      <c r="W147" s="18" t="e">
        <v>#N/A</v>
      </c>
      <c r="X147" s="25" t="e">
        <v>#N/A</v>
      </c>
      <c r="Y147" s="24"/>
      <c r="Z147" s="25" t="e">
        <v>#N/A</v>
      </c>
      <c r="AA147" s="25" t="e">
        <v>#N/A</v>
      </c>
      <c r="AB147" s="24"/>
      <c r="AC147" s="26"/>
      <c r="AD147" s="26"/>
      <c r="AE147" s="26"/>
      <c r="AF147" s="27"/>
      <c r="AG147" s="8"/>
      <c r="AH147" s="8"/>
      <c r="AI147" s="8"/>
      <c r="AJ147" s="8"/>
    </row>
    <row r="148" spans="1:36" ht="90" customHeight="1" x14ac:dyDescent="0.25">
      <c r="A148" s="43" t="s">
        <v>534</v>
      </c>
      <c r="B148" s="42" t="s">
        <v>535</v>
      </c>
      <c r="C148" s="42"/>
      <c r="D148" s="42" t="s">
        <v>530</v>
      </c>
      <c r="E148" s="37" t="s">
        <v>531</v>
      </c>
      <c r="F148" s="37"/>
      <c r="G148" s="18" t="s">
        <v>265</v>
      </c>
      <c r="H148" s="42" t="s">
        <v>266</v>
      </c>
      <c r="I148" s="37"/>
      <c r="J148" s="42" t="s">
        <v>151</v>
      </c>
      <c r="K148" s="18" t="s">
        <v>152</v>
      </c>
      <c r="L148" s="42" t="s">
        <v>152</v>
      </c>
      <c r="M148" s="37"/>
      <c r="N148" s="21">
        <v>45554</v>
      </c>
      <c r="O148" s="22"/>
      <c r="P148" s="23"/>
      <c r="Q148" s="18" t="e">
        <v>#N/A</v>
      </c>
      <c r="R148" s="25" t="e">
        <v>#N/A</v>
      </c>
      <c r="S148" s="24"/>
      <c r="T148" s="18" t="e">
        <v>#N/A</v>
      </c>
      <c r="U148" s="25" t="e">
        <v>#N/A</v>
      </c>
      <c r="V148" s="24"/>
      <c r="W148" s="18" t="e">
        <v>#N/A</v>
      </c>
      <c r="X148" s="25" t="e">
        <v>#N/A</v>
      </c>
      <c r="Y148" s="24"/>
      <c r="Z148" s="25" t="e">
        <v>#N/A</v>
      </c>
      <c r="AA148" s="25" t="e">
        <v>#N/A</v>
      </c>
      <c r="AB148" s="24"/>
      <c r="AC148" s="26"/>
      <c r="AD148" s="26"/>
      <c r="AE148" s="26"/>
      <c r="AF148" s="27"/>
      <c r="AG148" s="8"/>
      <c r="AH148" s="8"/>
      <c r="AI148" s="8"/>
      <c r="AJ148" s="8"/>
    </row>
    <row r="149" spans="1:36" ht="90" customHeight="1" x14ac:dyDescent="0.25">
      <c r="A149" s="8" t="s">
        <v>319</v>
      </c>
      <c r="B149" s="42" t="s">
        <v>320</v>
      </c>
      <c r="C149" s="42"/>
      <c r="D149" s="42" t="s">
        <v>286</v>
      </c>
      <c r="E149" s="42" t="s">
        <v>248</v>
      </c>
      <c r="F149" s="37" t="s">
        <v>288</v>
      </c>
      <c r="G149" s="18" t="s">
        <v>249</v>
      </c>
      <c r="H149" s="20" t="s">
        <v>250</v>
      </c>
      <c r="I149" s="37"/>
      <c r="J149" s="42" t="s">
        <v>151</v>
      </c>
      <c r="K149" s="18" t="s">
        <v>152</v>
      </c>
      <c r="L149" s="42" t="s">
        <v>152</v>
      </c>
      <c r="M149" s="37"/>
      <c r="N149" s="21">
        <v>45554</v>
      </c>
      <c r="O149" s="22"/>
      <c r="P149" s="23"/>
      <c r="Q149" s="18" t="e">
        <v>#N/A</v>
      </c>
      <c r="R149" s="25" t="e">
        <v>#N/A</v>
      </c>
      <c r="S149" s="24"/>
      <c r="T149" s="18" t="e">
        <v>#N/A</v>
      </c>
      <c r="U149" s="25" t="e">
        <v>#N/A</v>
      </c>
      <c r="V149" s="24"/>
      <c r="W149" s="18" t="e">
        <v>#N/A</v>
      </c>
      <c r="X149" s="25" t="e">
        <v>#N/A</v>
      </c>
      <c r="Y149" s="24"/>
      <c r="Z149" s="25" t="e">
        <v>#N/A</v>
      </c>
      <c r="AA149" s="25" t="e">
        <v>#N/A</v>
      </c>
      <c r="AB149" s="24"/>
      <c r="AC149" s="26"/>
      <c r="AD149" s="26"/>
      <c r="AE149" s="26"/>
      <c r="AF149" s="27"/>
      <c r="AG149" s="8"/>
      <c r="AH149" s="8"/>
      <c r="AI149" s="8"/>
      <c r="AJ149" s="8"/>
    </row>
    <row r="150" spans="1:36" ht="90" customHeight="1" thickBot="1" x14ac:dyDescent="0.3">
      <c r="A150" s="45" t="s">
        <v>536</v>
      </c>
      <c r="B150" s="46" t="s">
        <v>537</v>
      </c>
      <c r="C150" s="47"/>
      <c r="D150" s="46" t="s">
        <v>286</v>
      </c>
      <c r="E150" s="45" t="s">
        <v>248</v>
      </c>
      <c r="F150" s="37" t="s">
        <v>288</v>
      </c>
      <c r="G150" s="18" t="s">
        <v>249</v>
      </c>
      <c r="H150" s="48" t="s">
        <v>250</v>
      </c>
      <c r="I150" s="48"/>
      <c r="J150" s="46" t="s">
        <v>151</v>
      </c>
      <c r="K150" s="46" t="s">
        <v>152</v>
      </c>
      <c r="L150" s="46" t="s">
        <v>152</v>
      </c>
      <c r="M150" s="48"/>
      <c r="N150" s="49">
        <v>45554</v>
      </c>
      <c r="O150" s="50"/>
      <c r="P150" s="23"/>
      <c r="Q150" s="18" t="e">
        <v>#N/A</v>
      </c>
      <c r="R150" s="25" t="e">
        <v>#N/A</v>
      </c>
      <c r="S150" s="24"/>
      <c r="T150" s="18" t="e">
        <v>#N/A</v>
      </c>
      <c r="U150" s="25" t="e">
        <v>#N/A</v>
      </c>
      <c r="V150" s="24"/>
      <c r="W150" s="18" t="e">
        <v>#N/A</v>
      </c>
      <c r="X150" s="25" t="e">
        <v>#N/A</v>
      </c>
      <c r="Y150" s="24"/>
      <c r="Z150" s="25" t="e">
        <v>#N/A</v>
      </c>
      <c r="AA150" s="25" t="e">
        <v>#N/A</v>
      </c>
      <c r="AB150" s="24"/>
      <c r="AC150" s="26"/>
      <c r="AD150" s="26"/>
      <c r="AE150" s="26"/>
      <c r="AF150" s="27"/>
      <c r="AG150" s="8"/>
      <c r="AH150" s="8"/>
      <c r="AI150" s="8"/>
      <c r="AJ150" s="8"/>
    </row>
    <row r="151" spans="1:36" ht="90" customHeight="1" x14ac:dyDescent="0.25">
      <c r="A151" s="43" t="s">
        <v>538</v>
      </c>
      <c r="B151" s="42" t="s">
        <v>167</v>
      </c>
      <c r="C151" s="42" t="s">
        <v>159</v>
      </c>
      <c r="D151" s="42" t="s">
        <v>169</v>
      </c>
      <c r="E151" s="42" t="s">
        <v>170</v>
      </c>
      <c r="F151" s="51" t="s">
        <v>171</v>
      </c>
      <c r="G151" s="18" t="s">
        <v>172</v>
      </c>
      <c r="H151" s="18" t="s">
        <v>173</v>
      </c>
      <c r="I151" s="20" t="s">
        <v>174</v>
      </c>
      <c r="J151" s="18" t="s">
        <v>151</v>
      </c>
      <c r="K151" s="18" t="s">
        <v>152</v>
      </c>
      <c r="L151" s="18" t="s">
        <v>152</v>
      </c>
      <c r="M151" s="20" t="s">
        <v>539</v>
      </c>
      <c r="N151" s="21">
        <v>45558</v>
      </c>
      <c r="O151" s="22"/>
      <c r="P151" s="23" t="s">
        <v>141</v>
      </c>
      <c r="Q151" s="18" t="s">
        <v>165</v>
      </c>
      <c r="R151" s="25" t="e">
        <v>#N/A</v>
      </c>
      <c r="S151" s="24"/>
      <c r="T151" s="18" t="e">
        <v>#N/A</v>
      </c>
      <c r="U151" s="25" t="e">
        <v>#N/A</v>
      </c>
      <c r="V151" s="24"/>
      <c r="W151" s="18" t="s">
        <v>176</v>
      </c>
      <c r="X151" s="25">
        <v>45382</v>
      </c>
      <c r="Y151" s="24"/>
      <c r="Z151" s="25" t="e">
        <v>#N/A</v>
      </c>
      <c r="AA151" s="25" t="e">
        <v>#N/A</v>
      </c>
      <c r="AB151" s="24"/>
      <c r="AC151" s="26"/>
      <c r="AD151" s="26"/>
      <c r="AE151" s="26"/>
      <c r="AF151" s="27"/>
      <c r="AG151" s="8"/>
      <c r="AH151" s="8"/>
      <c r="AI151" s="8"/>
      <c r="AJ151" s="8"/>
    </row>
    <row r="152" spans="1:36" ht="90" customHeight="1" x14ac:dyDescent="0.25">
      <c r="A152" s="43" t="s">
        <v>191</v>
      </c>
      <c r="B152" s="42">
        <v>10148203171</v>
      </c>
      <c r="C152" s="42" t="s">
        <v>168</v>
      </c>
      <c r="D152" s="42" t="s">
        <v>169</v>
      </c>
      <c r="E152" s="42" t="s">
        <v>170</v>
      </c>
      <c r="F152" s="51" t="s">
        <v>171</v>
      </c>
      <c r="G152" s="42" t="s">
        <v>172</v>
      </c>
      <c r="H152" s="42" t="s">
        <v>173</v>
      </c>
      <c r="I152" s="37" t="s">
        <v>174</v>
      </c>
      <c r="J152" s="42" t="s">
        <v>151</v>
      </c>
      <c r="K152" s="42" t="s">
        <v>152</v>
      </c>
      <c r="L152" s="42" t="s">
        <v>152</v>
      </c>
      <c r="M152" s="37" t="s">
        <v>540</v>
      </c>
      <c r="N152" s="52">
        <v>45558</v>
      </c>
      <c r="O152" s="52"/>
      <c r="P152" s="23" t="s">
        <v>141</v>
      </c>
      <c r="Q152" s="18" t="s">
        <v>179</v>
      </c>
      <c r="R152" s="25" t="e">
        <v>#N/A</v>
      </c>
      <c r="S152" s="24"/>
      <c r="T152" s="18" t="e">
        <v>#N/A</v>
      </c>
      <c r="U152" s="25" t="e">
        <v>#N/A</v>
      </c>
      <c r="V152" s="24"/>
      <c r="W152" s="18" t="e">
        <v>#N/A</v>
      </c>
      <c r="X152" s="25" t="e">
        <v>#N/A</v>
      </c>
      <c r="Y152" s="24"/>
      <c r="Z152" s="25" t="e">
        <v>#N/A</v>
      </c>
      <c r="AA152" s="25" t="e">
        <v>#N/A</v>
      </c>
      <c r="AB152" s="24"/>
      <c r="AC152" s="26"/>
      <c r="AD152" s="26"/>
      <c r="AE152" s="26"/>
      <c r="AF152" s="27"/>
      <c r="AG152" s="8"/>
      <c r="AH152" s="8"/>
      <c r="AI152" s="8"/>
      <c r="AJ152" s="8"/>
    </row>
    <row r="153" spans="1:36" ht="90" customHeight="1" x14ac:dyDescent="0.25">
      <c r="A153" s="43" t="s">
        <v>182</v>
      </c>
      <c r="B153" s="42" t="s">
        <v>183</v>
      </c>
      <c r="C153" s="42" t="s">
        <v>168</v>
      </c>
      <c r="D153" s="42" t="s">
        <v>169</v>
      </c>
      <c r="E153" s="42" t="s">
        <v>170</v>
      </c>
      <c r="F153" s="51" t="s">
        <v>171</v>
      </c>
      <c r="G153" s="53" t="s">
        <v>172</v>
      </c>
      <c r="H153" s="53" t="s">
        <v>173</v>
      </c>
      <c r="I153" s="37" t="s">
        <v>174</v>
      </c>
      <c r="J153" s="42" t="s">
        <v>151</v>
      </c>
      <c r="K153" s="42" t="s">
        <v>152</v>
      </c>
      <c r="L153" s="42" t="s">
        <v>152</v>
      </c>
      <c r="M153" s="37" t="s">
        <v>541</v>
      </c>
      <c r="N153" s="52">
        <v>45558</v>
      </c>
      <c r="O153" s="52"/>
      <c r="P153" s="23" t="s">
        <v>141</v>
      </c>
      <c r="Q153" s="18" t="s">
        <v>179</v>
      </c>
      <c r="R153" s="25" t="e">
        <v>#N/A</v>
      </c>
      <c r="S153" s="24"/>
      <c r="T153" s="18" t="e">
        <v>#N/A</v>
      </c>
      <c r="U153" s="25" t="e">
        <v>#N/A</v>
      </c>
      <c r="V153" s="24"/>
      <c r="W153" s="18" t="e">
        <v>#N/A</v>
      </c>
      <c r="X153" s="25" t="e">
        <v>#N/A</v>
      </c>
      <c r="Y153" s="24"/>
      <c r="Z153" s="25" t="e">
        <v>#N/A</v>
      </c>
      <c r="AA153" s="25" t="e">
        <v>#N/A</v>
      </c>
      <c r="AB153" s="24"/>
      <c r="AC153" s="26"/>
      <c r="AD153" s="26"/>
      <c r="AE153" s="26"/>
      <c r="AF153" s="27"/>
      <c r="AG153" s="8"/>
      <c r="AH153" s="8"/>
      <c r="AI153" s="8"/>
      <c r="AJ153" s="8"/>
    </row>
    <row r="154" spans="1:36" ht="90" customHeight="1" x14ac:dyDescent="0.25">
      <c r="A154" s="17" t="s">
        <v>542</v>
      </c>
      <c r="B154" s="18"/>
      <c r="C154" s="18" t="s">
        <v>135</v>
      </c>
      <c r="D154" s="8" t="s">
        <v>543</v>
      </c>
      <c r="F154" s="20"/>
      <c r="G154" s="54" t="s">
        <v>544</v>
      </c>
      <c r="H154" s="54" t="s">
        <v>545</v>
      </c>
      <c r="I154" s="20"/>
      <c r="J154" s="18"/>
      <c r="K154" s="18"/>
      <c r="L154" s="18"/>
      <c r="M154" s="20"/>
      <c r="N154" s="18"/>
      <c r="O154" s="18"/>
      <c r="P154" s="23" t="s">
        <v>504</v>
      </c>
      <c r="Q154" s="18" t="s">
        <v>546</v>
      </c>
      <c r="R154" s="25">
        <v>43844</v>
      </c>
      <c r="S154" s="24"/>
      <c r="T154" s="18" t="e">
        <v>#N/A</v>
      </c>
      <c r="U154" s="25" t="e">
        <v>#N/A</v>
      </c>
      <c r="V154" s="24"/>
      <c r="W154" s="18" t="e">
        <v>#N/A</v>
      </c>
      <c r="X154" s="25" t="e">
        <v>#N/A</v>
      </c>
      <c r="Y154" s="24"/>
      <c r="Z154" s="25" t="e">
        <v>#N/A</v>
      </c>
      <c r="AA154" s="25" t="e">
        <v>#N/A</v>
      </c>
      <c r="AB154" s="24"/>
      <c r="AC154" s="26"/>
      <c r="AD154" s="26"/>
      <c r="AE154" s="26"/>
      <c r="AF154" s="27"/>
      <c r="AG154" s="8"/>
      <c r="AH154" s="8"/>
      <c r="AI154" s="8"/>
      <c r="AJ154" s="8"/>
    </row>
    <row r="155" spans="1:36" ht="90" customHeight="1" x14ac:dyDescent="0.25">
      <c r="A155" s="17" t="s">
        <v>547</v>
      </c>
      <c r="B155" s="18"/>
      <c r="C155" s="18" t="s">
        <v>135</v>
      </c>
      <c r="D155" s="8" t="s">
        <v>548</v>
      </c>
      <c r="F155" s="20"/>
      <c r="G155" s="55" t="s">
        <v>549</v>
      </c>
      <c r="H155" s="55" t="s">
        <v>447</v>
      </c>
      <c r="I155" s="20"/>
      <c r="J155" s="18"/>
      <c r="K155" s="18"/>
      <c r="L155" s="18"/>
      <c r="M155" s="20"/>
      <c r="N155" s="18"/>
      <c r="O155" s="18"/>
      <c r="P155" s="23" t="s">
        <v>141</v>
      </c>
      <c r="Q155" s="18" t="s">
        <v>304</v>
      </c>
      <c r="R155" s="25">
        <v>43555</v>
      </c>
      <c r="S155" s="24"/>
      <c r="T155" s="18" t="e">
        <v>#N/A</v>
      </c>
      <c r="U155" s="25" t="e">
        <v>#N/A</v>
      </c>
      <c r="V155" s="24"/>
      <c r="W155" s="18" t="e">
        <v>#N/A</v>
      </c>
      <c r="X155" s="25" t="e">
        <v>#N/A</v>
      </c>
      <c r="Y155" s="24"/>
      <c r="Z155" s="25" t="e">
        <v>#N/A</v>
      </c>
      <c r="AA155" s="25" t="e">
        <v>#N/A</v>
      </c>
      <c r="AB155" s="24"/>
      <c r="AC155" s="26"/>
      <c r="AD155" s="26"/>
      <c r="AE155" s="26"/>
      <c r="AF155" s="27"/>
      <c r="AG155" s="8"/>
      <c r="AH155" s="8"/>
      <c r="AI155" s="8"/>
      <c r="AJ155" s="8"/>
    </row>
    <row r="156" spans="1:36" ht="90" customHeight="1" x14ac:dyDescent="0.25">
      <c r="A156" s="17" t="s">
        <v>550</v>
      </c>
      <c r="B156" s="18"/>
      <c r="C156" s="18" t="s">
        <v>135</v>
      </c>
      <c r="D156" s="8" t="s">
        <v>551</v>
      </c>
      <c r="F156" s="20"/>
      <c r="G156" s="18" t="s">
        <v>148</v>
      </c>
      <c r="H156" s="18" t="s">
        <v>149</v>
      </c>
      <c r="I156" s="20"/>
      <c r="J156" s="18"/>
      <c r="K156" s="18"/>
      <c r="L156" s="18"/>
      <c r="M156" s="20"/>
      <c r="N156" s="18"/>
      <c r="O156" s="18"/>
      <c r="P156" s="23" t="s">
        <v>141</v>
      </c>
      <c r="Q156" s="18" t="s">
        <v>392</v>
      </c>
      <c r="R156" s="25">
        <v>45046</v>
      </c>
      <c r="S156" s="24"/>
      <c r="T156" s="18" t="e">
        <v>#N/A</v>
      </c>
      <c r="U156" s="25" t="e">
        <v>#N/A</v>
      </c>
      <c r="V156" s="24"/>
      <c r="W156" s="18" t="e">
        <v>#N/A</v>
      </c>
      <c r="X156" s="25" t="e">
        <v>#N/A</v>
      </c>
      <c r="Y156" s="24"/>
      <c r="Z156" s="25" t="e">
        <v>#N/A</v>
      </c>
      <c r="AA156" s="25" t="e">
        <v>#N/A</v>
      </c>
      <c r="AB156" s="24"/>
      <c r="AC156" s="26" t="s">
        <v>382</v>
      </c>
      <c r="AD156" s="26"/>
      <c r="AE156" s="26"/>
      <c r="AF156" s="27"/>
      <c r="AG156" s="8"/>
      <c r="AH156" s="8"/>
      <c r="AI156" s="8"/>
      <c r="AJ156" s="8"/>
    </row>
    <row r="157" spans="1:36" ht="90" customHeight="1" x14ac:dyDescent="0.25">
      <c r="A157" s="17" t="s">
        <v>552</v>
      </c>
      <c r="B157" s="18"/>
      <c r="C157" s="18" t="s">
        <v>135</v>
      </c>
      <c r="D157" s="8" t="s">
        <v>551</v>
      </c>
      <c r="F157" s="20"/>
      <c r="G157" s="18" t="s">
        <v>148</v>
      </c>
      <c r="H157" s="18" t="s">
        <v>149</v>
      </c>
      <c r="I157" s="20"/>
      <c r="J157" s="18"/>
      <c r="K157" s="18"/>
      <c r="L157" s="18"/>
      <c r="M157" s="20"/>
      <c r="N157" s="18"/>
      <c r="O157" s="18"/>
      <c r="P157" s="23" t="s">
        <v>141</v>
      </c>
      <c r="Q157" s="18" t="s">
        <v>392</v>
      </c>
      <c r="R157" s="25">
        <v>45046</v>
      </c>
      <c r="S157" s="24"/>
      <c r="T157" s="18" t="e">
        <v>#N/A</v>
      </c>
      <c r="U157" s="25" t="e">
        <v>#N/A</v>
      </c>
      <c r="V157" s="24"/>
      <c r="W157" s="18" t="e">
        <v>#N/A</v>
      </c>
      <c r="X157" s="25" t="e">
        <v>#N/A</v>
      </c>
      <c r="Y157" s="24"/>
      <c r="Z157" s="25" t="e">
        <v>#N/A</v>
      </c>
      <c r="AA157" s="25" t="e">
        <v>#N/A</v>
      </c>
      <c r="AB157" s="24"/>
      <c r="AC157" s="26" t="s">
        <v>382</v>
      </c>
      <c r="AD157" s="26"/>
      <c r="AE157" s="26"/>
      <c r="AF157" s="27"/>
      <c r="AG157" s="8"/>
      <c r="AH157" s="8"/>
      <c r="AI157" s="8"/>
      <c r="AJ157" s="8"/>
    </row>
    <row r="158" spans="1:36" ht="90" customHeight="1" x14ac:dyDescent="0.25">
      <c r="A158" s="17" t="s">
        <v>553</v>
      </c>
      <c r="B158" s="18"/>
      <c r="C158" s="18" t="s">
        <v>135</v>
      </c>
      <c r="D158" s="8" t="s">
        <v>548</v>
      </c>
      <c r="F158" s="20"/>
      <c r="G158" s="54" t="s">
        <v>549</v>
      </c>
      <c r="H158" s="54" t="s">
        <v>447</v>
      </c>
      <c r="I158" s="20"/>
      <c r="J158" s="18"/>
      <c r="K158" s="18"/>
      <c r="L158" s="18"/>
      <c r="M158" s="20"/>
      <c r="N158" s="18"/>
      <c r="O158" s="18"/>
      <c r="P158" s="23" t="s">
        <v>141</v>
      </c>
      <c r="Q158" s="18" t="s">
        <v>381</v>
      </c>
      <c r="R158" s="25">
        <v>45046</v>
      </c>
      <c r="S158" s="24"/>
      <c r="T158" s="18" t="s">
        <v>395</v>
      </c>
      <c r="U158" s="25">
        <v>44681</v>
      </c>
      <c r="V158" s="24"/>
      <c r="W158" s="18" t="e">
        <v>#N/A</v>
      </c>
      <c r="X158" s="25" t="e">
        <v>#N/A</v>
      </c>
      <c r="Y158" s="24"/>
      <c r="Z158" s="25" t="e">
        <v>#N/A</v>
      </c>
      <c r="AA158" s="25" t="e">
        <v>#N/A</v>
      </c>
      <c r="AB158" s="24"/>
      <c r="AC158" s="26" t="s">
        <v>382</v>
      </c>
      <c r="AD158" s="26"/>
      <c r="AE158" s="26"/>
      <c r="AF158" s="27"/>
      <c r="AG158" s="8"/>
      <c r="AH158" s="8"/>
      <c r="AI158" s="8"/>
      <c r="AJ158" s="8"/>
    </row>
    <row r="159" spans="1:36" ht="90" customHeight="1" x14ac:dyDescent="0.25">
      <c r="A159" s="17" t="s">
        <v>554</v>
      </c>
      <c r="B159" s="18"/>
      <c r="C159" s="18" t="s">
        <v>135</v>
      </c>
      <c r="D159" s="8" t="s">
        <v>551</v>
      </c>
      <c r="F159" s="20"/>
      <c r="G159" s="18" t="s">
        <v>148</v>
      </c>
      <c r="H159" s="18" t="s">
        <v>149</v>
      </c>
      <c r="I159" s="20"/>
      <c r="J159" s="18"/>
      <c r="K159" s="18"/>
      <c r="L159" s="18"/>
      <c r="M159" s="20"/>
      <c r="N159" s="18"/>
      <c r="O159" s="18"/>
      <c r="P159" s="23" t="s">
        <v>141</v>
      </c>
      <c r="Q159" s="18" t="s">
        <v>304</v>
      </c>
      <c r="R159" s="25">
        <v>43555</v>
      </c>
      <c r="S159" s="24"/>
      <c r="T159" s="18" t="s">
        <v>412</v>
      </c>
      <c r="U159" s="25">
        <v>43008</v>
      </c>
      <c r="V159" s="24"/>
      <c r="W159" s="18" t="e">
        <v>#N/A</v>
      </c>
      <c r="X159" s="25" t="e">
        <v>#N/A</v>
      </c>
      <c r="Y159" s="24"/>
      <c r="Z159" s="25" t="e">
        <v>#N/A</v>
      </c>
      <c r="AA159" s="25" t="e">
        <v>#N/A</v>
      </c>
      <c r="AB159" s="24"/>
      <c r="AC159" s="26"/>
      <c r="AD159" s="26"/>
      <c r="AE159" s="26"/>
      <c r="AF159" s="27"/>
      <c r="AG159" s="8"/>
      <c r="AH159" s="8"/>
      <c r="AI159" s="8"/>
      <c r="AJ159" s="8"/>
    </row>
    <row r="160" spans="1:36" ht="90" customHeight="1" x14ac:dyDescent="0.25">
      <c r="A160" s="17" t="s">
        <v>555</v>
      </c>
      <c r="B160" s="18"/>
      <c r="C160" s="18" t="s">
        <v>135</v>
      </c>
      <c r="D160" s="8" t="s">
        <v>548</v>
      </c>
      <c r="F160" s="20"/>
      <c r="G160" s="54" t="s">
        <v>549</v>
      </c>
      <c r="H160" s="54" t="s">
        <v>447</v>
      </c>
      <c r="I160" s="20"/>
      <c r="J160" s="18"/>
      <c r="K160" s="18"/>
      <c r="L160" s="18"/>
      <c r="M160" s="20"/>
      <c r="N160" s="18"/>
      <c r="O160" s="18"/>
      <c r="P160" s="23" t="s">
        <v>141</v>
      </c>
      <c r="Q160" s="18" t="s">
        <v>381</v>
      </c>
      <c r="R160" s="25">
        <v>45046</v>
      </c>
      <c r="S160" s="24"/>
      <c r="T160" s="18" t="s">
        <v>395</v>
      </c>
      <c r="U160" s="25">
        <v>44681</v>
      </c>
      <c r="V160" s="24"/>
      <c r="W160" s="18" t="e">
        <v>#N/A</v>
      </c>
      <c r="X160" s="25" t="e">
        <v>#N/A</v>
      </c>
      <c r="Y160" s="24"/>
      <c r="Z160" s="25" t="e">
        <v>#N/A</v>
      </c>
      <c r="AA160" s="25" t="e">
        <v>#N/A</v>
      </c>
      <c r="AB160" s="24"/>
      <c r="AC160" s="26" t="s">
        <v>382</v>
      </c>
      <c r="AD160" s="26"/>
      <c r="AE160" s="26"/>
      <c r="AF160" s="27"/>
      <c r="AG160" s="8"/>
      <c r="AH160" s="8"/>
      <c r="AI160" s="8"/>
      <c r="AJ160" s="8"/>
    </row>
    <row r="161" spans="1:36" ht="90" customHeight="1" x14ac:dyDescent="0.25">
      <c r="A161" s="17" t="s">
        <v>556</v>
      </c>
      <c r="B161" s="18"/>
      <c r="C161" s="18" t="s">
        <v>135</v>
      </c>
      <c r="D161" s="8" t="s">
        <v>548</v>
      </c>
      <c r="F161" s="20"/>
      <c r="G161" s="55" t="s">
        <v>549</v>
      </c>
      <c r="H161" s="55" t="s">
        <v>447</v>
      </c>
      <c r="I161" s="20"/>
      <c r="J161" s="18"/>
      <c r="K161" s="18"/>
      <c r="L161" s="18"/>
      <c r="M161" s="20"/>
      <c r="N161" s="18"/>
      <c r="O161" s="18"/>
      <c r="P161" s="23" t="s">
        <v>141</v>
      </c>
      <c r="Q161" s="18" t="s">
        <v>381</v>
      </c>
      <c r="R161" s="25">
        <v>45046</v>
      </c>
      <c r="S161" s="24"/>
      <c r="T161" s="18" t="s">
        <v>395</v>
      </c>
      <c r="U161" s="25">
        <v>44681</v>
      </c>
      <c r="V161" s="24"/>
      <c r="W161" s="18" t="e">
        <v>#N/A</v>
      </c>
      <c r="X161" s="25" t="e">
        <v>#N/A</v>
      </c>
      <c r="Y161" s="24"/>
      <c r="Z161" s="25" t="e">
        <v>#N/A</v>
      </c>
      <c r="AA161" s="25" t="e">
        <v>#N/A</v>
      </c>
      <c r="AB161" s="24"/>
      <c r="AC161" s="26" t="s">
        <v>382</v>
      </c>
      <c r="AD161" s="26"/>
      <c r="AE161" s="26"/>
      <c r="AF161" s="27"/>
      <c r="AG161" s="8"/>
      <c r="AH161" s="8"/>
      <c r="AI161" s="8"/>
      <c r="AJ161" s="8"/>
    </row>
    <row r="162" spans="1:36" ht="90" customHeight="1" x14ac:dyDescent="0.25">
      <c r="A162" s="17" t="s">
        <v>557</v>
      </c>
      <c r="B162" s="18"/>
      <c r="C162" s="18" t="s">
        <v>135</v>
      </c>
      <c r="D162" s="8" t="s">
        <v>558</v>
      </c>
      <c r="F162" s="20"/>
      <c r="G162" s="18" t="s">
        <v>148</v>
      </c>
      <c r="H162" s="18" t="s">
        <v>559</v>
      </c>
      <c r="I162" s="20"/>
      <c r="J162" s="18"/>
      <c r="K162" s="18"/>
      <c r="L162" s="18"/>
      <c r="M162" s="20"/>
      <c r="N162" s="18"/>
      <c r="O162" s="18"/>
      <c r="P162" s="23" t="s">
        <v>141</v>
      </c>
      <c r="Q162" s="18" t="s">
        <v>243</v>
      </c>
      <c r="R162" s="25">
        <v>45209</v>
      </c>
      <c r="S162" s="24"/>
      <c r="T162" s="18" t="e">
        <v>#N/A</v>
      </c>
      <c r="U162" s="25" t="e">
        <v>#N/A</v>
      </c>
      <c r="V162" s="24"/>
      <c r="W162" s="18" t="e">
        <v>#N/A</v>
      </c>
      <c r="X162" s="25" t="e">
        <v>#N/A</v>
      </c>
      <c r="Y162" s="24"/>
      <c r="Z162" s="25" t="e">
        <v>#N/A</v>
      </c>
      <c r="AA162" s="25" t="e">
        <v>#N/A</v>
      </c>
      <c r="AB162" s="24"/>
      <c r="AC162" s="26"/>
      <c r="AD162" s="26"/>
      <c r="AE162" s="26"/>
      <c r="AF162" s="27"/>
      <c r="AG162" s="8"/>
      <c r="AH162" s="8"/>
      <c r="AI162" s="8"/>
      <c r="AJ162" s="8"/>
    </row>
    <row r="163" spans="1:36" ht="90" customHeight="1" x14ac:dyDescent="0.25">
      <c r="A163" s="17" t="s">
        <v>560</v>
      </c>
      <c r="B163" s="18"/>
      <c r="C163" s="18" t="s">
        <v>135</v>
      </c>
      <c r="D163" s="8" t="s">
        <v>561</v>
      </c>
      <c r="F163" s="20"/>
      <c r="G163" s="55" t="s">
        <v>562</v>
      </c>
      <c r="H163" s="55" t="s">
        <v>140</v>
      </c>
      <c r="I163" s="20"/>
      <c r="J163" s="18"/>
      <c r="K163" s="18"/>
      <c r="L163" s="18"/>
      <c r="M163" s="20"/>
      <c r="N163" s="18"/>
      <c r="O163" s="18"/>
      <c r="P163" s="23" t="s">
        <v>141</v>
      </c>
      <c r="Q163" s="18" t="s">
        <v>142</v>
      </c>
      <c r="R163" s="25" t="e">
        <v>#N/A</v>
      </c>
      <c r="S163" s="24"/>
      <c r="T163" s="18" t="e">
        <v>#N/A</v>
      </c>
      <c r="U163" s="25" t="e">
        <v>#N/A</v>
      </c>
      <c r="V163" s="24"/>
      <c r="W163" s="18" t="s">
        <v>223</v>
      </c>
      <c r="X163" s="25">
        <v>44286</v>
      </c>
      <c r="Y163" s="24"/>
      <c r="Z163" s="25" t="e">
        <v>#N/A</v>
      </c>
      <c r="AA163" s="25" t="e">
        <v>#N/A</v>
      </c>
      <c r="AB163" s="24"/>
      <c r="AC163" s="26"/>
      <c r="AD163" s="26"/>
      <c r="AE163" s="26"/>
      <c r="AF163" s="27"/>
      <c r="AG163" s="8"/>
      <c r="AH163" s="8"/>
      <c r="AI163" s="8"/>
      <c r="AJ163" s="8"/>
    </row>
    <row r="164" spans="1:36" ht="90" customHeight="1" x14ac:dyDescent="0.25">
      <c r="A164" s="17" t="s">
        <v>563</v>
      </c>
      <c r="B164" s="18"/>
      <c r="C164" s="18" t="s">
        <v>135</v>
      </c>
      <c r="D164" s="8" t="s">
        <v>561</v>
      </c>
      <c r="F164" s="20"/>
      <c r="G164" s="54" t="s">
        <v>562</v>
      </c>
      <c r="H164" s="54" t="s">
        <v>140</v>
      </c>
      <c r="I164" s="20"/>
      <c r="J164" s="18"/>
      <c r="K164" s="18"/>
      <c r="L164" s="18"/>
      <c r="M164" s="20"/>
      <c r="N164" s="18"/>
      <c r="O164" s="18"/>
      <c r="P164" s="23" t="s">
        <v>141</v>
      </c>
      <c r="Q164" s="18" t="s">
        <v>142</v>
      </c>
      <c r="R164" s="25" t="e">
        <v>#N/A</v>
      </c>
      <c r="S164" s="24"/>
      <c r="T164" s="18" t="e">
        <v>#N/A</v>
      </c>
      <c r="U164" s="25" t="e">
        <v>#N/A</v>
      </c>
      <c r="V164" s="24"/>
      <c r="W164" s="18" t="s">
        <v>564</v>
      </c>
      <c r="X164" s="25">
        <v>41182</v>
      </c>
      <c r="Y164" s="24"/>
      <c r="Z164" s="25" t="e">
        <v>#N/A</v>
      </c>
      <c r="AA164" s="25" t="e">
        <v>#N/A</v>
      </c>
      <c r="AB164" s="24"/>
      <c r="AC164" s="26"/>
      <c r="AD164" s="26"/>
      <c r="AE164" s="26"/>
      <c r="AF164" s="27"/>
      <c r="AG164" s="8"/>
      <c r="AH164" s="8"/>
      <c r="AI164" s="8"/>
      <c r="AJ164" s="8"/>
    </row>
    <row r="165" spans="1:36" ht="90" customHeight="1" x14ac:dyDescent="0.25">
      <c r="A165" s="17" t="s">
        <v>565</v>
      </c>
      <c r="B165" s="18"/>
      <c r="C165" s="18" t="s">
        <v>135</v>
      </c>
      <c r="D165" s="8" t="s">
        <v>566</v>
      </c>
      <c r="F165" s="20"/>
      <c r="G165" s="18" t="s">
        <v>148</v>
      </c>
      <c r="H165" s="18" t="s">
        <v>149</v>
      </c>
      <c r="I165" s="20"/>
      <c r="J165" s="18"/>
      <c r="K165" s="18"/>
      <c r="L165" s="18"/>
      <c r="M165" s="20"/>
      <c r="N165" s="18"/>
      <c r="O165" s="18"/>
      <c r="P165" s="23" t="s">
        <v>141</v>
      </c>
      <c r="Q165" s="18" t="s">
        <v>243</v>
      </c>
      <c r="R165" s="25">
        <v>45209</v>
      </c>
      <c r="S165" s="24"/>
      <c r="T165" s="18" t="s">
        <v>412</v>
      </c>
      <c r="U165" s="25">
        <v>43008</v>
      </c>
      <c r="V165" s="24"/>
      <c r="W165" s="18" t="e">
        <v>#N/A</v>
      </c>
      <c r="X165" s="25" t="e">
        <v>#N/A</v>
      </c>
      <c r="Y165" s="24"/>
      <c r="Z165" s="25" t="e">
        <v>#N/A</v>
      </c>
      <c r="AA165" s="25" t="e">
        <v>#N/A</v>
      </c>
      <c r="AB165" s="24"/>
      <c r="AC165" s="26"/>
      <c r="AD165" s="26"/>
      <c r="AE165" s="26"/>
      <c r="AF165" s="27"/>
      <c r="AG165" s="8"/>
      <c r="AH165" s="8"/>
      <c r="AI165" s="8"/>
      <c r="AJ165" s="8"/>
    </row>
    <row r="166" spans="1:36" ht="90" customHeight="1" x14ac:dyDescent="0.25">
      <c r="A166" s="17" t="s">
        <v>567</v>
      </c>
      <c r="B166" s="18"/>
      <c r="C166" s="18" t="s">
        <v>135</v>
      </c>
      <c r="D166" s="8" t="s">
        <v>568</v>
      </c>
      <c r="F166" s="20"/>
      <c r="G166" s="54" t="s">
        <v>569</v>
      </c>
      <c r="H166" s="54" t="s">
        <v>570</v>
      </c>
      <c r="I166" s="20"/>
      <c r="J166" s="18"/>
      <c r="K166" s="18"/>
      <c r="L166" s="18"/>
      <c r="M166" s="20"/>
      <c r="N166" s="18"/>
      <c r="O166" s="18"/>
      <c r="P166" s="23" t="s">
        <v>141</v>
      </c>
      <c r="Q166" s="18" t="s">
        <v>274</v>
      </c>
      <c r="R166" s="25">
        <v>45473</v>
      </c>
      <c r="S166" s="24"/>
      <c r="T166" s="18" t="s">
        <v>395</v>
      </c>
      <c r="U166" s="25">
        <v>44681</v>
      </c>
      <c r="V166" s="24"/>
      <c r="W166" s="18" t="e">
        <v>#N/A</v>
      </c>
      <c r="X166" s="25" t="e">
        <v>#N/A</v>
      </c>
      <c r="Y166" s="24"/>
      <c r="Z166" s="25" t="e">
        <v>#N/A</v>
      </c>
      <c r="AA166" s="25" t="e">
        <v>#N/A</v>
      </c>
      <c r="AB166" s="24"/>
      <c r="AC166" s="26"/>
      <c r="AD166" s="26"/>
      <c r="AE166" s="26"/>
      <c r="AF166" s="27"/>
      <c r="AG166" s="8"/>
      <c r="AH166" s="8"/>
      <c r="AI166" s="8"/>
      <c r="AJ166" s="8"/>
    </row>
    <row r="167" spans="1:36" ht="90" customHeight="1" x14ac:dyDescent="0.25">
      <c r="A167" s="17" t="s">
        <v>571</v>
      </c>
      <c r="B167" s="18"/>
      <c r="C167" s="18" t="s">
        <v>135</v>
      </c>
      <c r="D167" s="8" t="s">
        <v>566</v>
      </c>
      <c r="F167" s="20"/>
      <c r="G167" s="18" t="s">
        <v>148</v>
      </c>
      <c r="H167" s="18" t="s">
        <v>149</v>
      </c>
      <c r="I167" s="20"/>
      <c r="J167" s="18"/>
      <c r="K167" s="18"/>
      <c r="L167" s="18"/>
      <c r="M167" s="20"/>
      <c r="N167" s="18"/>
      <c r="O167" s="18"/>
      <c r="P167" s="23" t="s">
        <v>141</v>
      </c>
      <c r="Q167" s="18" t="s">
        <v>243</v>
      </c>
      <c r="R167" s="25">
        <v>45209</v>
      </c>
      <c r="S167" s="24"/>
      <c r="T167" s="18" t="s">
        <v>412</v>
      </c>
      <c r="U167" s="25">
        <v>43008</v>
      </c>
      <c r="V167" s="24"/>
      <c r="W167" s="18" t="e">
        <v>#N/A</v>
      </c>
      <c r="X167" s="25" t="e">
        <v>#N/A</v>
      </c>
      <c r="Y167" s="24"/>
      <c r="Z167" s="25" t="e">
        <v>#N/A</v>
      </c>
      <c r="AA167" s="25" t="e">
        <v>#N/A</v>
      </c>
      <c r="AB167" s="24"/>
      <c r="AC167" s="26"/>
      <c r="AD167" s="26"/>
      <c r="AE167" s="26"/>
      <c r="AF167" s="27"/>
      <c r="AG167" s="8"/>
      <c r="AH167" s="8"/>
      <c r="AI167" s="8"/>
      <c r="AJ167" s="8"/>
    </row>
    <row r="168" spans="1:36" ht="90" customHeight="1" x14ac:dyDescent="0.25">
      <c r="A168" s="17" t="s">
        <v>572</v>
      </c>
      <c r="B168" s="18"/>
      <c r="C168" s="18" t="s">
        <v>135</v>
      </c>
      <c r="D168" s="8" t="s">
        <v>573</v>
      </c>
      <c r="F168" s="20"/>
      <c r="G168" s="18" t="s">
        <v>148</v>
      </c>
      <c r="H168" s="18" t="s">
        <v>149</v>
      </c>
      <c r="I168" s="20"/>
      <c r="J168" s="18"/>
      <c r="K168" s="18"/>
      <c r="L168" s="18"/>
      <c r="M168" s="20"/>
      <c r="N168" s="18"/>
      <c r="O168" s="18"/>
      <c r="P168" s="23" t="s">
        <v>504</v>
      </c>
      <c r="Q168" s="18" t="s">
        <v>142</v>
      </c>
      <c r="R168" s="25" t="e">
        <v>#N/A</v>
      </c>
      <c r="S168" s="24"/>
      <c r="T168" s="18" t="s">
        <v>574</v>
      </c>
      <c r="U168" s="25">
        <v>45412</v>
      </c>
      <c r="V168" s="24"/>
      <c r="W168" s="18" t="e">
        <v>#N/A</v>
      </c>
      <c r="X168" s="25" t="e">
        <v>#N/A</v>
      </c>
      <c r="Y168" s="24"/>
      <c r="Z168" s="25" t="e">
        <v>#N/A</v>
      </c>
      <c r="AA168" s="25" t="e">
        <v>#N/A</v>
      </c>
      <c r="AB168" s="24"/>
      <c r="AC168" s="26"/>
      <c r="AD168" s="26"/>
      <c r="AE168" s="26"/>
      <c r="AF168" s="27"/>
      <c r="AG168" s="8"/>
      <c r="AH168" s="8"/>
      <c r="AI168" s="8"/>
      <c r="AJ168" s="8"/>
    </row>
    <row r="169" spans="1:36" ht="90" customHeight="1" x14ac:dyDescent="0.25">
      <c r="A169" s="17" t="s">
        <v>575</v>
      </c>
      <c r="B169" s="18"/>
      <c r="C169" s="18" t="s">
        <v>135</v>
      </c>
      <c r="D169" s="8" t="s">
        <v>548</v>
      </c>
      <c r="F169" s="20"/>
      <c r="G169" s="55" t="s">
        <v>549</v>
      </c>
      <c r="H169" s="55" t="s">
        <v>447</v>
      </c>
      <c r="I169" s="20"/>
      <c r="J169" s="18"/>
      <c r="K169" s="18"/>
      <c r="L169" s="18"/>
      <c r="M169" s="20"/>
      <c r="N169" s="18"/>
      <c r="O169" s="18"/>
      <c r="P169" s="23" t="s">
        <v>141</v>
      </c>
      <c r="Q169" s="18" t="s">
        <v>304</v>
      </c>
      <c r="R169" s="25">
        <v>43555</v>
      </c>
      <c r="S169" s="24"/>
      <c r="T169" s="18" t="e">
        <v>#N/A</v>
      </c>
      <c r="U169" s="25" t="e">
        <v>#N/A</v>
      </c>
      <c r="V169" s="24"/>
      <c r="W169" s="18" t="e">
        <v>#N/A</v>
      </c>
      <c r="X169" s="25" t="e">
        <v>#N/A</v>
      </c>
      <c r="Y169" s="24"/>
      <c r="Z169" s="25" t="e">
        <v>#N/A</v>
      </c>
      <c r="AA169" s="25" t="e">
        <v>#N/A</v>
      </c>
      <c r="AB169" s="24"/>
      <c r="AC169" s="26"/>
      <c r="AD169" s="26"/>
      <c r="AE169" s="26"/>
      <c r="AF169" s="27"/>
      <c r="AG169" s="8"/>
      <c r="AH169" s="8"/>
      <c r="AI169" s="8"/>
      <c r="AJ169" s="8"/>
    </row>
    <row r="170" spans="1:36" ht="90" customHeight="1" x14ac:dyDescent="0.25">
      <c r="A170" s="17" t="s">
        <v>576</v>
      </c>
      <c r="B170" s="18"/>
      <c r="C170" s="18" t="s">
        <v>135</v>
      </c>
      <c r="D170" s="8" t="s">
        <v>548</v>
      </c>
      <c r="F170" s="20"/>
      <c r="G170" s="54" t="s">
        <v>549</v>
      </c>
      <c r="H170" s="54" t="s">
        <v>447</v>
      </c>
      <c r="I170" s="20"/>
      <c r="J170" s="18"/>
      <c r="K170" s="18"/>
      <c r="L170" s="18"/>
      <c r="M170" s="20"/>
      <c r="N170" s="18"/>
      <c r="O170" s="18"/>
      <c r="P170" s="23" t="s">
        <v>141</v>
      </c>
      <c r="Q170" s="18" t="s">
        <v>304</v>
      </c>
      <c r="R170" s="25">
        <v>43555</v>
      </c>
      <c r="S170" s="24"/>
      <c r="T170" s="18" t="e">
        <v>#N/A</v>
      </c>
      <c r="U170" s="25" t="e">
        <v>#N/A</v>
      </c>
      <c r="V170" s="24"/>
      <c r="W170" s="18" t="e">
        <v>#N/A</v>
      </c>
      <c r="X170" s="25" t="e">
        <v>#N/A</v>
      </c>
      <c r="Y170" s="24"/>
      <c r="Z170" s="25" t="e">
        <v>#N/A</v>
      </c>
      <c r="AA170" s="25" t="e">
        <v>#N/A</v>
      </c>
      <c r="AB170" s="24"/>
      <c r="AC170" s="26"/>
      <c r="AD170" s="26"/>
      <c r="AE170" s="26"/>
      <c r="AF170" s="27"/>
      <c r="AG170" s="8"/>
      <c r="AH170" s="8"/>
      <c r="AI170" s="8"/>
      <c r="AJ170" s="8"/>
    </row>
    <row r="171" spans="1:36" ht="90" customHeight="1" x14ac:dyDescent="0.25">
      <c r="A171" s="17" t="s">
        <v>577</v>
      </c>
      <c r="B171" s="18"/>
      <c r="C171" s="18" t="s">
        <v>135</v>
      </c>
      <c r="D171" s="8" t="s">
        <v>578</v>
      </c>
      <c r="F171" s="20"/>
      <c r="G171" s="55" t="s">
        <v>569</v>
      </c>
      <c r="H171" s="55" t="s">
        <v>570</v>
      </c>
      <c r="I171" s="20"/>
      <c r="J171" s="18"/>
      <c r="K171" s="18"/>
      <c r="L171" s="18"/>
      <c r="M171" s="20"/>
      <c r="N171" s="18"/>
      <c r="O171" s="18"/>
      <c r="P171" s="23" t="s">
        <v>504</v>
      </c>
      <c r="Q171" s="18" t="s">
        <v>304</v>
      </c>
      <c r="R171" s="25">
        <v>43555</v>
      </c>
      <c r="S171" s="24"/>
      <c r="T171" s="18" t="s">
        <v>395</v>
      </c>
      <c r="U171" s="25">
        <v>44681</v>
      </c>
      <c r="V171" s="24"/>
      <c r="W171" s="18" t="e">
        <v>#N/A</v>
      </c>
      <c r="X171" s="25" t="e">
        <v>#N/A</v>
      </c>
      <c r="Y171" s="24"/>
      <c r="Z171" s="25" t="e">
        <v>#N/A</v>
      </c>
      <c r="AA171" s="25" t="e">
        <v>#N/A</v>
      </c>
      <c r="AB171" s="24"/>
      <c r="AC171" s="26"/>
      <c r="AD171" s="26"/>
      <c r="AE171" s="26"/>
      <c r="AF171" s="27"/>
      <c r="AG171" s="8"/>
      <c r="AH171" s="8"/>
      <c r="AI171" s="8"/>
      <c r="AJ171" s="8"/>
    </row>
    <row r="172" spans="1:36" ht="90" customHeight="1" x14ac:dyDescent="0.25">
      <c r="A172" s="17" t="s">
        <v>579</v>
      </c>
      <c r="B172" s="18"/>
      <c r="C172" s="18" t="s">
        <v>135</v>
      </c>
      <c r="D172" s="8" t="s">
        <v>566</v>
      </c>
      <c r="F172" s="20"/>
      <c r="G172" s="18" t="s">
        <v>148</v>
      </c>
      <c r="H172" s="18" t="s">
        <v>149</v>
      </c>
      <c r="I172" s="20"/>
      <c r="J172" s="18"/>
      <c r="K172" s="18"/>
      <c r="L172" s="18"/>
      <c r="M172" s="20"/>
      <c r="N172" s="18"/>
      <c r="O172" s="18"/>
      <c r="P172" s="23" t="s">
        <v>141</v>
      </c>
      <c r="Q172" s="18" t="s">
        <v>243</v>
      </c>
      <c r="R172" s="25">
        <v>45209</v>
      </c>
      <c r="S172" s="24"/>
      <c r="T172" s="18" t="s">
        <v>412</v>
      </c>
      <c r="U172" s="25">
        <v>43008</v>
      </c>
      <c r="V172" s="24"/>
      <c r="W172" s="18" t="e">
        <v>#N/A</v>
      </c>
      <c r="X172" s="25" t="e">
        <v>#N/A</v>
      </c>
      <c r="Y172" s="24"/>
      <c r="Z172" s="25" t="e">
        <v>#N/A</v>
      </c>
      <c r="AA172" s="25" t="e">
        <v>#N/A</v>
      </c>
      <c r="AB172" s="24"/>
      <c r="AC172" s="26"/>
      <c r="AD172" s="26"/>
      <c r="AE172" s="26"/>
      <c r="AF172" s="27"/>
      <c r="AG172" s="8"/>
      <c r="AH172" s="8"/>
      <c r="AI172" s="8"/>
      <c r="AJ172" s="8"/>
    </row>
    <row r="173" spans="1:36" ht="90" customHeight="1" x14ac:dyDescent="0.25">
      <c r="A173" s="17" t="s">
        <v>580</v>
      </c>
      <c r="B173" s="18"/>
      <c r="C173" s="18" t="s">
        <v>135</v>
      </c>
      <c r="D173" s="8" t="s">
        <v>581</v>
      </c>
      <c r="F173" s="20"/>
      <c r="G173" s="55" t="s">
        <v>569</v>
      </c>
      <c r="H173" s="55" t="s">
        <v>570</v>
      </c>
      <c r="I173" s="20"/>
      <c r="J173" s="18"/>
      <c r="K173" s="18"/>
      <c r="L173" s="18"/>
      <c r="M173" s="20"/>
      <c r="N173" s="18"/>
      <c r="O173" s="18"/>
      <c r="P173" s="23" t="s">
        <v>141</v>
      </c>
      <c r="Q173" s="18" t="s">
        <v>142</v>
      </c>
      <c r="R173" s="25" t="e">
        <v>#N/A</v>
      </c>
      <c r="S173" s="24"/>
      <c r="T173" s="18" t="e">
        <v>#N/A</v>
      </c>
      <c r="U173" s="25" t="e">
        <v>#N/A</v>
      </c>
      <c r="V173" s="24"/>
      <c r="W173" s="18" t="s">
        <v>298</v>
      </c>
      <c r="X173" s="25">
        <v>43844</v>
      </c>
      <c r="Y173" s="24"/>
      <c r="Z173" s="25" t="e">
        <v>#N/A</v>
      </c>
      <c r="AA173" s="25" t="e">
        <v>#N/A</v>
      </c>
      <c r="AB173" s="24"/>
      <c r="AC173" s="26"/>
      <c r="AD173" s="26"/>
      <c r="AE173" s="26"/>
      <c r="AF173" s="27"/>
      <c r="AG173" s="8"/>
      <c r="AH173" s="8"/>
      <c r="AI173" s="8"/>
      <c r="AJ173" s="8"/>
    </row>
    <row r="174" spans="1:36" ht="90" customHeight="1" x14ac:dyDescent="0.25">
      <c r="A174" s="17" t="s">
        <v>582</v>
      </c>
      <c r="B174" s="18"/>
      <c r="C174" s="18" t="s">
        <v>135</v>
      </c>
      <c r="D174" s="8" t="s">
        <v>583</v>
      </c>
      <c r="F174" s="20"/>
      <c r="G174" s="54" t="s">
        <v>569</v>
      </c>
      <c r="H174" s="54" t="s">
        <v>570</v>
      </c>
      <c r="I174" s="20"/>
      <c r="J174" s="18"/>
      <c r="K174" s="18"/>
      <c r="L174" s="18"/>
      <c r="M174" s="20"/>
      <c r="N174" s="18"/>
      <c r="O174" s="18"/>
      <c r="P174" s="23" t="s">
        <v>141</v>
      </c>
      <c r="Q174" s="18" t="s">
        <v>243</v>
      </c>
      <c r="R174" s="25">
        <v>45209</v>
      </c>
      <c r="S174" s="24"/>
      <c r="T174" s="18" t="e">
        <v>#N/A</v>
      </c>
      <c r="U174" s="25" t="e">
        <v>#N/A</v>
      </c>
      <c r="V174" s="24"/>
      <c r="W174" s="18" t="s">
        <v>244</v>
      </c>
      <c r="X174" s="25">
        <v>45209</v>
      </c>
      <c r="Y174" s="24"/>
      <c r="Z174" s="25" t="e">
        <v>#N/A</v>
      </c>
      <c r="AA174" s="25" t="e">
        <v>#N/A</v>
      </c>
      <c r="AB174" s="24"/>
      <c r="AC174" s="26"/>
      <c r="AD174" s="26"/>
      <c r="AE174" s="26"/>
      <c r="AF174" s="27"/>
      <c r="AG174" s="8"/>
      <c r="AH174" s="8"/>
      <c r="AI174" s="8"/>
      <c r="AJ174" s="8"/>
    </row>
    <row r="175" spans="1:36" ht="90" customHeight="1" x14ac:dyDescent="0.25">
      <c r="A175" s="17" t="s">
        <v>584</v>
      </c>
      <c r="B175" s="18"/>
      <c r="C175" s="18" t="s">
        <v>135</v>
      </c>
      <c r="D175" s="8" t="s">
        <v>585</v>
      </c>
      <c r="F175" s="20"/>
      <c r="G175" s="55" t="s">
        <v>586</v>
      </c>
      <c r="H175" s="55" t="s">
        <v>587</v>
      </c>
      <c r="I175" s="20"/>
      <c r="J175" s="18"/>
      <c r="K175" s="18"/>
      <c r="L175" s="18"/>
      <c r="M175" s="20"/>
      <c r="N175" s="18"/>
      <c r="O175" s="18"/>
      <c r="P175" s="23" t="s">
        <v>141</v>
      </c>
      <c r="Q175" s="18" t="s">
        <v>304</v>
      </c>
      <c r="R175" s="25">
        <v>43555</v>
      </c>
      <c r="S175" s="24"/>
      <c r="T175" s="18" t="e">
        <v>#N/A</v>
      </c>
      <c r="U175" s="25" t="e">
        <v>#N/A</v>
      </c>
      <c r="V175" s="24"/>
      <c r="W175" s="18" t="s">
        <v>305</v>
      </c>
      <c r="X175" s="25">
        <v>42067</v>
      </c>
      <c r="Y175" s="24"/>
      <c r="Z175" s="25" t="e">
        <v>#N/A</v>
      </c>
      <c r="AA175" s="25" t="e">
        <v>#N/A</v>
      </c>
      <c r="AB175" s="24"/>
      <c r="AC175" s="26"/>
      <c r="AD175" s="26"/>
      <c r="AE175" s="26"/>
      <c r="AF175" s="27"/>
      <c r="AG175" s="8"/>
      <c r="AH175" s="8"/>
      <c r="AI175" s="8"/>
      <c r="AJ175" s="8"/>
    </row>
    <row r="176" spans="1:36" ht="90" customHeight="1" x14ac:dyDescent="0.25">
      <c r="A176" s="17" t="s">
        <v>588</v>
      </c>
      <c r="B176" s="18"/>
      <c r="C176" s="18" t="s">
        <v>135</v>
      </c>
      <c r="D176" s="8" t="s">
        <v>589</v>
      </c>
      <c r="F176" s="20"/>
      <c r="G176" s="54" t="s">
        <v>569</v>
      </c>
      <c r="H176" s="54" t="s">
        <v>570</v>
      </c>
      <c r="I176" s="20"/>
      <c r="J176" s="18"/>
      <c r="K176" s="18"/>
      <c r="L176" s="18"/>
      <c r="M176" s="20"/>
      <c r="N176" s="18"/>
      <c r="O176" s="18"/>
      <c r="P176" s="23" t="s">
        <v>504</v>
      </c>
      <c r="Q176" s="18" t="s">
        <v>590</v>
      </c>
      <c r="R176" s="25" t="e">
        <v>#N/A</v>
      </c>
      <c r="S176" s="24"/>
      <c r="T176" s="18" t="e">
        <v>#N/A</v>
      </c>
      <c r="U176" s="25" t="e">
        <v>#N/A</v>
      </c>
      <c r="V176" s="24"/>
      <c r="W176" s="18" t="e">
        <v>#N/A</v>
      </c>
      <c r="X176" s="25" t="e">
        <v>#N/A</v>
      </c>
      <c r="Y176" s="24"/>
      <c r="Z176" s="25" t="s">
        <v>591</v>
      </c>
      <c r="AA176" s="25">
        <v>42734</v>
      </c>
      <c r="AB176" s="24"/>
      <c r="AC176" s="26"/>
      <c r="AD176" s="26"/>
      <c r="AE176" s="26"/>
      <c r="AF176" s="27"/>
      <c r="AG176" s="8"/>
      <c r="AH176" s="8"/>
      <c r="AI176" s="8"/>
      <c r="AJ176" s="8"/>
    </row>
    <row r="177" spans="1:36" ht="90" customHeight="1" x14ac:dyDescent="0.25">
      <c r="A177" s="17" t="s">
        <v>592</v>
      </c>
      <c r="B177" s="18"/>
      <c r="C177" s="18" t="s">
        <v>135</v>
      </c>
      <c r="D177" s="8" t="s">
        <v>593</v>
      </c>
      <c r="F177" s="20"/>
      <c r="G177" s="55" t="s">
        <v>569</v>
      </c>
      <c r="H177" s="55" t="s">
        <v>570</v>
      </c>
      <c r="I177" s="20"/>
      <c r="J177" s="18"/>
      <c r="K177" s="18"/>
      <c r="L177" s="18"/>
      <c r="M177" s="20"/>
      <c r="N177" s="18"/>
      <c r="O177" s="18"/>
      <c r="P177" s="23" t="s">
        <v>504</v>
      </c>
      <c r="Q177" s="18" t="s">
        <v>594</v>
      </c>
      <c r="R177" s="25">
        <v>45473</v>
      </c>
      <c r="S177" s="24"/>
      <c r="T177" s="18" t="e">
        <v>#N/A</v>
      </c>
      <c r="U177" s="25" t="e">
        <v>#N/A</v>
      </c>
      <c r="V177" s="24"/>
      <c r="W177" s="18" t="e">
        <v>#N/A</v>
      </c>
      <c r="X177" s="25" t="e">
        <v>#N/A</v>
      </c>
      <c r="Y177" s="24"/>
      <c r="Z177" s="25" t="e">
        <v>#N/A</v>
      </c>
      <c r="AA177" s="25" t="e">
        <v>#N/A</v>
      </c>
      <c r="AB177" s="24"/>
      <c r="AC177" s="26"/>
      <c r="AD177" s="26"/>
      <c r="AE177" s="26"/>
      <c r="AF177" s="27"/>
      <c r="AG177" s="8"/>
      <c r="AH177" s="8"/>
      <c r="AI177" s="8"/>
      <c r="AJ177" s="8"/>
    </row>
    <row r="178" spans="1:36" ht="90" customHeight="1" x14ac:dyDescent="0.25">
      <c r="A178" s="17" t="s">
        <v>595</v>
      </c>
      <c r="B178" s="18"/>
      <c r="C178" s="18" t="s">
        <v>135</v>
      </c>
      <c r="D178" s="8" t="s">
        <v>593</v>
      </c>
      <c r="F178" s="20"/>
      <c r="G178" s="54" t="s">
        <v>569</v>
      </c>
      <c r="H178" s="54" t="s">
        <v>570</v>
      </c>
      <c r="I178" s="20"/>
      <c r="J178" s="18"/>
      <c r="K178" s="18"/>
      <c r="L178" s="18"/>
      <c r="M178" s="20"/>
      <c r="N178" s="18"/>
      <c r="O178" s="18"/>
      <c r="P178" s="23" t="s">
        <v>504</v>
      </c>
      <c r="Q178" s="18" t="s">
        <v>594</v>
      </c>
      <c r="R178" s="25">
        <v>45473</v>
      </c>
      <c r="S178" s="24"/>
      <c r="T178" s="18" t="e">
        <v>#N/A</v>
      </c>
      <c r="U178" s="25" t="e">
        <v>#N/A</v>
      </c>
      <c r="V178" s="24"/>
      <c r="W178" s="18" t="e">
        <v>#N/A</v>
      </c>
      <c r="X178" s="25" t="e">
        <v>#N/A</v>
      </c>
      <c r="Y178" s="24"/>
      <c r="Z178" s="25" t="e">
        <v>#N/A</v>
      </c>
      <c r="AA178" s="25" t="e">
        <v>#N/A</v>
      </c>
      <c r="AB178" s="24"/>
      <c r="AC178" s="26"/>
      <c r="AD178" s="26"/>
      <c r="AE178" s="26"/>
      <c r="AF178" s="27"/>
      <c r="AG178" s="8"/>
      <c r="AH178" s="8"/>
      <c r="AI178" s="8"/>
      <c r="AJ178" s="8"/>
    </row>
    <row r="179" spans="1:36" ht="90" customHeight="1" x14ac:dyDescent="0.25">
      <c r="A179" s="17" t="s">
        <v>596</v>
      </c>
      <c r="B179" s="18"/>
      <c r="C179" s="18" t="s">
        <v>135</v>
      </c>
      <c r="D179" s="8" t="s">
        <v>597</v>
      </c>
      <c r="F179" s="20"/>
      <c r="G179" s="55" t="s">
        <v>569</v>
      </c>
      <c r="H179" s="55" t="s">
        <v>570</v>
      </c>
      <c r="I179" s="20"/>
      <c r="J179" s="18"/>
      <c r="K179" s="18"/>
      <c r="L179" s="18"/>
      <c r="M179" s="20"/>
      <c r="N179" s="18"/>
      <c r="O179" s="18"/>
      <c r="P179" s="23" t="s">
        <v>504</v>
      </c>
      <c r="Q179" s="18" t="s">
        <v>594</v>
      </c>
      <c r="R179" s="25">
        <v>45473</v>
      </c>
      <c r="S179" s="24"/>
      <c r="T179" s="18" t="e">
        <v>#N/A</v>
      </c>
      <c r="U179" s="25" t="e">
        <v>#N/A</v>
      </c>
      <c r="V179" s="24"/>
      <c r="W179" s="18" t="e">
        <v>#N/A</v>
      </c>
      <c r="X179" s="25" t="e">
        <v>#N/A</v>
      </c>
      <c r="Y179" s="24"/>
      <c r="Z179" s="25" t="e">
        <v>#N/A</v>
      </c>
      <c r="AA179" s="25" t="e">
        <v>#N/A</v>
      </c>
      <c r="AB179" s="24"/>
      <c r="AC179" s="26"/>
      <c r="AD179" s="26"/>
      <c r="AE179" s="26"/>
      <c r="AF179" s="27"/>
      <c r="AG179" s="8"/>
      <c r="AH179" s="8"/>
      <c r="AI179" s="8"/>
      <c r="AJ179" s="8"/>
    </row>
    <row r="180" spans="1:36" ht="90" customHeight="1" x14ac:dyDescent="0.25">
      <c r="A180" s="17" t="s">
        <v>598</v>
      </c>
      <c r="B180" s="18"/>
      <c r="C180" s="18" t="s">
        <v>135</v>
      </c>
      <c r="D180" s="8" t="s">
        <v>589</v>
      </c>
      <c r="F180" s="20"/>
      <c r="G180" s="54" t="s">
        <v>569</v>
      </c>
      <c r="H180" s="54" t="s">
        <v>570</v>
      </c>
      <c r="I180" s="20"/>
      <c r="J180" s="18"/>
      <c r="K180" s="18"/>
      <c r="L180" s="18"/>
      <c r="M180" s="20"/>
      <c r="N180" s="18"/>
      <c r="O180" s="18"/>
      <c r="P180" s="23" t="s">
        <v>504</v>
      </c>
      <c r="Q180" s="18" t="s">
        <v>599</v>
      </c>
      <c r="R180" s="25" t="e">
        <v>#N/A</v>
      </c>
      <c r="S180" s="24"/>
      <c r="T180" s="18" t="e">
        <v>#N/A</v>
      </c>
      <c r="U180" s="25" t="e">
        <v>#N/A</v>
      </c>
      <c r="V180" s="24"/>
      <c r="W180" s="18" t="e">
        <v>#N/A</v>
      </c>
      <c r="X180" s="25" t="e">
        <v>#N/A</v>
      </c>
      <c r="Y180" s="24"/>
      <c r="Z180" s="25" t="s">
        <v>600</v>
      </c>
      <c r="AA180" s="25">
        <v>43921</v>
      </c>
      <c r="AB180" s="24"/>
      <c r="AC180" s="26"/>
      <c r="AD180" s="26"/>
      <c r="AE180" s="26"/>
      <c r="AF180" s="27"/>
      <c r="AG180" s="8"/>
      <c r="AH180" s="8"/>
      <c r="AI180" s="8"/>
      <c r="AJ180" s="8"/>
    </row>
    <row r="181" spans="1:36" ht="90" customHeight="1" x14ac:dyDescent="0.25">
      <c r="A181" s="17" t="s">
        <v>601</v>
      </c>
      <c r="B181" s="18"/>
      <c r="C181" s="18" t="s">
        <v>135</v>
      </c>
      <c r="D181" s="8" t="s">
        <v>602</v>
      </c>
      <c r="F181" s="20"/>
      <c r="G181" s="55" t="s">
        <v>569</v>
      </c>
      <c r="H181" s="55" t="s">
        <v>570</v>
      </c>
      <c r="I181" s="20"/>
      <c r="J181" s="18"/>
      <c r="K181" s="18"/>
      <c r="L181" s="18"/>
      <c r="M181" s="20"/>
      <c r="N181" s="18"/>
      <c r="O181" s="18"/>
      <c r="P181" s="23" t="s">
        <v>141</v>
      </c>
      <c r="Q181" s="18" t="s">
        <v>274</v>
      </c>
      <c r="R181" s="25">
        <v>45473</v>
      </c>
      <c r="S181" s="24"/>
      <c r="T181" s="18" t="e">
        <v>#N/A</v>
      </c>
      <c r="U181" s="25" t="e">
        <v>#N/A</v>
      </c>
      <c r="V181" s="24"/>
      <c r="W181" s="18" t="e">
        <v>#N/A</v>
      </c>
      <c r="X181" s="25" t="e">
        <v>#N/A</v>
      </c>
      <c r="Y181" s="24"/>
      <c r="Z181" s="25" t="e">
        <v>#N/A</v>
      </c>
      <c r="AA181" s="25" t="e">
        <v>#N/A</v>
      </c>
      <c r="AB181" s="24"/>
      <c r="AC181" s="26"/>
      <c r="AD181" s="26"/>
      <c r="AE181" s="26"/>
      <c r="AF181" s="27"/>
      <c r="AG181" s="8"/>
      <c r="AH181" s="8"/>
      <c r="AI181" s="8"/>
      <c r="AJ181" s="8"/>
    </row>
    <row r="182" spans="1:36" ht="90" customHeight="1" x14ac:dyDescent="0.25">
      <c r="A182" s="17" t="s">
        <v>603</v>
      </c>
      <c r="B182" s="18"/>
      <c r="C182" s="18" t="s">
        <v>135</v>
      </c>
      <c r="D182" s="8" t="s">
        <v>604</v>
      </c>
      <c r="F182" s="20"/>
      <c r="G182" s="54" t="s">
        <v>605</v>
      </c>
      <c r="H182" s="54" t="s">
        <v>606</v>
      </c>
      <c r="I182" s="20"/>
      <c r="J182" s="18"/>
      <c r="K182" s="18"/>
      <c r="L182" s="18"/>
      <c r="M182" s="20"/>
      <c r="N182" s="18"/>
      <c r="O182" s="18"/>
      <c r="P182" s="23" t="s">
        <v>141</v>
      </c>
      <c r="Q182" s="18" t="s">
        <v>251</v>
      </c>
      <c r="R182" s="25">
        <v>45209</v>
      </c>
      <c r="S182" s="24"/>
      <c r="T182" s="18" t="e">
        <v>#N/A</v>
      </c>
      <c r="U182" s="25" t="e">
        <v>#N/A</v>
      </c>
      <c r="V182" s="24"/>
      <c r="W182" s="18" t="s">
        <v>244</v>
      </c>
      <c r="X182" s="25">
        <v>45209</v>
      </c>
      <c r="Y182" s="24"/>
      <c r="Z182" s="25" t="e">
        <v>#N/A</v>
      </c>
      <c r="AA182" s="25" t="e">
        <v>#N/A</v>
      </c>
      <c r="AB182" s="24"/>
      <c r="AC182" s="26"/>
      <c r="AD182" s="26"/>
      <c r="AE182" s="26"/>
      <c r="AF182" s="27"/>
      <c r="AG182" s="8"/>
      <c r="AH182" s="8"/>
      <c r="AI182" s="8"/>
      <c r="AJ182" s="8"/>
    </row>
    <row r="183" spans="1:36" ht="90" customHeight="1" x14ac:dyDescent="0.25">
      <c r="A183" s="17" t="s">
        <v>607</v>
      </c>
      <c r="B183" s="18"/>
      <c r="C183" s="18" t="s">
        <v>135</v>
      </c>
      <c r="D183" s="8" t="s">
        <v>604</v>
      </c>
      <c r="F183" s="20"/>
      <c r="G183" s="55" t="s">
        <v>605</v>
      </c>
      <c r="H183" s="55" t="s">
        <v>606</v>
      </c>
      <c r="I183" s="20"/>
      <c r="J183" s="18"/>
      <c r="K183" s="18"/>
      <c r="L183" s="18"/>
      <c r="M183" s="20"/>
      <c r="N183" s="18"/>
      <c r="O183" s="18"/>
      <c r="P183" s="23" t="s">
        <v>141</v>
      </c>
      <c r="Q183" s="18" t="s">
        <v>251</v>
      </c>
      <c r="R183" s="25">
        <v>45209</v>
      </c>
      <c r="S183" s="24"/>
      <c r="T183" s="18" t="e">
        <v>#N/A</v>
      </c>
      <c r="U183" s="25" t="e">
        <v>#N/A</v>
      </c>
      <c r="V183" s="24"/>
      <c r="W183" s="18" t="s">
        <v>244</v>
      </c>
      <c r="X183" s="25">
        <v>45209</v>
      </c>
      <c r="Y183" s="24"/>
      <c r="Z183" s="25" t="e">
        <v>#N/A</v>
      </c>
      <c r="AA183" s="25" t="e">
        <v>#N/A</v>
      </c>
      <c r="AB183" s="24"/>
      <c r="AC183" s="26"/>
      <c r="AD183" s="26"/>
      <c r="AE183" s="26"/>
      <c r="AF183" s="27"/>
      <c r="AG183" s="8"/>
      <c r="AH183" s="8"/>
      <c r="AI183" s="8"/>
      <c r="AJ183" s="8"/>
    </row>
    <row r="184" spans="1:36" ht="90" customHeight="1" x14ac:dyDescent="0.25">
      <c r="A184" s="17" t="s">
        <v>608</v>
      </c>
      <c r="B184" s="18"/>
      <c r="C184" s="18" t="s">
        <v>135</v>
      </c>
      <c r="D184" s="8" t="s">
        <v>609</v>
      </c>
      <c r="F184" s="20"/>
      <c r="G184" s="54" t="s">
        <v>610</v>
      </c>
      <c r="H184" s="54" t="s">
        <v>611</v>
      </c>
      <c r="I184" s="20"/>
      <c r="J184" s="18"/>
      <c r="K184" s="18"/>
      <c r="L184" s="18"/>
      <c r="M184" s="20"/>
      <c r="N184" s="18"/>
      <c r="O184" s="18"/>
      <c r="P184" s="23" t="s">
        <v>141</v>
      </c>
      <c r="Q184" s="18" t="s">
        <v>251</v>
      </c>
      <c r="R184" s="25">
        <v>45209</v>
      </c>
      <c r="S184" s="24"/>
      <c r="T184" s="18" t="e">
        <v>#N/A</v>
      </c>
      <c r="U184" s="25" t="e">
        <v>#N/A</v>
      </c>
      <c r="V184" s="24"/>
      <c r="W184" s="18" t="e">
        <v>#N/A</v>
      </c>
      <c r="X184" s="25" t="e">
        <v>#N/A</v>
      </c>
      <c r="Y184" s="24"/>
      <c r="Z184" s="25" t="e">
        <v>#N/A</v>
      </c>
      <c r="AA184" s="25" t="e">
        <v>#N/A</v>
      </c>
      <c r="AB184" s="24"/>
      <c r="AC184" s="26"/>
      <c r="AD184" s="26"/>
      <c r="AE184" s="26"/>
      <c r="AF184" s="27"/>
      <c r="AG184" s="8"/>
      <c r="AH184" s="8"/>
      <c r="AI184" s="8"/>
      <c r="AJ184" s="8"/>
    </row>
    <row r="185" spans="1:36" ht="90" customHeight="1" x14ac:dyDescent="0.25">
      <c r="A185" s="17" t="s">
        <v>612</v>
      </c>
      <c r="B185" s="18"/>
      <c r="C185" s="18" t="s">
        <v>135</v>
      </c>
      <c r="D185" s="8" t="s">
        <v>613</v>
      </c>
      <c r="F185" s="20"/>
      <c r="G185" s="55" t="s">
        <v>610</v>
      </c>
      <c r="H185" s="55" t="s">
        <v>611</v>
      </c>
      <c r="I185" s="20"/>
      <c r="J185" s="18"/>
      <c r="K185" s="18"/>
      <c r="L185" s="18"/>
      <c r="M185" s="20"/>
      <c r="N185" s="18"/>
      <c r="O185" s="18"/>
      <c r="P185" s="23" t="s">
        <v>141</v>
      </c>
      <c r="Q185" s="18" t="s">
        <v>251</v>
      </c>
      <c r="R185" s="25">
        <v>45209</v>
      </c>
      <c r="S185" s="24"/>
      <c r="T185" s="18" t="e">
        <v>#N/A</v>
      </c>
      <c r="U185" s="25" t="e">
        <v>#N/A</v>
      </c>
      <c r="V185" s="24"/>
      <c r="W185" s="18" t="e">
        <v>#N/A</v>
      </c>
      <c r="X185" s="25" t="e">
        <v>#N/A</v>
      </c>
      <c r="Y185" s="24"/>
      <c r="Z185" s="25" t="e">
        <v>#N/A</v>
      </c>
      <c r="AA185" s="25" t="e">
        <v>#N/A</v>
      </c>
      <c r="AB185" s="24"/>
      <c r="AC185" s="26"/>
      <c r="AD185" s="26"/>
      <c r="AE185" s="26"/>
      <c r="AF185" s="27"/>
      <c r="AG185" s="8"/>
      <c r="AH185" s="8"/>
      <c r="AI185" s="8"/>
      <c r="AJ185" s="8"/>
    </row>
    <row r="186" spans="1:36" ht="90" customHeight="1" x14ac:dyDescent="0.25">
      <c r="A186" s="17" t="s">
        <v>614</v>
      </c>
      <c r="B186" s="18"/>
      <c r="C186" s="18" t="s">
        <v>135</v>
      </c>
      <c r="D186" s="8" t="s">
        <v>615</v>
      </c>
      <c r="F186" s="20"/>
      <c r="G186" s="54" t="s">
        <v>610</v>
      </c>
      <c r="H186" s="54" t="s">
        <v>611</v>
      </c>
      <c r="I186" s="20"/>
      <c r="J186" s="18"/>
      <c r="K186" s="18"/>
      <c r="L186" s="18"/>
      <c r="M186" s="20"/>
      <c r="N186" s="18"/>
      <c r="O186" s="18"/>
      <c r="P186" s="23" t="s">
        <v>141</v>
      </c>
      <c r="Q186" s="18" t="s">
        <v>251</v>
      </c>
      <c r="R186" s="25">
        <v>45209</v>
      </c>
      <c r="S186" s="24"/>
      <c r="T186" s="18" t="e">
        <v>#N/A</v>
      </c>
      <c r="U186" s="25" t="e">
        <v>#N/A</v>
      </c>
      <c r="V186" s="24"/>
      <c r="W186" s="18" t="e">
        <v>#N/A</v>
      </c>
      <c r="X186" s="25" t="e">
        <v>#N/A</v>
      </c>
      <c r="Y186" s="24"/>
      <c r="Z186" s="25" t="e">
        <v>#N/A</v>
      </c>
      <c r="AA186" s="25" t="e">
        <v>#N/A</v>
      </c>
      <c r="AB186" s="24"/>
      <c r="AC186" s="26"/>
      <c r="AD186" s="26"/>
      <c r="AE186" s="26"/>
      <c r="AF186" s="27"/>
      <c r="AG186" s="8"/>
      <c r="AH186" s="8"/>
      <c r="AI186" s="8"/>
      <c r="AJ186" s="8"/>
    </row>
    <row r="187" spans="1:36" ht="90" customHeight="1" x14ac:dyDescent="0.25">
      <c r="A187" s="17" t="s">
        <v>616</v>
      </c>
      <c r="B187" s="18"/>
      <c r="C187" s="18" t="s">
        <v>135</v>
      </c>
      <c r="D187" s="8" t="s">
        <v>617</v>
      </c>
      <c r="F187" s="20"/>
      <c r="G187" s="55" t="s">
        <v>610</v>
      </c>
      <c r="H187" s="55" t="s">
        <v>611</v>
      </c>
      <c r="I187" s="20"/>
      <c r="J187" s="18"/>
      <c r="K187" s="18"/>
      <c r="L187" s="18"/>
      <c r="M187" s="20"/>
      <c r="N187" s="18"/>
      <c r="O187" s="18"/>
      <c r="P187" s="23" t="s">
        <v>141</v>
      </c>
      <c r="Q187" s="18" t="s">
        <v>251</v>
      </c>
      <c r="R187" s="25">
        <v>45209</v>
      </c>
      <c r="S187" s="24"/>
      <c r="T187" s="18" t="e">
        <v>#N/A</v>
      </c>
      <c r="U187" s="25" t="e">
        <v>#N/A</v>
      </c>
      <c r="V187" s="24"/>
      <c r="W187" s="18" t="e">
        <v>#N/A</v>
      </c>
      <c r="X187" s="25" t="e">
        <v>#N/A</v>
      </c>
      <c r="Y187" s="24"/>
      <c r="Z187" s="25" t="e">
        <v>#N/A</v>
      </c>
      <c r="AA187" s="25" t="e">
        <v>#N/A</v>
      </c>
      <c r="AB187" s="24"/>
      <c r="AC187" s="26"/>
      <c r="AD187" s="26"/>
      <c r="AE187" s="26"/>
      <c r="AF187" s="27"/>
      <c r="AG187" s="8"/>
      <c r="AH187" s="8"/>
      <c r="AI187" s="8"/>
      <c r="AJ187" s="8"/>
    </row>
    <row r="188" spans="1:36" ht="90" customHeight="1" x14ac:dyDescent="0.25">
      <c r="A188" s="17" t="s">
        <v>618</v>
      </c>
      <c r="B188" s="18"/>
      <c r="C188" s="18" t="s">
        <v>135</v>
      </c>
      <c r="D188" s="8" t="s">
        <v>617</v>
      </c>
      <c r="F188" s="20"/>
      <c r="G188" s="54" t="s">
        <v>610</v>
      </c>
      <c r="H188" s="54" t="s">
        <v>611</v>
      </c>
      <c r="I188" s="20"/>
      <c r="J188" s="18"/>
      <c r="K188" s="18"/>
      <c r="L188" s="18"/>
      <c r="M188" s="20"/>
      <c r="N188" s="18"/>
      <c r="O188" s="18"/>
      <c r="P188" s="23" t="s">
        <v>141</v>
      </c>
      <c r="Q188" s="18" t="s">
        <v>304</v>
      </c>
      <c r="R188" s="25">
        <v>43555</v>
      </c>
      <c r="S188" s="24"/>
      <c r="T188" s="18" t="e">
        <v>#N/A</v>
      </c>
      <c r="U188" s="25" t="e">
        <v>#N/A</v>
      </c>
      <c r="V188" s="24"/>
      <c r="W188" s="18" t="e">
        <v>#N/A</v>
      </c>
      <c r="X188" s="25" t="e">
        <v>#N/A</v>
      </c>
      <c r="Y188" s="24"/>
      <c r="Z188" s="25" t="e">
        <v>#N/A</v>
      </c>
      <c r="AA188" s="25" t="e">
        <v>#N/A</v>
      </c>
      <c r="AB188" s="24"/>
      <c r="AC188" s="26"/>
      <c r="AD188" s="26"/>
      <c r="AE188" s="26"/>
      <c r="AF188" s="27"/>
      <c r="AG188" s="8"/>
      <c r="AH188" s="8"/>
      <c r="AI188" s="8"/>
      <c r="AJ188" s="8"/>
    </row>
    <row r="189" spans="1:36" ht="90" customHeight="1" x14ac:dyDescent="0.25">
      <c r="A189" s="17" t="s">
        <v>619</v>
      </c>
      <c r="B189" s="18"/>
      <c r="C189" s="18" t="s">
        <v>135</v>
      </c>
      <c r="D189" s="8" t="s">
        <v>617</v>
      </c>
      <c r="F189" s="20"/>
      <c r="G189" s="55" t="s">
        <v>610</v>
      </c>
      <c r="H189" s="55" t="s">
        <v>611</v>
      </c>
      <c r="I189" s="20"/>
      <c r="J189" s="18"/>
      <c r="K189" s="18"/>
      <c r="L189" s="18"/>
      <c r="M189" s="20"/>
      <c r="N189" s="18"/>
      <c r="O189" s="18"/>
      <c r="P189" s="23" t="s">
        <v>141</v>
      </c>
      <c r="Q189" s="18" t="s">
        <v>304</v>
      </c>
      <c r="R189" s="25">
        <v>43555</v>
      </c>
      <c r="S189" s="24"/>
      <c r="T189" s="18" t="e">
        <v>#N/A</v>
      </c>
      <c r="U189" s="25" t="e">
        <v>#N/A</v>
      </c>
      <c r="V189" s="24"/>
      <c r="W189" s="18" t="e">
        <v>#N/A</v>
      </c>
      <c r="X189" s="25" t="e">
        <v>#N/A</v>
      </c>
      <c r="Y189" s="24"/>
      <c r="Z189" s="25" t="e">
        <v>#N/A</v>
      </c>
      <c r="AA189" s="25" t="e">
        <v>#N/A</v>
      </c>
      <c r="AB189" s="24"/>
      <c r="AC189" s="26"/>
      <c r="AD189" s="26"/>
      <c r="AE189" s="26"/>
      <c r="AF189" s="27"/>
      <c r="AG189" s="8"/>
      <c r="AH189" s="8"/>
      <c r="AI189" s="8"/>
      <c r="AJ189" s="8"/>
    </row>
    <row r="190" spans="1:36" ht="90" customHeight="1" x14ac:dyDescent="0.25">
      <c r="A190" s="17" t="s">
        <v>620</v>
      </c>
      <c r="B190" s="18"/>
      <c r="C190" s="18" t="s">
        <v>135</v>
      </c>
      <c r="D190" s="8" t="s">
        <v>621</v>
      </c>
      <c r="F190" s="20"/>
      <c r="G190" s="54" t="s">
        <v>610</v>
      </c>
      <c r="H190" s="54" t="s">
        <v>611</v>
      </c>
      <c r="I190" s="20"/>
      <c r="J190" s="18"/>
      <c r="K190" s="18"/>
      <c r="L190" s="18"/>
      <c r="M190" s="20"/>
      <c r="N190" s="18"/>
      <c r="O190" s="18"/>
      <c r="P190" s="23" t="s">
        <v>141</v>
      </c>
      <c r="Q190" s="18" t="s">
        <v>251</v>
      </c>
      <c r="R190" s="25">
        <v>45209</v>
      </c>
      <c r="S190" s="24"/>
      <c r="T190" s="18" t="e">
        <v>#N/A</v>
      </c>
      <c r="U190" s="25" t="e">
        <v>#N/A</v>
      </c>
      <c r="V190" s="24"/>
      <c r="W190" s="18" t="e">
        <v>#N/A</v>
      </c>
      <c r="X190" s="25" t="e">
        <v>#N/A</v>
      </c>
      <c r="Y190" s="24"/>
      <c r="Z190" s="25" t="e">
        <v>#N/A</v>
      </c>
      <c r="AA190" s="25" t="e">
        <v>#N/A</v>
      </c>
      <c r="AB190" s="24"/>
      <c r="AC190" s="26"/>
      <c r="AD190" s="26"/>
      <c r="AE190" s="26"/>
      <c r="AF190" s="27"/>
      <c r="AG190" s="8"/>
      <c r="AH190" s="8"/>
      <c r="AI190" s="8"/>
      <c r="AJ190" s="8"/>
    </row>
    <row r="191" spans="1:36" ht="90" customHeight="1" x14ac:dyDescent="0.25">
      <c r="A191" s="17" t="s">
        <v>622</v>
      </c>
      <c r="B191" s="18"/>
      <c r="C191" s="18" t="s">
        <v>135</v>
      </c>
      <c r="D191" s="8" t="s">
        <v>621</v>
      </c>
      <c r="F191" s="20"/>
      <c r="G191" s="55" t="s">
        <v>610</v>
      </c>
      <c r="H191" s="55" t="s">
        <v>611</v>
      </c>
      <c r="I191" s="20"/>
      <c r="J191" s="18"/>
      <c r="K191" s="18"/>
      <c r="L191" s="18"/>
      <c r="M191" s="20"/>
      <c r="N191" s="18"/>
      <c r="O191" s="18"/>
      <c r="P191" s="23" t="s">
        <v>141</v>
      </c>
      <c r="Q191" s="18" t="s">
        <v>251</v>
      </c>
      <c r="R191" s="25">
        <v>45209</v>
      </c>
      <c r="S191" s="24"/>
      <c r="T191" s="18" t="e">
        <v>#N/A</v>
      </c>
      <c r="U191" s="25" t="e">
        <v>#N/A</v>
      </c>
      <c r="V191" s="24"/>
      <c r="W191" s="18" t="e">
        <v>#N/A</v>
      </c>
      <c r="X191" s="25" t="e">
        <v>#N/A</v>
      </c>
      <c r="Y191" s="24"/>
      <c r="Z191" s="25" t="e">
        <v>#N/A</v>
      </c>
      <c r="AA191" s="25" t="e">
        <v>#N/A</v>
      </c>
      <c r="AB191" s="24"/>
      <c r="AC191" s="26"/>
      <c r="AD191" s="26"/>
      <c r="AE191" s="26"/>
      <c r="AF191" s="27"/>
      <c r="AG191" s="8"/>
      <c r="AH191" s="8"/>
      <c r="AI191" s="8"/>
      <c r="AJ191" s="8"/>
    </row>
    <row r="192" spans="1:36" ht="90" customHeight="1" x14ac:dyDescent="0.25">
      <c r="A192" s="17" t="s">
        <v>623</v>
      </c>
      <c r="B192" s="18"/>
      <c r="C192" s="18" t="s">
        <v>135</v>
      </c>
      <c r="D192" s="8" t="s">
        <v>624</v>
      </c>
      <c r="F192" s="20"/>
      <c r="G192" s="54" t="s">
        <v>610</v>
      </c>
      <c r="H192" s="54" t="s">
        <v>611</v>
      </c>
      <c r="I192" s="20"/>
      <c r="J192" s="18"/>
      <c r="K192" s="18"/>
      <c r="L192" s="18"/>
      <c r="M192" s="20"/>
      <c r="N192" s="18"/>
      <c r="O192" s="18"/>
      <c r="P192" s="23" t="s">
        <v>141</v>
      </c>
      <c r="Q192" s="18" t="s">
        <v>304</v>
      </c>
      <c r="R192" s="25">
        <v>43555</v>
      </c>
      <c r="S192" s="24"/>
      <c r="T192" s="18" t="e">
        <v>#N/A</v>
      </c>
      <c r="U192" s="25" t="e">
        <v>#N/A</v>
      </c>
      <c r="V192" s="24"/>
      <c r="W192" s="18" t="e">
        <v>#N/A</v>
      </c>
      <c r="X192" s="25" t="e">
        <v>#N/A</v>
      </c>
      <c r="Y192" s="24"/>
      <c r="Z192" s="25" t="e">
        <v>#N/A</v>
      </c>
      <c r="AA192" s="25" t="e">
        <v>#N/A</v>
      </c>
      <c r="AB192" s="24"/>
      <c r="AC192" s="26"/>
      <c r="AD192" s="26"/>
      <c r="AE192" s="26"/>
      <c r="AF192" s="27"/>
      <c r="AG192" s="8"/>
      <c r="AH192" s="8"/>
      <c r="AI192" s="8"/>
      <c r="AJ192" s="8"/>
    </row>
    <row r="193" spans="1:36" ht="90" customHeight="1" x14ac:dyDescent="0.25">
      <c r="A193" s="17" t="s">
        <v>625</v>
      </c>
      <c r="B193" s="18"/>
      <c r="C193" s="18" t="s">
        <v>135</v>
      </c>
      <c r="D193" s="8" t="s">
        <v>626</v>
      </c>
      <c r="F193" s="20"/>
      <c r="G193" s="55" t="s">
        <v>610</v>
      </c>
      <c r="H193" s="55" t="s">
        <v>611</v>
      </c>
      <c r="I193" s="20"/>
      <c r="J193" s="18"/>
      <c r="K193" s="18"/>
      <c r="L193" s="18"/>
      <c r="M193" s="20"/>
      <c r="N193" s="18"/>
      <c r="O193" s="18"/>
      <c r="P193" s="23" t="s">
        <v>141</v>
      </c>
      <c r="Q193" s="18" t="s">
        <v>304</v>
      </c>
      <c r="R193" s="25">
        <v>43555</v>
      </c>
      <c r="S193" s="24"/>
      <c r="T193" s="18" t="e">
        <v>#N/A</v>
      </c>
      <c r="U193" s="25" t="e">
        <v>#N/A</v>
      </c>
      <c r="V193" s="24"/>
      <c r="W193" s="18" t="e">
        <v>#N/A</v>
      </c>
      <c r="X193" s="25" t="e">
        <v>#N/A</v>
      </c>
      <c r="Y193" s="24"/>
      <c r="Z193" s="25" t="e">
        <v>#N/A</v>
      </c>
      <c r="AA193" s="25" t="e">
        <v>#N/A</v>
      </c>
      <c r="AB193" s="24"/>
      <c r="AC193" s="26"/>
      <c r="AD193" s="26"/>
      <c r="AE193" s="26"/>
      <c r="AF193" s="27"/>
      <c r="AG193" s="8"/>
      <c r="AH193" s="8"/>
      <c r="AI193" s="8"/>
      <c r="AJ193" s="8"/>
    </row>
    <row r="194" spans="1:36" ht="90" customHeight="1" x14ac:dyDescent="0.25">
      <c r="A194" s="17" t="s">
        <v>627</v>
      </c>
      <c r="B194" s="18"/>
      <c r="C194" s="18" t="s">
        <v>135</v>
      </c>
      <c r="D194" s="8" t="s">
        <v>628</v>
      </c>
      <c r="F194" s="20"/>
      <c r="G194" s="54" t="s">
        <v>629</v>
      </c>
      <c r="H194" s="54" t="s">
        <v>173</v>
      </c>
      <c r="I194" s="20"/>
      <c r="J194" s="18"/>
      <c r="K194" s="18"/>
      <c r="L194" s="18"/>
      <c r="M194" s="20"/>
      <c r="N194" s="18"/>
      <c r="O194" s="18"/>
      <c r="P194" s="23" t="s">
        <v>504</v>
      </c>
      <c r="Q194" s="18" t="s">
        <v>274</v>
      </c>
      <c r="R194" s="25">
        <v>45473</v>
      </c>
      <c r="S194" s="24"/>
      <c r="T194" s="18" t="s">
        <v>630</v>
      </c>
      <c r="U194" s="25">
        <v>42035</v>
      </c>
      <c r="V194" s="24"/>
      <c r="W194" s="18" t="e">
        <v>#N/A</v>
      </c>
      <c r="X194" s="25" t="e">
        <v>#N/A</v>
      </c>
      <c r="Y194" s="24"/>
      <c r="Z194" s="25" t="e">
        <v>#N/A</v>
      </c>
      <c r="AA194" s="25" t="e">
        <v>#N/A</v>
      </c>
      <c r="AB194" s="24"/>
      <c r="AC194" s="26"/>
      <c r="AD194" s="26"/>
      <c r="AE194" s="26"/>
      <c r="AF194" s="27"/>
      <c r="AG194" s="8"/>
      <c r="AH194" s="8"/>
      <c r="AI194" s="8"/>
      <c r="AJ194" s="8"/>
    </row>
    <row r="195" spans="1:36" ht="90" customHeight="1" x14ac:dyDescent="0.25">
      <c r="A195" s="17" t="s">
        <v>631</v>
      </c>
      <c r="B195" s="18"/>
      <c r="C195" s="18" t="s">
        <v>135</v>
      </c>
      <c r="D195" s="8" t="s">
        <v>632</v>
      </c>
      <c r="F195" s="20"/>
      <c r="G195" s="55" t="s">
        <v>629</v>
      </c>
      <c r="H195" s="55" t="s">
        <v>173</v>
      </c>
      <c r="I195" s="20"/>
      <c r="J195" s="18"/>
      <c r="K195" s="18"/>
      <c r="L195" s="18"/>
      <c r="M195" s="20"/>
      <c r="N195" s="18"/>
      <c r="O195" s="18"/>
      <c r="P195" s="23" t="s">
        <v>504</v>
      </c>
      <c r="Q195" s="18" t="s">
        <v>274</v>
      </c>
      <c r="R195" s="25">
        <v>45473</v>
      </c>
      <c r="S195" s="24"/>
      <c r="T195" s="18" t="s">
        <v>630</v>
      </c>
      <c r="U195" s="25">
        <v>42035</v>
      </c>
      <c r="V195" s="24"/>
      <c r="W195" s="18" t="e">
        <v>#N/A</v>
      </c>
      <c r="X195" s="25" t="e">
        <v>#N/A</v>
      </c>
      <c r="Y195" s="24"/>
      <c r="Z195" s="25" t="e">
        <v>#N/A</v>
      </c>
      <c r="AA195" s="25" t="e">
        <v>#N/A</v>
      </c>
      <c r="AB195" s="24"/>
      <c r="AC195" s="26"/>
      <c r="AD195" s="26"/>
      <c r="AE195" s="26"/>
      <c r="AF195" s="27"/>
      <c r="AG195" s="8"/>
      <c r="AH195" s="8"/>
      <c r="AI195" s="8"/>
      <c r="AJ195" s="8"/>
    </row>
    <row r="196" spans="1:36" ht="90" customHeight="1" x14ac:dyDescent="0.25">
      <c r="A196" s="17" t="s">
        <v>633</v>
      </c>
      <c r="B196" s="18"/>
      <c r="C196" s="18" t="s">
        <v>135</v>
      </c>
      <c r="D196" s="8" t="s">
        <v>634</v>
      </c>
      <c r="F196" s="20"/>
      <c r="G196" s="18" t="s">
        <v>148</v>
      </c>
      <c r="H196" s="18" t="s">
        <v>149</v>
      </c>
      <c r="I196" s="20"/>
      <c r="J196" s="18"/>
      <c r="K196" s="18"/>
      <c r="L196" s="18"/>
      <c r="M196" s="20"/>
      <c r="N196" s="18"/>
      <c r="O196" s="18"/>
      <c r="P196" s="23" t="s">
        <v>141</v>
      </c>
      <c r="Q196" s="18" t="s">
        <v>142</v>
      </c>
      <c r="R196" s="25" t="e">
        <v>#N/A</v>
      </c>
      <c r="S196" s="24"/>
      <c r="T196" s="18" t="e">
        <v>#N/A</v>
      </c>
      <c r="U196" s="25" t="e">
        <v>#N/A</v>
      </c>
      <c r="V196" s="24"/>
      <c r="W196" s="18" t="s">
        <v>635</v>
      </c>
      <c r="X196" s="25">
        <v>42199</v>
      </c>
      <c r="Y196" s="24"/>
      <c r="Z196" s="25" t="e">
        <v>#N/A</v>
      </c>
      <c r="AA196" s="25" t="e">
        <v>#N/A</v>
      </c>
      <c r="AB196" s="24"/>
      <c r="AC196" s="26"/>
      <c r="AD196" s="26"/>
      <c r="AE196" s="26"/>
      <c r="AF196" s="27"/>
      <c r="AG196" s="8"/>
      <c r="AH196" s="8"/>
      <c r="AI196" s="8"/>
      <c r="AJ196" s="8"/>
    </row>
    <row r="197" spans="1:36" ht="90" customHeight="1" x14ac:dyDescent="0.25">
      <c r="A197" s="17" t="s">
        <v>636</v>
      </c>
      <c r="B197" s="18"/>
      <c r="C197" s="18" t="s">
        <v>135</v>
      </c>
      <c r="D197" s="8" t="s">
        <v>589</v>
      </c>
      <c r="F197" s="20"/>
      <c r="G197" s="55" t="s">
        <v>569</v>
      </c>
      <c r="H197" s="55" t="s">
        <v>570</v>
      </c>
      <c r="I197" s="20"/>
      <c r="J197" s="18"/>
      <c r="K197" s="18"/>
      <c r="L197" s="18"/>
      <c r="M197" s="20"/>
      <c r="N197" s="18"/>
      <c r="O197" s="18"/>
      <c r="P197" s="23" t="s">
        <v>504</v>
      </c>
      <c r="Q197" s="18" t="s">
        <v>599</v>
      </c>
      <c r="R197" s="25" t="e">
        <v>#N/A</v>
      </c>
      <c r="S197" s="24"/>
      <c r="T197" s="18" t="e">
        <v>#N/A</v>
      </c>
      <c r="U197" s="25" t="e">
        <v>#N/A</v>
      </c>
      <c r="V197" s="24"/>
      <c r="W197" s="18" t="e">
        <v>#N/A</v>
      </c>
      <c r="X197" s="25" t="e">
        <v>#N/A</v>
      </c>
      <c r="Y197" s="24"/>
      <c r="Z197" s="25" t="s">
        <v>600</v>
      </c>
      <c r="AA197" s="25">
        <v>43921</v>
      </c>
      <c r="AB197" s="24"/>
      <c r="AC197" s="26"/>
      <c r="AD197" s="26"/>
      <c r="AE197" s="26"/>
      <c r="AF197" s="27"/>
      <c r="AG197" s="8"/>
      <c r="AH197" s="8"/>
      <c r="AI197" s="8"/>
      <c r="AJ197" s="8"/>
    </row>
    <row r="198" spans="1:36" ht="90" customHeight="1" x14ac:dyDescent="0.25">
      <c r="A198" s="17" t="s">
        <v>637</v>
      </c>
      <c r="B198" s="18"/>
      <c r="C198" s="18" t="s">
        <v>135</v>
      </c>
      <c r="D198" s="8" t="s">
        <v>638</v>
      </c>
      <c r="F198" s="20"/>
      <c r="G198" s="54" t="s">
        <v>629</v>
      </c>
      <c r="H198" s="54" t="s">
        <v>173</v>
      </c>
      <c r="I198" s="20"/>
      <c r="J198" s="18"/>
      <c r="K198" s="18"/>
      <c r="L198" s="18"/>
      <c r="M198" s="20"/>
      <c r="N198" s="18"/>
      <c r="O198" s="18"/>
      <c r="P198" s="23" t="s">
        <v>141</v>
      </c>
      <c r="Q198" s="18" t="s">
        <v>243</v>
      </c>
      <c r="R198" s="25">
        <v>45209</v>
      </c>
      <c r="S198" s="24"/>
      <c r="T198" s="18" t="e">
        <v>#N/A</v>
      </c>
      <c r="U198" s="25" t="e">
        <v>#N/A</v>
      </c>
      <c r="V198" s="24"/>
      <c r="W198" s="18" t="s">
        <v>244</v>
      </c>
      <c r="X198" s="25">
        <v>45209</v>
      </c>
      <c r="Y198" s="24"/>
      <c r="Z198" s="25" t="e">
        <v>#N/A</v>
      </c>
      <c r="AA198" s="25" t="e">
        <v>#N/A</v>
      </c>
      <c r="AB198" s="24"/>
      <c r="AC198" s="26"/>
      <c r="AD198" s="26"/>
      <c r="AE198" s="26"/>
      <c r="AF198" s="27"/>
      <c r="AG198" s="8"/>
      <c r="AH198" s="8"/>
      <c r="AI198" s="8"/>
      <c r="AJ198" s="8"/>
    </row>
    <row r="199" spans="1:36" ht="90" customHeight="1" x14ac:dyDescent="0.25">
      <c r="A199" s="17" t="s">
        <v>639</v>
      </c>
      <c r="B199" s="18"/>
      <c r="C199" s="18" t="s">
        <v>135</v>
      </c>
      <c r="D199" s="8" t="s">
        <v>638</v>
      </c>
      <c r="F199" s="20"/>
      <c r="G199" s="55" t="s">
        <v>629</v>
      </c>
      <c r="H199" s="55" t="s">
        <v>173</v>
      </c>
      <c r="I199" s="20"/>
      <c r="J199" s="18"/>
      <c r="K199" s="18"/>
      <c r="L199" s="18"/>
      <c r="M199" s="20"/>
      <c r="N199" s="18"/>
      <c r="O199" s="18"/>
      <c r="P199" s="23" t="s">
        <v>141</v>
      </c>
      <c r="Q199" s="18" t="s">
        <v>243</v>
      </c>
      <c r="R199" s="25">
        <v>45209</v>
      </c>
      <c r="S199" s="24"/>
      <c r="T199" s="18" t="e">
        <v>#N/A</v>
      </c>
      <c r="U199" s="25" t="e">
        <v>#N/A</v>
      </c>
      <c r="V199" s="24"/>
      <c r="W199" s="18" t="s">
        <v>244</v>
      </c>
      <c r="X199" s="25">
        <v>45209</v>
      </c>
      <c r="Y199" s="24"/>
      <c r="Z199" s="25" t="e">
        <v>#N/A</v>
      </c>
      <c r="AA199" s="25" t="e">
        <v>#N/A</v>
      </c>
      <c r="AB199" s="24"/>
      <c r="AC199" s="26"/>
      <c r="AD199" s="26"/>
      <c r="AE199" s="26"/>
      <c r="AF199" s="27"/>
      <c r="AG199" s="8"/>
      <c r="AH199" s="8"/>
      <c r="AI199" s="8"/>
      <c r="AJ199" s="8"/>
    </row>
    <row r="200" spans="1:36" ht="90" customHeight="1" x14ac:dyDescent="0.25">
      <c r="A200" s="17" t="s">
        <v>640</v>
      </c>
      <c r="B200" s="18"/>
      <c r="C200" s="18" t="s">
        <v>135</v>
      </c>
      <c r="D200" s="8" t="s">
        <v>638</v>
      </c>
      <c r="F200" s="20"/>
      <c r="G200" s="54" t="s">
        <v>629</v>
      </c>
      <c r="H200" s="54" t="s">
        <v>173</v>
      </c>
      <c r="I200" s="20"/>
      <c r="J200" s="18"/>
      <c r="K200" s="18"/>
      <c r="L200" s="18"/>
      <c r="M200" s="20"/>
      <c r="N200" s="18"/>
      <c r="O200" s="18"/>
      <c r="P200" s="23" t="s">
        <v>141</v>
      </c>
      <c r="Q200" s="18" t="s">
        <v>243</v>
      </c>
      <c r="R200" s="25">
        <v>45209</v>
      </c>
      <c r="S200" s="24"/>
      <c r="T200" s="18" t="e">
        <v>#N/A</v>
      </c>
      <c r="U200" s="25" t="e">
        <v>#N/A</v>
      </c>
      <c r="V200" s="24"/>
      <c r="W200" s="18" t="s">
        <v>244</v>
      </c>
      <c r="X200" s="25">
        <v>45209</v>
      </c>
      <c r="Y200" s="24"/>
      <c r="Z200" s="25" t="e">
        <v>#N/A</v>
      </c>
      <c r="AA200" s="25" t="e">
        <v>#N/A</v>
      </c>
      <c r="AB200" s="24"/>
      <c r="AC200" s="26"/>
      <c r="AD200" s="26"/>
      <c r="AE200" s="26"/>
      <c r="AF200" s="27"/>
      <c r="AG200" s="8"/>
      <c r="AH200" s="8"/>
      <c r="AI200" s="8"/>
      <c r="AJ200" s="8"/>
    </row>
    <row r="201" spans="1:36" ht="90" customHeight="1" x14ac:dyDescent="0.25">
      <c r="A201" s="17" t="s">
        <v>641</v>
      </c>
      <c r="B201" s="18"/>
      <c r="C201" s="18" t="s">
        <v>135</v>
      </c>
      <c r="D201" s="8" t="s">
        <v>642</v>
      </c>
      <c r="F201" s="20"/>
      <c r="G201" s="55" t="s">
        <v>629</v>
      </c>
      <c r="H201" s="55" t="s">
        <v>173</v>
      </c>
      <c r="I201" s="20"/>
      <c r="J201" s="18"/>
      <c r="K201" s="18"/>
      <c r="L201" s="18"/>
      <c r="M201" s="20"/>
      <c r="N201" s="18"/>
      <c r="O201" s="18"/>
      <c r="P201" s="23" t="s">
        <v>141</v>
      </c>
      <c r="Q201" s="18" t="s">
        <v>274</v>
      </c>
      <c r="R201" s="25">
        <v>45473</v>
      </c>
      <c r="S201" s="24"/>
      <c r="T201" s="18" t="e">
        <v>#N/A</v>
      </c>
      <c r="U201" s="25" t="e">
        <v>#N/A</v>
      </c>
      <c r="V201" s="24"/>
      <c r="W201" s="18" t="e">
        <v>#N/A</v>
      </c>
      <c r="X201" s="25" t="e">
        <v>#N/A</v>
      </c>
      <c r="Y201" s="24"/>
      <c r="Z201" s="25" t="e">
        <v>#N/A</v>
      </c>
      <c r="AA201" s="25" t="e">
        <v>#N/A</v>
      </c>
      <c r="AB201" s="24"/>
      <c r="AC201" s="26"/>
      <c r="AD201" s="26"/>
      <c r="AE201" s="26"/>
      <c r="AF201" s="27"/>
      <c r="AG201" s="8"/>
      <c r="AH201" s="8"/>
      <c r="AI201" s="8"/>
      <c r="AJ201" s="8"/>
    </row>
    <row r="202" spans="1:36" ht="90" customHeight="1" x14ac:dyDescent="0.25">
      <c r="A202" s="17" t="s">
        <v>643</v>
      </c>
      <c r="B202" s="18"/>
      <c r="C202" s="18" t="s">
        <v>135</v>
      </c>
      <c r="D202" s="8" t="s">
        <v>642</v>
      </c>
      <c r="F202" s="20"/>
      <c r="G202" s="54" t="s">
        <v>629</v>
      </c>
      <c r="H202" s="54" t="s">
        <v>173</v>
      </c>
      <c r="I202" s="20"/>
      <c r="J202" s="18"/>
      <c r="K202" s="18"/>
      <c r="L202" s="18"/>
      <c r="M202" s="20"/>
      <c r="N202" s="18"/>
      <c r="O202" s="18"/>
      <c r="P202" s="23" t="s">
        <v>141</v>
      </c>
      <c r="Q202" s="18" t="s">
        <v>274</v>
      </c>
      <c r="R202" s="25">
        <v>45473</v>
      </c>
      <c r="S202" s="24"/>
      <c r="T202" s="18" t="e">
        <v>#N/A</v>
      </c>
      <c r="U202" s="25" t="e">
        <v>#N/A</v>
      </c>
      <c r="V202" s="24"/>
      <c r="W202" s="18" t="e">
        <v>#N/A</v>
      </c>
      <c r="X202" s="25" t="e">
        <v>#N/A</v>
      </c>
      <c r="Y202" s="24"/>
      <c r="Z202" s="25" t="e">
        <v>#N/A</v>
      </c>
      <c r="AA202" s="25" t="e">
        <v>#N/A</v>
      </c>
      <c r="AB202" s="24"/>
      <c r="AC202" s="26"/>
      <c r="AD202" s="26"/>
      <c r="AE202" s="26"/>
      <c r="AF202" s="27"/>
      <c r="AG202" s="8"/>
      <c r="AH202" s="8"/>
      <c r="AI202" s="8"/>
      <c r="AJ202" s="8"/>
    </row>
    <row r="203" spans="1:36" ht="90" customHeight="1" x14ac:dyDescent="0.25">
      <c r="A203" s="17" t="s">
        <v>644</v>
      </c>
      <c r="B203" s="18"/>
      <c r="C203" s="18" t="s">
        <v>135</v>
      </c>
      <c r="D203" s="8" t="s">
        <v>642</v>
      </c>
      <c r="F203" s="20"/>
      <c r="G203" s="55" t="s">
        <v>629</v>
      </c>
      <c r="H203" s="55" t="s">
        <v>173</v>
      </c>
      <c r="I203" s="20"/>
      <c r="J203" s="18"/>
      <c r="K203" s="18"/>
      <c r="L203" s="18"/>
      <c r="M203" s="20"/>
      <c r="N203" s="18"/>
      <c r="O203" s="18"/>
      <c r="P203" s="23" t="s">
        <v>141</v>
      </c>
      <c r="Q203" s="18" t="s">
        <v>274</v>
      </c>
      <c r="R203" s="25">
        <v>45473</v>
      </c>
      <c r="S203" s="24"/>
      <c r="T203" s="18" t="s">
        <v>645</v>
      </c>
      <c r="U203" s="25">
        <v>45239</v>
      </c>
      <c r="V203" s="24"/>
      <c r="W203" s="18" t="e">
        <v>#N/A</v>
      </c>
      <c r="X203" s="25" t="e">
        <v>#N/A</v>
      </c>
      <c r="Y203" s="24"/>
      <c r="Z203" s="25" t="e">
        <v>#N/A</v>
      </c>
      <c r="AA203" s="25" t="e">
        <v>#N/A</v>
      </c>
      <c r="AB203" s="24"/>
      <c r="AC203" s="26"/>
      <c r="AD203" s="26"/>
      <c r="AE203" s="26"/>
      <c r="AF203" s="27"/>
      <c r="AG203" s="8"/>
      <c r="AH203" s="8"/>
      <c r="AI203" s="8"/>
      <c r="AJ203" s="8"/>
    </row>
    <row r="204" spans="1:36" ht="90" customHeight="1" x14ac:dyDescent="0.25">
      <c r="A204" s="17" t="s">
        <v>646</v>
      </c>
      <c r="B204" s="18"/>
      <c r="C204" s="18" t="s">
        <v>135</v>
      </c>
      <c r="D204" s="8" t="s">
        <v>642</v>
      </c>
      <c r="F204" s="20"/>
      <c r="G204" s="54" t="s">
        <v>629</v>
      </c>
      <c r="H204" s="54" t="s">
        <v>173</v>
      </c>
      <c r="I204" s="20"/>
      <c r="J204" s="18"/>
      <c r="K204" s="18"/>
      <c r="L204" s="18"/>
      <c r="M204" s="20"/>
      <c r="N204" s="18"/>
      <c r="O204" s="18"/>
      <c r="P204" s="23" t="s">
        <v>141</v>
      </c>
      <c r="Q204" s="18" t="s">
        <v>274</v>
      </c>
      <c r="R204" s="25">
        <v>45473</v>
      </c>
      <c r="S204" s="24"/>
      <c r="T204" s="18" t="s">
        <v>645</v>
      </c>
      <c r="U204" s="25">
        <v>45239</v>
      </c>
      <c r="V204" s="24"/>
      <c r="W204" s="18" t="e">
        <v>#N/A</v>
      </c>
      <c r="X204" s="25" t="e">
        <v>#N/A</v>
      </c>
      <c r="Y204" s="24"/>
      <c r="Z204" s="25" t="e">
        <v>#N/A</v>
      </c>
      <c r="AA204" s="25" t="e">
        <v>#N/A</v>
      </c>
      <c r="AB204" s="24"/>
      <c r="AC204" s="26"/>
      <c r="AD204" s="26"/>
      <c r="AE204" s="26"/>
      <c r="AF204" s="27"/>
      <c r="AG204" s="8"/>
      <c r="AH204" s="8"/>
      <c r="AI204" s="8"/>
      <c r="AJ204" s="8"/>
    </row>
    <row r="205" spans="1:36" ht="90" customHeight="1" x14ac:dyDescent="0.25">
      <c r="A205" s="17" t="s">
        <v>647</v>
      </c>
      <c r="B205" s="18"/>
      <c r="C205" s="18" t="s">
        <v>135</v>
      </c>
      <c r="D205" s="8" t="s">
        <v>642</v>
      </c>
      <c r="F205" s="20"/>
      <c r="G205" s="55" t="s">
        <v>629</v>
      </c>
      <c r="H205" s="55" t="s">
        <v>173</v>
      </c>
      <c r="I205" s="20"/>
      <c r="J205" s="18"/>
      <c r="K205" s="18"/>
      <c r="L205" s="18"/>
      <c r="M205" s="20"/>
      <c r="N205" s="18"/>
      <c r="O205" s="18"/>
      <c r="P205" s="23" t="s">
        <v>141</v>
      </c>
      <c r="Q205" s="18" t="s">
        <v>274</v>
      </c>
      <c r="R205" s="25">
        <v>45473</v>
      </c>
      <c r="S205" s="24"/>
      <c r="T205" s="18" t="s">
        <v>645</v>
      </c>
      <c r="U205" s="25">
        <v>45239</v>
      </c>
      <c r="V205" s="24"/>
      <c r="W205" s="18" t="e">
        <v>#N/A</v>
      </c>
      <c r="X205" s="25" t="e">
        <v>#N/A</v>
      </c>
      <c r="Y205" s="24"/>
      <c r="Z205" s="25" t="e">
        <v>#N/A</v>
      </c>
      <c r="AA205" s="25" t="e">
        <v>#N/A</v>
      </c>
      <c r="AB205" s="24"/>
      <c r="AC205" s="26"/>
      <c r="AD205" s="26"/>
      <c r="AE205" s="26"/>
      <c r="AF205" s="27"/>
      <c r="AG205" s="8"/>
      <c r="AH205" s="8"/>
      <c r="AI205" s="8"/>
      <c r="AJ205" s="8"/>
    </row>
    <row r="206" spans="1:36" ht="90" customHeight="1" x14ac:dyDescent="0.25">
      <c r="A206" s="17" t="s">
        <v>648</v>
      </c>
      <c r="B206" s="18"/>
      <c r="C206" s="18" t="s">
        <v>135</v>
      </c>
      <c r="D206" s="8" t="s">
        <v>642</v>
      </c>
      <c r="F206" s="20"/>
      <c r="G206" s="54" t="s">
        <v>629</v>
      </c>
      <c r="H206" s="54" t="s">
        <v>173</v>
      </c>
      <c r="I206" s="20"/>
      <c r="J206" s="18"/>
      <c r="K206" s="18"/>
      <c r="L206" s="18"/>
      <c r="M206" s="20"/>
      <c r="N206" s="18"/>
      <c r="O206" s="18"/>
      <c r="P206" s="23" t="s">
        <v>141</v>
      </c>
      <c r="Q206" s="18" t="s">
        <v>274</v>
      </c>
      <c r="R206" s="25">
        <v>45473</v>
      </c>
      <c r="S206" s="24"/>
      <c r="T206" s="18" t="e">
        <v>#N/A</v>
      </c>
      <c r="U206" s="25" t="e">
        <v>#N/A</v>
      </c>
      <c r="V206" s="24"/>
      <c r="W206" s="18" t="e">
        <v>#N/A</v>
      </c>
      <c r="X206" s="25" t="e">
        <v>#N/A</v>
      </c>
      <c r="Y206" s="24"/>
      <c r="Z206" s="25" t="e">
        <v>#N/A</v>
      </c>
      <c r="AA206" s="25" t="e">
        <v>#N/A</v>
      </c>
      <c r="AB206" s="24"/>
      <c r="AC206" s="26"/>
      <c r="AD206" s="26"/>
      <c r="AE206" s="26"/>
      <c r="AF206" s="27"/>
      <c r="AG206" s="8"/>
      <c r="AH206" s="8"/>
      <c r="AI206" s="8"/>
      <c r="AJ206" s="8"/>
    </row>
    <row r="207" spans="1:36" ht="90" customHeight="1" x14ac:dyDescent="0.25">
      <c r="A207" s="17" t="s">
        <v>649</v>
      </c>
      <c r="B207" s="18"/>
      <c r="C207" s="18" t="s">
        <v>135</v>
      </c>
      <c r="D207" s="8" t="s">
        <v>650</v>
      </c>
      <c r="F207" s="20"/>
      <c r="G207" s="55" t="s">
        <v>569</v>
      </c>
      <c r="H207" s="55" t="s">
        <v>570</v>
      </c>
      <c r="I207" s="20"/>
      <c r="J207" s="18"/>
      <c r="K207" s="18"/>
      <c r="L207" s="18"/>
      <c r="M207" s="20"/>
      <c r="N207" s="18"/>
      <c r="O207" s="18"/>
      <c r="P207" s="23" t="s">
        <v>141</v>
      </c>
      <c r="Q207" s="18" t="s">
        <v>243</v>
      </c>
      <c r="R207" s="25">
        <v>45209</v>
      </c>
      <c r="S207" s="24"/>
      <c r="T207" s="18" t="e">
        <v>#N/A</v>
      </c>
      <c r="U207" s="25" t="e">
        <v>#N/A</v>
      </c>
      <c r="V207" s="24"/>
      <c r="W207" s="18" t="e">
        <v>#N/A</v>
      </c>
      <c r="X207" s="25" t="e">
        <v>#N/A</v>
      </c>
      <c r="Y207" s="24"/>
      <c r="Z207" s="25" t="e">
        <v>#N/A</v>
      </c>
      <c r="AA207" s="25" t="e">
        <v>#N/A</v>
      </c>
      <c r="AB207" s="24"/>
      <c r="AC207" s="26"/>
      <c r="AD207" s="26"/>
      <c r="AE207" s="26"/>
      <c r="AF207" s="27"/>
      <c r="AG207" s="8"/>
      <c r="AH207" s="8"/>
      <c r="AI207" s="8"/>
      <c r="AJ207" s="8"/>
    </row>
    <row r="208" spans="1:36" ht="90" customHeight="1" x14ac:dyDescent="0.25">
      <c r="A208" s="17" t="s">
        <v>651</v>
      </c>
      <c r="B208" s="18"/>
      <c r="C208" s="18" t="s">
        <v>135</v>
      </c>
      <c r="D208" s="8" t="s">
        <v>650</v>
      </c>
      <c r="F208" s="20"/>
      <c r="G208" s="54" t="s">
        <v>569</v>
      </c>
      <c r="H208" s="54" t="s">
        <v>570</v>
      </c>
      <c r="I208" s="20"/>
      <c r="J208" s="18"/>
      <c r="K208" s="18"/>
      <c r="L208" s="18"/>
      <c r="M208" s="20"/>
      <c r="N208" s="18"/>
      <c r="O208" s="18"/>
      <c r="P208" s="23" t="s">
        <v>141</v>
      </c>
      <c r="Q208" s="18" t="s">
        <v>251</v>
      </c>
      <c r="R208" s="25">
        <v>45209</v>
      </c>
      <c r="S208" s="24"/>
      <c r="T208" s="18" t="e">
        <v>#N/A</v>
      </c>
      <c r="U208" s="25" t="e">
        <v>#N/A</v>
      </c>
      <c r="V208" s="24"/>
      <c r="W208" s="18" t="e">
        <v>#N/A</v>
      </c>
      <c r="X208" s="25" t="e">
        <v>#N/A</v>
      </c>
      <c r="Y208" s="24"/>
      <c r="Z208" s="25" t="e">
        <v>#N/A</v>
      </c>
      <c r="AA208" s="25" t="e">
        <v>#N/A</v>
      </c>
      <c r="AB208" s="24"/>
      <c r="AC208" s="26"/>
      <c r="AD208" s="26"/>
      <c r="AE208" s="26"/>
      <c r="AF208" s="27"/>
      <c r="AG208" s="8"/>
      <c r="AH208" s="8"/>
      <c r="AI208" s="8"/>
      <c r="AJ208" s="8"/>
    </row>
    <row r="209" spans="1:36" ht="90" customHeight="1" x14ac:dyDescent="0.25">
      <c r="A209" s="17" t="s">
        <v>652</v>
      </c>
      <c r="B209" s="18"/>
      <c r="C209" s="18" t="s">
        <v>135</v>
      </c>
      <c r="D209" s="8" t="s">
        <v>653</v>
      </c>
      <c r="F209" s="20"/>
      <c r="G209" s="55" t="s">
        <v>629</v>
      </c>
      <c r="H209" s="55" t="s">
        <v>173</v>
      </c>
      <c r="I209" s="20"/>
      <c r="J209" s="18"/>
      <c r="K209" s="18"/>
      <c r="L209" s="18"/>
      <c r="M209" s="20"/>
      <c r="N209" s="18"/>
      <c r="O209" s="18"/>
      <c r="P209" s="23" t="s">
        <v>141</v>
      </c>
      <c r="Q209" s="18" t="s">
        <v>347</v>
      </c>
      <c r="R209" s="25" t="e">
        <v>#N/A</v>
      </c>
      <c r="S209" s="24"/>
      <c r="T209" s="18" t="s">
        <v>395</v>
      </c>
      <c r="U209" s="25">
        <v>44681</v>
      </c>
      <c r="V209" s="24"/>
      <c r="W209" s="18" t="e">
        <v>#N/A</v>
      </c>
      <c r="X209" s="25" t="e">
        <v>#N/A</v>
      </c>
      <c r="Y209" s="24"/>
      <c r="Z209" s="25" t="e">
        <v>#N/A</v>
      </c>
      <c r="AA209" s="25" t="e">
        <v>#N/A</v>
      </c>
      <c r="AB209" s="24"/>
      <c r="AC209" s="26"/>
      <c r="AD209" s="26"/>
      <c r="AE209" s="26"/>
      <c r="AF209" s="27"/>
      <c r="AG209" s="8"/>
      <c r="AH209" s="8"/>
      <c r="AI209" s="8"/>
      <c r="AJ209" s="8"/>
    </row>
    <row r="210" spans="1:36" ht="90" customHeight="1" x14ac:dyDescent="0.25">
      <c r="A210" s="17" t="s">
        <v>654</v>
      </c>
      <c r="B210" s="18"/>
      <c r="C210" s="18" t="s">
        <v>135</v>
      </c>
      <c r="D210" s="8" t="s">
        <v>642</v>
      </c>
      <c r="F210" s="20"/>
      <c r="G210" s="54" t="s">
        <v>629</v>
      </c>
      <c r="H210" s="54" t="s">
        <v>173</v>
      </c>
      <c r="I210" s="20"/>
      <c r="J210" s="18"/>
      <c r="K210" s="18"/>
      <c r="L210" s="18"/>
      <c r="M210" s="20"/>
      <c r="N210" s="18"/>
      <c r="O210" s="18"/>
      <c r="P210" s="23" t="s">
        <v>141</v>
      </c>
      <c r="Q210" s="18" t="s">
        <v>274</v>
      </c>
      <c r="R210" s="25">
        <v>45473</v>
      </c>
      <c r="S210" s="24"/>
      <c r="T210" s="18" t="e">
        <v>#N/A</v>
      </c>
      <c r="U210" s="25" t="e">
        <v>#N/A</v>
      </c>
      <c r="V210" s="24"/>
      <c r="W210" s="18" t="e">
        <v>#N/A</v>
      </c>
      <c r="X210" s="25" t="e">
        <v>#N/A</v>
      </c>
      <c r="Y210" s="24"/>
      <c r="Z210" s="25" t="e">
        <v>#N/A</v>
      </c>
      <c r="AA210" s="25" t="e">
        <v>#N/A</v>
      </c>
      <c r="AB210" s="24"/>
      <c r="AC210" s="26"/>
      <c r="AD210" s="26"/>
      <c r="AE210" s="26"/>
      <c r="AF210" s="27"/>
      <c r="AG210" s="8"/>
      <c r="AH210" s="8"/>
      <c r="AI210" s="8"/>
      <c r="AJ210" s="8"/>
    </row>
    <row r="211" spans="1:36" ht="90" customHeight="1" x14ac:dyDescent="0.25">
      <c r="A211" s="17" t="s">
        <v>655</v>
      </c>
      <c r="B211" s="18"/>
      <c r="C211" s="18" t="s">
        <v>135</v>
      </c>
      <c r="D211" s="8" t="s">
        <v>642</v>
      </c>
      <c r="F211" s="20"/>
      <c r="G211" s="55" t="s">
        <v>629</v>
      </c>
      <c r="H211" s="55" t="s">
        <v>173</v>
      </c>
      <c r="I211" s="20"/>
      <c r="J211" s="18"/>
      <c r="K211" s="18"/>
      <c r="L211" s="18"/>
      <c r="M211" s="20"/>
      <c r="N211" s="18"/>
      <c r="O211" s="18"/>
      <c r="P211" s="23" t="s">
        <v>141</v>
      </c>
      <c r="Q211" s="18" t="s">
        <v>274</v>
      </c>
      <c r="R211" s="25">
        <v>45473</v>
      </c>
      <c r="S211" s="24"/>
      <c r="T211" s="18" t="e">
        <v>#N/A</v>
      </c>
      <c r="U211" s="25" t="e">
        <v>#N/A</v>
      </c>
      <c r="V211" s="24"/>
      <c r="W211" s="18" t="e">
        <v>#N/A</v>
      </c>
      <c r="X211" s="25" t="e">
        <v>#N/A</v>
      </c>
      <c r="Y211" s="24"/>
      <c r="Z211" s="25" t="e">
        <v>#N/A</v>
      </c>
      <c r="AA211" s="25" t="e">
        <v>#N/A</v>
      </c>
      <c r="AB211" s="24"/>
      <c r="AC211" s="26"/>
      <c r="AD211" s="26"/>
      <c r="AE211" s="26"/>
      <c r="AF211" s="27"/>
      <c r="AG211" s="8"/>
      <c r="AH211" s="8"/>
      <c r="AI211" s="8"/>
      <c r="AJ211" s="8"/>
    </row>
    <row r="212" spans="1:36" ht="90" customHeight="1" x14ac:dyDescent="0.25">
      <c r="A212" s="17" t="s">
        <v>656</v>
      </c>
      <c r="B212" s="18"/>
      <c r="C212" s="18" t="s">
        <v>135</v>
      </c>
      <c r="D212" s="8" t="s">
        <v>642</v>
      </c>
      <c r="F212" s="20"/>
      <c r="G212" s="54" t="s">
        <v>629</v>
      </c>
      <c r="H212" s="54" t="s">
        <v>173</v>
      </c>
      <c r="I212" s="20"/>
      <c r="J212" s="18"/>
      <c r="K212" s="18"/>
      <c r="L212" s="18"/>
      <c r="M212" s="20"/>
      <c r="N212" s="18"/>
      <c r="O212" s="18"/>
      <c r="P212" s="23" t="s">
        <v>141</v>
      </c>
      <c r="Q212" s="18" t="s">
        <v>274</v>
      </c>
      <c r="R212" s="25">
        <v>45473</v>
      </c>
      <c r="S212" s="24"/>
      <c r="T212" s="18" t="s">
        <v>645</v>
      </c>
      <c r="U212" s="25">
        <v>45239</v>
      </c>
      <c r="V212" s="24"/>
      <c r="W212" s="18" t="e">
        <v>#N/A</v>
      </c>
      <c r="X212" s="25" t="e">
        <v>#N/A</v>
      </c>
      <c r="Y212" s="24"/>
      <c r="Z212" s="25" t="e">
        <v>#N/A</v>
      </c>
      <c r="AA212" s="25" t="e">
        <v>#N/A</v>
      </c>
      <c r="AB212" s="24"/>
      <c r="AC212" s="26"/>
      <c r="AD212" s="26"/>
      <c r="AE212" s="26"/>
      <c r="AF212" s="27"/>
      <c r="AG212" s="8"/>
      <c r="AH212" s="8"/>
      <c r="AI212" s="8"/>
      <c r="AJ212" s="8"/>
    </row>
    <row r="213" spans="1:36" ht="90" customHeight="1" x14ac:dyDescent="0.25">
      <c r="A213" s="17" t="s">
        <v>657</v>
      </c>
      <c r="B213" s="18"/>
      <c r="C213" s="18" t="s">
        <v>135</v>
      </c>
      <c r="D213" s="8" t="s">
        <v>642</v>
      </c>
      <c r="F213" s="20"/>
      <c r="G213" s="55" t="s">
        <v>629</v>
      </c>
      <c r="H213" s="55" t="s">
        <v>173</v>
      </c>
      <c r="I213" s="20"/>
      <c r="J213" s="18"/>
      <c r="K213" s="18"/>
      <c r="L213" s="18"/>
      <c r="M213" s="20"/>
      <c r="N213" s="18"/>
      <c r="O213" s="18"/>
      <c r="P213" s="23" t="s">
        <v>141</v>
      </c>
      <c r="Q213" s="18" t="s">
        <v>274</v>
      </c>
      <c r="R213" s="25">
        <v>45473</v>
      </c>
      <c r="S213" s="24"/>
      <c r="T213" s="18" t="s">
        <v>645</v>
      </c>
      <c r="U213" s="25">
        <v>45239</v>
      </c>
      <c r="V213" s="24"/>
      <c r="W213" s="18" t="e">
        <v>#N/A</v>
      </c>
      <c r="X213" s="25" t="e">
        <v>#N/A</v>
      </c>
      <c r="Y213" s="24"/>
      <c r="Z213" s="25" t="e">
        <v>#N/A</v>
      </c>
      <c r="AA213" s="25" t="e">
        <v>#N/A</v>
      </c>
      <c r="AB213" s="24"/>
      <c r="AC213" s="26"/>
      <c r="AD213" s="26"/>
      <c r="AE213" s="26"/>
      <c r="AF213" s="27"/>
      <c r="AG213" s="8"/>
      <c r="AH213" s="8"/>
      <c r="AI213" s="8"/>
      <c r="AJ213" s="8"/>
    </row>
    <row r="214" spans="1:36" ht="90" customHeight="1" x14ac:dyDescent="0.25">
      <c r="A214" s="17" t="s">
        <v>658</v>
      </c>
      <c r="B214" s="18"/>
      <c r="C214" s="18" t="s">
        <v>135</v>
      </c>
      <c r="D214" s="8" t="s">
        <v>642</v>
      </c>
      <c r="F214" s="20"/>
      <c r="G214" s="54" t="s">
        <v>629</v>
      </c>
      <c r="H214" s="54" t="s">
        <v>173</v>
      </c>
      <c r="I214" s="20"/>
      <c r="J214" s="18"/>
      <c r="K214" s="18"/>
      <c r="L214" s="18"/>
      <c r="M214" s="20"/>
      <c r="N214" s="18"/>
      <c r="O214" s="18"/>
      <c r="P214" s="23" t="s">
        <v>141</v>
      </c>
      <c r="Q214" s="18" t="s">
        <v>274</v>
      </c>
      <c r="R214" s="25">
        <v>45473</v>
      </c>
      <c r="S214" s="24"/>
      <c r="T214" s="18" t="s">
        <v>645</v>
      </c>
      <c r="U214" s="25">
        <v>45239</v>
      </c>
      <c r="V214" s="24"/>
      <c r="W214" s="18" t="e">
        <v>#N/A</v>
      </c>
      <c r="X214" s="25" t="e">
        <v>#N/A</v>
      </c>
      <c r="Y214" s="24"/>
      <c r="Z214" s="25" t="e">
        <v>#N/A</v>
      </c>
      <c r="AA214" s="25" t="e">
        <v>#N/A</v>
      </c>
      <c r="AB214" s="24"/>
      <c r="AC214" s="26"/>
      <c r="AD214" s="26"/>
      <c r="AE214" s="26"/>
      <c r="AF214" s="27"/>
      <c r="AG214" s="8"/>
      <c r="AH214" s="8"/>
      <c r="AI214" s="8"/>
      <c r="AJ214" s="8"/>
    </row>
    <row r="215" spans="1:36" ht="90" customHeight="1" x14ac:dyDescent="0.25">
      <c r="A215" s="17" t="s">
        <v>659</v>
      </c>
      <c r="B215" s="18"/>
      <c r="C215" s="18" t="s">
        <v>135</v>
      </c>
      <c r="D215" s="8" t="s">
        <v>642</v>
      </c>
      <c r="F215" s="20"/>
      <c r="G215" s="55" t="s">
        <v>629</v>
      </c>
      <c r="H215" s="55" t="s">
        <v>173</v>
      </c>
      <c r="I215" s="20"/>
      <c r="J215" s="18"/>
      <c r="K215" s="18"/>
      <c r="L215" s="18"/>
      <c r="M215" s="20"/>
      <c r="N215" s="18"/>
      <c r="O215" s="18"/>
      <c r="P215" s="23" t="s">
        <v>141</v>
      </c>
      <c r="Q215" s="18" t="s">
        <v>274</v>
      </c>
      <c r="R215" s="25">
        <v>45473</v>
      </c>
      <c r="S215" s="24"/>
      <c r="T215" s="18" t="e">
        <v>#N/A</v>
      </c>
      <c r="U215" s="25" t="e">
        <v>#N/A</v>
      </c>
      <c r="V215" s="24"/>
      <c r="W215" s="18" t="e">
        <v>#N/A</v>
      </c>
      <c r="X215" s="25" t="e">
        <v>#N/A</v>
      </c>
      <c r="Y215" s="24"/>
      <c r="Z215" s="25" t="e">
        <v>#N/A</v>
      </c>
      <c r="AA215" s="25" t="e">
        <v>#N/A</v>
      </c>
      <c r="AB215" s="24"/>
      <c r="AC215" s="26"/>
      <c r="AD215" s="26"/>
      <c r="AE215" s="26"/>
      <c r="AF215" s="27"/>
      <c r="AG215" s="8"/>
      <c r="AH215" s="8"/>
      <c r="AI215" s="8"/>
      <c r="AJ215" s="8"/>
    </row>
    <row r="216" spans="1:36" ht="90" customHeight="1" x14ac:dyDescent="0.25">
      <c r="A216" s="17" t="s">
        <v>660</v>
      </c>
      <c r="B216" s="18"/>
      <c r="C216" s="18" t="s">
        <v>135</v>
      </c>
      <c r="D216" s="8" t="s">
        <v>642</v>
      </c>
      <c r="F216" s="20"/>
      <c r="G216" s="54" t="s">
        <v>629</v>
      </c>
      <c r="H216" s="54" t="s">
        <v>173</v>
      </c>
      <c r="I216" s="20"/>
      <c r="J216" s="18"/>
      <c r="K216" s="18"/>
      <c r="L216" s="18"/>
      <c r="M216" s="20"/>
      <c r="N216" s="18"/>
      <c r="O216" s="18"/>
      <c r="P216" s="23" t="s">
        <v>141</v>
      </c>
      <c r="Q216" s="18" t="s">
        <v>274</v>
      </c>
      <c r="R216" s="25">
        <v>45473</v>
      </c>
      <c r="S216" s="24"/>
      <c r="T216" s="18" t="e">
        <v>#N/A</v>
      </c>
      <c r="U216" s="25" t="e">
        <v>#N/A</v>
      </c>
      <c r="V216" s="24"/>
      <c r="W216" s="18" t="e">
        <v>#N/A</v>
      </c>
      <c r="X216" s="25" t="e">
        <v>#N/A</v>
      </c>
      <c r="Y216" s="24"/>
      <c r="Z216" s="25" t="e">
        <v>#N/A</v>
      </c>
      <c r="AA216" s="25" t="e">
        <v>#N/A</v>
      </c>
      <c r="AB216" s="24"/>
      <c r="AC216" s="26"/>
      <c r="AD216" s="26"/>
      <c r="AE216" s="26"/>
      <c r="AF216" s="27"/>
      <c r="AG216" s="8"/>
      <c r="AH216" s="8"/>
      <c r="AI216" s="8"/>
      <c r="AJ216" s="8"/>
    </row>
    <row r="217" spans="1:36" ht="90" customHeight="1" x14ac:dyDescent="0.25">
      <c r="A217" s="17" t="s">
        <v>661</v>
      </c>
      <c r="B217" s="18"/>
      <c r="C217" s="18" t="s">
        <v>135</v>
      </c>
      <c r="D217" s="8" t="s">
        <v>662</v>
      </c>
      <c r="F217" s="20"/>
      <c r="G217" s="55" t="s">
        <v>569</v>
      </c>
      <c r="H217" s="55" t="s">
        <v>570</v>
      </c>
      <c r="I217" s="20"/>
      <c r="J217" s="18"/>
      <c r="K217" s="18"/>
      <c r="L217" s="18"/>
      <c r="M217" s="20"/>
      <c r="N217" s="18"/>
      <c r="O217" s="18"/>
      <c r="P217" s="23" t="s">
        <v>141</v>
      </c>
      <c r="Q217" s="18" t="s">
        <v>663</v>
      </c>
      <c r="R217" s="25">
        <v>44165</v>
      </c>
      <c r="S217" s="24"/>
      <c r="T217" s="18" t="e">
        <v>#N/A</v>
      </c>
      <c r="U217" s="25" t="e">
        <v>#N/A</v>
      </c>
      <c r="V217" s="24"/>
      <c r="W217" s="18" t="e">
        <v>#N/A</v>
      </c>
      <c r="X217" s="25" t="e">
        <v>#N/A</v>
      </c>
      <c r="Y217" s="24"/>
      <c r="Z217" s="25" t="e">
        <v>#N/A</v>
      </c>
      <c r="AA217" s="25" t="e">
        <v>#N/A</v>
      </c>
      <c r="AB217" s="24"/>
      <c r="AC217" s="26"/>
      <c r="AD217" s="26"/>
      <c r="AE217" s="26"/>
      <c r="AF217" s="27"/>
      <c r="AG217" s="8"/>
      <c r="AH217" s="8"/>
      <c r="AI217" s="8"/>
      <c r="AJ217" s="8"/>
    </row>
    <row r="218" spans="1:36" ht="90" customHeight="1" x14ac:dyDescent="0.25">
      <c r="A218" s="17" t="s">
        <v>664</v>
      </c>
      <c r="B218" s="18"/>
      <c r="C218" s="18" t="s">
        <v>135</v>
      </c>
      <c r="D218" s="8" t="s">
        <v>662</v>
      </c>
      <c r="F218" s="20"/>
      <c r="G218" s="54" t="s">
        <v>569</v>
      </c>
      <c r="H218" s="54" t="s">
        <v>570</v>
      </c>
      <c r="I218" s="20"/>
      <c r="J218" s="18"/>
      <c r="K218" s="18"/>
      <c r="L218" s="18"/>
      <c r="M218" s="20"/>
      <c r="N218" s="18"/>
      <c r="O218" s="18"/>
      <c r="P218" s="23" t="s">
        <v>141</v>
      </c>
      <c r="Q218" s="18" t="s">
        <v>665</v>
      </c>
      <c r="R218" s="25">
        <v>44165</v>
      </c>
      <c r="S218" s="24"/>
      <c r="T218" s="18" t="e">
        <v>#N/A</v>
      </c>
      <c r="U218" s="25" t="e">
        <v>#N/A</v>
      </c>
      <c r="V218" s="24"/>
      <c r="W218" s="18" t="e">
        <v>#N/A</v>
      </c>
      <c r="X218" s="25" t="e">
        <v>#N/A</v>
      </c>
      <c r="Y218" s="24"/>
      <c r="Z218" s="25" t="e">
        <v>#N/A</v>
      </c>
      <c r="AA218" s="25" t="e">
        <v>#N/A</v>
      </c>
      <c r="AB218" s="24"/>
      <c r="AC218" s="26"/>
      <c r="AD218" s="26"/>
      <c r="AE218" s="26"/>
      <c r="AF218" s="27"/>
      <c r="AG218" s="8"/>
      <c r="AH218" s="8"/>
      <c r="AI218" s="8"/>
      <c r="AJ218" s="8"/>
    </row>
    <row r="219" spans="1:36" ht="90" customHeight="1" x14ac:dyDescent="0.25">
      <c r="A219" s="17" t="s">
        <v>666</v>
      </c>
      <c r="B219" s="18"/>
      <c r="C219" s="18" t="s">
        <v>135</v>
      </c>
      <c r="D219" s="8" t="s">
        <v>662</v>
      </c>
      <c r="F219" s="20"/>
      <c r="G219" s="55" t="s">
        <v>569</v>
      </c>
      <c r="H219" s="55" t="s">
        <v>570</v>
      </c>
      <c r="I219" s="20"/>
      <c r="J219" s="18"/>
      <c r="K219" s="18"/>
      <c r="L219" s="18"/>
      <c r="M219" s="20"/>
      <c r="N219" s="18"/>
      <c r="O219" s="18"/>
      <c r="P219" s="23" t="s">
        <v>141</v>
      </c>
      <c r="Q219" s="18" t="s">
        <v>665</v>
      </c>
      <c r="R219" s="25">
        <v>44165</v>
      </c>
      <c r="S219" s="24"/>
      <c r="T219" s="18" t="e">
        <v>#N/A</v>
      </c>
      <c r="U219" s="25" t="e">
        <v>#N/A</v>
      </c>
      <c r="V219" s="24"/>
      <c r="W219" s="18" t="e">
        <v>#N/A</v>
      </c>
      <c r="X219" s="25" t="e">
        <v>#N/A</v>
      </c>
      <c r="Y219" s="24"/>
      <c r="Z219" s="25" t="e">
        <v>#N/A</v>
      </c>
      <c r="AA219" s="25" t="e">
        <v>#N/A</v>
      </c>
      <c r="AB219" s="24"/>
      <c r="AC219" s="26"/>
      <c r="AD219" s="26"/>
      <c r="AE219" s="26"/>
      <c r="AF219" s="27"/>
      <c r="AG219" s="8"/>
      <c r="AH219" s="8"/>
      <c r="AI219" s="8"/>
      <c r="AJ219" s="8"/>
    </row>
    <row r="220" spans="1:36" ht="90" customHeight="1" x14ac:dyDescent="0.25">
      <c r="A220" s="17" t="s">
        <v>667</v>
      </c>
      <c r="B220" s="18"/>
      <c r="C220" s="18" t="s">
        <v>135</v>
      </c>
      <c r="D220" s="8" t="s">
        <v>668</v>
      </c>
      <c r="F220" s="20"/>
      <c r="G220" s="54" t="s">
        <v>629</v>
      </c>
      <c r="H220" s="54" t="s">
        <v>173</v>
      </c>
      <c r="I220" s="20"/>
      <c r="J220" s="18"/>
      <c r="K220" s="18"/>
      <c r="L220" s="18"/>
      <c r="M220" s="20"/>
      <c r="N220" s="18"/>
      <c r="O220" s="18"/>
      <c r="P220" s="23" t="s">
        <v>141</v>
      </c>
      <c r="Q220" s="18" t="s">
        <v>669</v>
      </c>
      <c r="R220" s="25" t="e">
        <v>#N/A</v>
      </c>
      <c r="S220" s="24"/>
      <c r="T220" s="18" t="s">
        <v>395</v>
      </c>
      <c r="U220" s="25">
        <v>44681</v>
      </c>
      <c r="V220" s="24"/>
      <c r="W220" s="18" t="e">
        <v>#N/A</v>
      </c>
      <c r="X220" s="25" t="e">
        <v>#N/A</v>
      </c>
      <c r="Y220" s="24"/>
      <c r="Z220" s="25" t="e">
        <v>#N/A</v>
      </c>
      <c r="AA220" s="25" t="e">
        <v>#N/A</v>
      </c>
      <c r="AB220" s="24"/>
      <c r="AC220" s="26"/>
      <c r="AD220" s="26"/>
      <c r="AE220" s="26"/>
      <c r="AF220" s="27"/>
      <c r="AG220" s="8"/>
      <c r="AH220" s="8"/>
      <c r="AI220" s="8"/>
      <c r="AJ220" s="8"/>
    </row>
    <row r="221" spans="1:36" ht="90" customHeight="1" x14ac:dyDescent="0.25">
      <c r="A221" s="17" t="s">
        <v>670</v>
      </c>
      <c r="B221" s="18"/>
      <c r="C221" s="18" t="s">
        <v>135</v>
      </c>
      <c r="D221" s="8" t="s">
        <v>638</v>
      </c>
      <c r="F221" s="20"/>
      <c r="G221" s="55" t="s">
        <v>629</v>
      </c>
      <c r="H221" s="55" t="s">
        <v>173</v>
      </c>
      <c r="I221" s="20"/>
      <c r="J221" s="18"/>
      <c r="K221" s="18"/>
      <c r="L221" s="18"/>
      <c r="M221" s="20"/>
      <c r="N221" s="18"/>
      <c r="O221" s="18"/>
      <c r="P221" s="23" t="s">
        <v>141</v>
      </c>
      <c r="Q221" s="18" t="s">
        <v>243</v>
      </c>
      <c r="R221" s="25">
        <v>45209</v>
      </c>
      <c r="S221" s="24"/>
      <c r="T221" s="18" t="e">
        <v>#N/A</v>
      </c>
      <c r="U221" s="25" t="e">
        <v>#N/A</v>
      </c>
      <c r="V221" s="24"/>
      <c r="W221" s="18" t="e">
        <v>#N/A</v>
      </c>
      <c r="X221" s="25" t="e">
        <v>#N/A</v>
      </c>
      <c r="Y221" s="24"/>
      <c r="Z221" s="25" t="e">
        <v>#N/A</v>
      </c>
      <c r="AA221" s="25" t="e">
        <v>#N/A</v>
      </c>
      <c r="AB221" s="24"/>
      <c r="AC221" s="26"/>
      <c r="AD221" s="26"/>
      <c r="AE221" s="26"/>
      <c r="AF221" s="27"/>
      <c r="AG221" s="8"/>
      <c r="AH221" s="8"/>
      <c r="AI221" s="8"/>
      <c r="AJ221" s="8"/>
    </row>
    <row r="222" spans="1:36" ht="90" customHeight="1" x14ac:dyDescent="0.25">
      <c r="A222" s="17" t="s">
        <v>671</v>
      </c>
      <c r="B222" s="18"/>
      <c r="C222" s="18" t="s">
        <v>135</v>
      </c>
      <c r="D222" s="8" t="s">
        <v>638</v>
      </c>
      <c r="F222" s="20"/>
      <c r="G222" s="54" t="s">
        <v>629</v>
      </c>
      <c r="H222" s="54" t="s">
        <v>173</v>
      </c>
      <c r="I222" s="20"/>
      <c r="J222" s="18"/>
      <c r="K222" s="18"/>
      <c r="L222" s="18"/>
      <c r="M222" s="20"/>
      <c r="N222" s="18"/>
      <c r="O222" s="18"/>
      <c r="P222" s="23" t="s">
        <v>141</v>
      </c>
      <c r="Q222" s="18" t="s">
        <v>243</v>
      </c>
      <c r="R222" s="25">
        <v>45209</v>
      </c>
      <c r="S222" s="24"/>
      <c r="T222" s="18" t="e">
        <v>#N/A</v>
      </c>
      <c r="U222" s="25" t="e">
        <v>#N/A</v>
      </c>
      <c r="V222" s="24"/>
      <c r="W222" s="18" t="e">
        <v>#N/A</v>
      </c>
      <c r="X222" s="25" t="e">
        <v>#N/A</v>
      </c>
      <c r="Y222" s="24"/>
      <c r="Z222" s="25" t="e">
        <v>#N/A</v>
      </c>
      <c r="AA222" s="25" t="e">
        <v>#N/A</v>
      </c>
      <c r="AB222" s="24"/>
      <c r="AC222" s="26"/>
      <c r="AD222" s="26"/>
      <c r="AE222" s="26"/>
      <c r="AF222" s="27"/>
      <c r="AG222" s="8"/>
      <c r="AH222" s="8"/>
      <c r="AI222" s="8"/>
      <c r="AJ222" s="8"/>
    </row>
    <row r="223" spans="1:36" ht="90" customHeight="1" x14ac:dyDescent="0.25">
      <c r="A223" s="17" t="s">
        <v>672</v>
      </c>
      <c r="B223" s="18"/>
      <c r="C223" s="18" t="s">
        <v>135</v>
      </c>
      <c r="D223" s="8" t="s">
        <v>638</v>
      </c>
      <c r="F223" s="20"/>
      <c r="G223" s="55" t="s">
        <v>629</v>
      </c>
      <c r="H223" s="55" t="s">
        <v>173</v>
      </c>
      <c r="I223" s="20"/>
      <c r="J223" s="18"/>
      <c r="K223" s="18"/>
      <c r="L223" s="18"/>
      <c r="M223" s="20"/>
      <c r="N223" s="18"/>
      <c r="O223" s="18"/>
      <c r="P223" s="23" t="s">
        <v>141</v>
      </c>
      <c r="Q223" s="18" t="s">
        <v>243</v>
      </c>
      <c r="R223" s="25">
        <v>45209</v>
      </c>
      <c r="S223" s="24"/>
      <c r="T223" s="18" t="e">
        <v>#N/A</v>
      </c>
      <c r="U223" s="25" t="e">
        <v>#N/A</v>
      </c>
      <c r="V223" s="24"/>
      <c r="W223" s="18" t="e">
        <v>#N/A</v>
      </c>
      <c r="X223" s="25" t="e">
        <v>#N/A</v>
      </c>
      <c r="Y223" s="24"/>
      <c r="Z223" s="25" t="e">
        <v>#N/A</v>
      </c>
      <c r="AA223" s="25" t="e">
        <v>#N/A</v>
      </c>
      <c r="AB223" s="24"/>
      <c r="AC223" s="26"/>
      <c r="AD223" s="26"/>
      <c r="AE223" s="26"/>
      <c r="AF223" s="27"/>
      <c r="AG223" s="8"/>
      <c r="AH223" s="8"/>
      <c r="AI223" s="8"/>
      <c r="AJ223" s="8"/>
    </row>
    <row r="224" spans="1:36" ht="90" customHeight="1" x14ac:dyDescent="0.25">
      <c r="A224" s="17" t="s">
        <v>673</v>
      </c>
      <c r="B224" s="18"/>
      <c r="C224" s="18" t="s">
        <v>135</v>
      </c>
      <c r="D224" s="8" t="s">
        <v>674</v>
      </c>
      <c r="F224" s="20"/>
      <c r="G224" s="54" t="s">
        <v>544</v>
      </c>
      <c r="H224" s="54" t="s">
        <v>545</v>
      </c>
      <c r="I224" s="20"/>
      <c r="J224" s="18"/>
      <c r="K224" s="18"/>
      <c r="L224" s="18"/>
      <c r="M224" s="20"/>
      <c r="N224" s="18"/>
      <c r="O224" s="18"/>
      <c r="P224" s="23" t="s">
        <v>141</v>
      </c>
      <c r="Q224" s="18" t="s">
        <v>243</v>
      </c>
      <c r="R224" s="25">
        <v>45209</v>
      </c>
      <c r="S224" s="24"/>
      <c r="T224" s="18" t="e">
        <v>#N/A</v>
      </c>
      <c r="U224" s="25" t="e">
        <v>#N/A</v>
      </c>
      <c r="V224" s="24"/>
      <c r="W224" s="18" t="e">
        <v>#N/A</v>
      </c>
      <c r="X224" s="25" t="e">
        <v>#N/A</v>
      </c>
      <c r="Y224" s="24"/>
      <c r="Z224" s="25" t="e">
        <v>#N/A</v>
      </c>
      <c r="AA224" s="25" t="e">
        <v>#N/A</v>
      </c>
      <c r="AB224" s="24"/>
      <c r="AC224" s="26"/>
      <c r="AD224" s="26"/>
      <c r="AE224" s="26"/>
      <c r="AF224" s="27"/>
      <c r="AG224" s="8"/>
      <c r="AH224" s="8"/>
      <c r="AI224" s="8"/>
      <c r="AJ224" s="8"/>
    </row>
    <row r="225" spans="1:36" ht="90" customHeight="1" x14ac:dyDescent="0.25">
      <c r="A225" s="17" t="s">
        <v>675</v>
      </c>
      <c r="B225" s="18"/>
      <c r="C225" s="18" t="s">
        <v>135</v>
      </c>
      <c r="D225" s="8" t="s">
        <v>653</v>
      </c>
      <c r="F225" s="20"/>
      <c r="G225" s="55" t="s">
        <v>629</v>
      </c>
      <c r="H225" s="55" t="s">
        <v>173</v>
      </c>
      <c r="I225" s="20"/>
      <c r="J225" s="18"/>
      <c r="K225" s="18"/>
      <c r="L225" s="18"/>
      <c r="M225" s="20"/>
      <c r="N225" s="18"/>
      <c r="O225" s="18"/>
      <c r="P225" s="23" t="s">
        <v>141</v>
      </c>
      <c r="Q225" s="18" t="s">
        <v>243</v>
      </c>
      <c r="R225" s="25">
        <v>45209</v>
      </c>
      <c r="S225" s="24"/>
      <c r="T225" s="18" t="e">
        <v>#N/A</v>
      </c>
      <c r="U225" s="25" t="e">
        <v>#N/A</v>
      </c>
      <c r="V225" s="24"/>
      <c r="W225" s="18" t="e">
        <v>#N/A</v>
      </c>
      <c r="X225" s="25" t="e">
        <v>#N/A</v>
      </c>
      <c r="Y225" s="24"/>
      <c r="Z225" s="25" t="e">
        <v>#N/A</v>
      </c>
      <c r="AA225" s="25" t="e">
        <v>#N/A</v>
      </c>
      <c r="AB225" s="24"/>
      <c r="AC225" s="26"/>
      <c r="AD225" s="26"/>
      <c r="AE225" s="26"/>
      <c r="AF225" s="27"/>
      <c r="AG225" s="8"/>
      <c r="AH225" s="8"/>
      <c r="AI225" s="8"/>
      <c r="AJ225" s="8"/>
    </row>
    <row r="226" spans="1:36" ht="90" customHeight="1" x14ac:dyDescent="0.25">
      <c r="A226" s="17" t="s">
        <v>676</v>
      </c>
      <c r="B226" s="18"/>
      <c r="C226" s="18" t="s">
        <v>135</v>
      </c>
      <c r="D226" s="8" t="s">
        <v>583</v>
      </c>
      <c r="F226" s="20"/>
      <c r="G226" s="54" t="s">
        <v>569</v>
      </c>
      <c r="H226" s="54" t="s">
        <v>570</v>
      </c>
      <c r="I226" s="20"/>
      <c r="J226" s="18"/>
      <c r="K226" s="18"/>
      <c r="L226" s="18"/>
      <c r="M226" s="20"/>
      <c r="N226" s="18"/>
      <c r="O226" s="18"/>
      <c r="P226" s="23" t="s">
        <v>504</v>
      </c>
      <c r="Q226" s="18" t="s">
        <v>677</v>
      </c>
      <c r="R226" s="25" t="e">
        <v>#N/A</v>
      </c>
      <c r="S226" s="24"/>
      <c r="T226" s="18" t="e">
        <v>#N/A</v>
      </c>
      <c r="U226" s="25" t="e">
        <v>#N/A</v>
      </c>
      <c r="V226" s="24"/>
      <c r="W226" s="18" t="e">
        <v>#N/A</v>
      </c>
      <c r="X226" s="25" t="e">
        <v>#N/A</v>
      </c>
      <c r="Y226" s="24"/>
      <c r="Z226" s="25" t="s">
        <v>678</v>
      </c>
      <c r="AA226" s="25">
        <v>44849</v>
      </c>
      <c r="AB226" s="24"/>
      <c r="AC226" s="26"/>
      <c r="AD226" s="26"/>
      <c r="AE226" s="26"/>
      <c r="AF226" s="27"/>
      <c r="AG226" s="8"/>
      <c r="AH226" s="8"/>
      <c r="AI226" s="8"/>
      <c r="AJ226" s="8"/>
    </row>
    <row r="227" spans="1:36" ht="90" customHeight="1" x14ac:dyDescent="0.25">
      <c r="A227" s="17" t="s">
        <v>679</v>
      </c>
      <c r="B227" s="18"/>
      <c r="C227" s="18" t="s">
        <v>135</v>
      </c>
      <c r="D227" s="8" t="s">
        <v>583</v>
      </c>
      <c r="F227" s="20"/>
      <c r="G227" s="55" t="s">
        <v>569</v>
      </c>
      <c r="H227" s="55" t="s">
        <v>570</v>
      </c>
      <c r="I227" s="20"/>
      <c r="J227" s="18"/>
      <c r="K227" s="18"/>
      <c r="L227" s="18"/>
      <c r="M227" s="20"/>
      <c r="N227" s="18"/>
      <c r="O227" s="18"/>
      <c r="P227" s="23" t="s">
        <v>504</v>
      </c>
      <c r="Q227" s="18" t="s">
        <v>677</v>
      </c>
      <c r="R227" s="25" t="e">
        <v>#N/A</v>
      </c>
      <c r="S227" s="24"/>
      <c r="T227" s="18" t="e">
        <v>#N/A</v>
      </c>
      <c r="U227" s="25" t="e">
        <v>#N/A</v>
      </c>
      <c r="V227" s="24"/>
      <c r="W227" s="18" t="e">
        <v>#N/A</v>
      </c>
      <c r="X227" s="25" t="e">
        <v>#N/A</v>
      </c>
      <c r="Y227" s="24"/>
      <c r="Z227" s="25" t="s">
        <v>678</v>
      </c>
      <c r="AA227" s="25">
        <v>44849</v>
      </c>
      <c r="AB227" s="24"/>
      <c r="AC227" s="26"/>
      <c r="AD227" s="26"/>
      <c r="AE227" s="26"/>
      <c r="AF227" s="27"/>
      <c r="AG227" s="8"/>
      <c r="AH227" s="8"/>
      <c r="AI227" s="8"/>
      <c r="AJ227" s="8"/>
    </row>
    <row r="228" spans="1:36" ht="90" customHeight="1" x14ac:dyDescent="0.25">
      <c r="A228" s="17" t="s">
        <v>680</v>
      </c>
      <c r="B228" s="18"/>
      <c r="C228" s="18" t="s">
        <v>135</v>
      </c>
      <c r="D228" s="8" t="s">
        <v>583</v>
      </c>
      <c r="F228" s="20"/>
      <c r="G228" s="54" t="s">
        <v>569</v>
      </c>
      <c r="H228" s="54" t="s">
        <v>570</v>
      </c>
      <c r="I228" s="20"/>
      <c r="J228" s="18"/>
      <c r="K228" s="18"/>
      <c r="L228" s="18"/>
      <c r="M228" s="20"/>
      <c r="N228" s="18"/>
      <c r="O228" s="18"/>
      <c r="P228" s="23" t="s">
        <v>504</v>
      </c>
      <c r="Q228" s="18" t="s">
        <v>677</v>
      </c>
      <c r="R228" s="25" t="e">
        <v>#N/A</v>
      </c>
      <c r="S228" s="24"/>
      <c r="T228" s="18" t="e">
        <v>#N/A</v>
      </c>
      <c r="U228" s="25" t="e">
        <v>#N/A</v>
      </c>
      <c r="V228" s="24"/>
      <c r="W228" s="18" t="e">
        <v>#N/A</v>
      </c>
      <c r="X228" s="25" t="e">
        <v>#N/A</v>
      </c>
      <c r="Y228" s="24"/>
      <c r="Z228" s="25" t="s">
        <v>678</v>
      </c>
      <c r="AA228" s="25">
        <v>44849</v>
      </c>
      <c r="AB228" s="24"/>
      <c r="AC228" s="26"/>
      <c r="AD228" s="26"/>
      <c r="AE228" s="26"/>
      <c r="AF228" s="27"/>
      <c r="AG228" s="8"/>
      <c r="AH228" s="8"/>
      <c r="AI228" s="8"/>
      <c r="AJ228" s="8"/>
    </row>
    <row r="229" spans="1:36" ht="90" customHeight="1" x14ac:dyDescent="0.25">
      <c r="A229" s="17" t="s">
        <v>681</v>
      </c>
      <c r="B229" s="18"/>
      <c r="C229" s="18" t="s">
        <v>135</v>
      </c>
      <c r="D229" s="8" t="s">
        <v>583</v>
      </c>
      <c r="F229" s="20"/>
      <c r="G229" s="55" t="s">
        <v>569</v>
      </c>
      <c r="H229" s="55" t="s">
        <v>570</v>
      </c>
      <c r="I229" s="20"/>
      <c r="J229" s="18"/>
      <c r="K229" s="18"/>
      <c r="L229" s="18"/>
      <c r="M229" s="20"/>
      <c r="N229" s="18"/>
      <c r="O229" s="18"/>
      <c r="P229" s="23" t="s">
        <v>504</v>
      </c>
      <c r="Q229" s="18" t="s">
        <v>677</v>
      </c>
      <c r="R229" s="25" t="e">
        <v>#N/A</v>
      </c>
      <c r="S229" s="24"/>
      <c r="T229" s="18" t="e">
        <v>#N/A</v>
      </c>
      <c r="U229" s="25" t="e">
        <v>#N/A</v>
      </c>
      <c r="V229" s="24"/>
      <c r="W229" s="18" t="e">
        <v>#N/A</v>
      </c>
      <c r="X229" s="25" t="e">
        <v>#N/A</v>
      </c>
      <c r="Y229" s="24"/>
      <c r="Z229" s="25" t="s">
        <v>678</v>
      </c>
      <c r="AA229" s="25">
        <v>44849</v>
      </c>
      <c r="AB229" s="24"/>
      <c r="AC229" s="26"/>
      <c r="AD229" s="26"/>
      <c r="AE229" s="26"/>
      <c r="AF229" s="27"/>
      <c r="AG229" s="8"/>
      <c r="AH229" s="8"/>
      <c r="AI229" s="8"/>
      <c r="AJ229" s="8"/>
    </row>
    <row r="230" spans="1:36" ht="90" customHeight="1" x14ac:dyDescent="0.25">
      <c r="A230" s="17" t="s">
        <v>682</v>
      </c>
      <c r="B230" s="18"/>
      <c r="C230" s="18" t="s">
        <v>135</v>
      </c>
      <c r="D230" s="8" t="s">
        <v>583</v>
      </c>
      <c r="F230" s="20"/>
      <c r="G230" s="54" t="s">
        <v>569</v>
      </c>
      <c r="H230" s="54" t="s">
        <v>570</v>
      </c>
      <c r="I230" s="20"/>
      <c r="J230" s="18"/>
      <c r="K230" s="18"/>
      <c r="L230" s="18"/>
      <c r="M230" s="20"/>
      <c r="N230" s="18"/>
      <c r="O230" s="18"/>
      <c r="P230" s="23" t="s">
        <v>504</v>
      </c>
      <c r="Q230" s="18" t="s">
        <v>677</v>
      </c>
      <c r="R230" s="25" t="e">
        <v>#N/A</v>
      </c>
      <c r="S230" s="24"/>
      <c r="T230" s="18" t="e">
        <v>#N/A</v>
      </c>
      <c r="U230" s="25" t="e">
        <v>#N/A</v>
      </c>
      <c r="V230" s="24"/>
      <c r="W230" s="18" t="e">
        <v>#N/A</v>
      </c>
      <c r="X230" s="25" t="e">
        <v>#N/A</v>
      </c>
      <c r="Y230" s="24"/>
      <c r="Z230" s="25" t="s">
        <v>678</v>
      </c>
      <c r="AA230" s="25">
        <v>44849</v>
      </c>
      <c r="AB230" s="24"/>
      <c r="AC230" s="26"/>
      <c r="AD230" s="26"/>
      <c r="AE230" s="26"/>
      <c r="AF230" s="27"/>
      <c r="AG230" s="8"/>
      <c r="AH230" s="8"/>
      <c r="AI230" s="8"/>
      <c r="AJ230" s="8"/>
    </row>
    <row r="231" spans="1:36" ht="90" customHeight="1" x14ac:dyDescent="0.25">
      <c r="A231" s="17" t="s">
        <v>683</v>
      </c>
      <c r="B231" s="18"/>
      <c r="C231" s="18" t="s">
        <v>135</v>
      </c>
      <c r="D231" s="8" t="s">
        <v>684</v>
      </c>
      <c r="F231" s="20"/>
      <c r="G231" s="55" t="s">
        <v>629</v>
      </c>
      <c r="H231" s="55" t="s">
        <v>173</v>
      </c>
      <c r="I231" s="20"/>
      <c r="J231" s="18"/>
      <c r="K231" s="18"/>
      <c r="L231" s="18"/>
      <c r="M231" s="20"/>
      <c r="N231" s="18"/>
      <c r="O231" s="18"/>
      <c r="P231" s="23" t="s">
        <v>141</v>
      </c>
      <c r="Q231" s="18" t="s">
        <v>243</v>
      </c>
      <c r="R231" s="25">
        <v>45209</v>
      </c>
      <c r="S231" s="24"/>
      <c r="T231" s="18" t="e">
        <v>#N/A</v>
      </c>
      <c r="U231" s="25" t="e">
        <v>#N/A</v>
      </c>
      <c r="V231" s="24"/>
      <c r="W231" s="18" t="s">
        <v>244</v>
      </c>
      <c r="X231" s="25">
        <v>45209</v>
      </c>
      <c r="Y231" s="24"/>
      <c r="Z231" s="25" t="e">
        <v>#N/A</v>
      </c>
      <c r="AA231" s="25" t="e">
        <v>#N/A</v>
      </c>
      <c r="AB231" s="24"/>
      <c r="AC231" s="26"/>
      <c r="AD231" s="26"/>
      <c r="AE231" s="26"/>
      <c r="AF231" s="27"/>
      <c r="AG231" s="8"/>
      <c r="AH231" s="8"/>
      <c r="AI231" s="8"/>
      <c r="AJ231" s="8"/>
    </row>
    <row r="232" spans="1:36" ht="90" customHeight="1" x14ac:dyDescent="0.25">
      <c r="A232" s="17" t="s">
        <v>685</v>
      </c>
      <c r="B232" s="18"/>
      <c r="C232" s="18" t="s">
        <v>135</v>
      </c>
      <c r="D232" s="8" t="s">
        <v>684</v>
      </c>
      <c r="F232" s="20"/>
      <c r="G232" s="54" t="s">
        <v>629</v>
      </c>
      <c r="H232" s="54" t="s">
        <v>173</v>
      </c>
      <c r="I232" s="20"/>
      <c r="J232" s="18"/>
      <c r="K232" s="18"/>
      <c r="L232" s="18"/>
      <c r="M232" s="20"/>
      <c r="N232" s="18"/>
      <c r="O232" s="18"/>
      <c r="P232" s="23" t="s">
        <v>141</v>
      </c>
      <c r="Q232" s="18" t="s">
        <v>243</v>
      </c>
      <c r="R232" s="25">
        <v>45209</v>
      </c>
      <c r="S232" s="24"/>
      <c r="T232" s="18" t="e">
        <v>#N/A</v>
      </c>
      <c r="U232" s="25" t="e">
        <v>#N/A</v>
      </c>
      <c r="V232" s="24"/>
      <c r="W232" s="18" t="s">
        <v>244</v>
      </c>
      <c r="X232" s="25">
        <v>45209</v>
      </c>
      <c r="Y232" s="24"/>
      <c r="Z232" s="25" t="e">
        <v>#N/A</v>
      </c>
      <c r="AA232" s="25" t="e">
        <v>#N/A</v>
      </c>
      <c r="AB232" s="24"/>
      <c r="AC232" s="26"/>
      <c r="AD232" s="26"/>
      <c r="AE232" s="26"/>
      <c r="AF232" s="27"/>
      <c r="AG232" s="8"/>
      <c r="AH232" s="8"/>
      <c r="AI232" s="8"/>
      <c r="AJ232" s="8"/>
    </row>
    <row r="233" spans="1:36" ht="90" customHeight="1" x14ac:dyDescent="0.25">
      <c r="A233" s="17" t="s">
        <v>686</v>
      </c>
      <c r="B233" s="18"/>
      <c r="C233" s="18" t="s">
        <v>135</v>
      </c>
      <c r="D233" s="8" t="s">
        <v>684</v>
      </c>
      <c r="F233" s="20"/>
      <c r="G233" s="55" t="s">
        <v>629</v>
      </c>
      <c r="H233" s="55" t="s">
        <v>173</v>
      </c>
      <c r="I233" s="20"/>
      <c r="J233" s="18"/>
      <c r="K233" s="18"/>
      <c r="L233" s="18"/>
      <c r="M233" s="20"/>
      <c r="N233" s="18"/>
      <c r="O233" s="18"/>
      <c r="P233" s="23" t="s">
        <v>141</v>
      </c>
      <c r="Q233" s="18" t="s">
        <v>243</v>
      </c>
      <c r="R233" s="25">
        <v>45209</v>
      </c>
      <c r="S233" s="24"/>
      <c r="T233" s="18" t="e">
        <v>#N/A</v>
      </c>
      <c r="U233" s="25" t="e">
        <v>#N/A</v>
      </c>
      <c r="V233" s="24"/>
      <c r="W233" s="18" t="s">
        <v>244</v>
      </c>
      <c r="X233" s="25">
        <v>45209</v>
      </c>
      <c r="Y233" s="24"/>
      <c r="Z233" s="25" t="e">
        <v>#N/A</v>
      </c>
      <c r="AA233" s="25" t="e">
        <v>#N/A</v>
      </c>
      <c r="AB233" s="24"/>
      <c r="AC233" s="26"/>
      <c r="AD233" s="26"/>
      <c r="AE233" s="26"/>
      <c r="AF233" s="27"/>
      <c r="AG233" s="8"/>
      <c r="AH233" s="8"/>
      <c r="AI233" s="8"/>
      <c r="AJ233" s="8"/>
    </row>
    <row r="234" spans="1:36" ht="90" customHeight="1" x14ac:dyDescent="0.25">
      <c r="A234" s="17" t="s">
        <v>687</v>
      </c>
      <c r="B234" s="18"/>
      <c r="C234" s="18" t="s">
        <v>135</v>
      </c>
      <c r="D234" s="8" t="s">
        <v>684</v>
      </c>
      <c r="F234" s="20"/>
      <c r="G234" s="54" t="s">
        <v>629</v>
      </c>
      <c r="H234" s="54" t="s">
        <v>173</v>
      </c>
      <c r="I234" s="20"/>
      <c r="J234" s="18"/>
      <c r="K234" s="18"/>
      <c r="L234" s="18"/>
      <c r="M234" s="20"/>
      <c r="N234" s="18"/>
      <c r="O234" s="18"/>
      <c r="P234" s="23" t="s">
        <v>141</v>
      </c>
      <c r="Q234" s="18" t="s">
        <v>243</v>
      </c>
      <c r="R234" s="25">
        <v>45209</v>
      </c>
      <c r="S234" s="24"/>
      <c r="T234" s="18" t="e">
        <v>#N/A</v>
      </c>
      <c r="U234" s="25" t="e">
        <v>#N/A</v>
      </c>
      <c r="V234" s="24"/>
      <c r="W234" s="18" t="s">
        <v>244</v>
      </c>
      <c r="X234" s="25">
        <v>45209</v>
      </c>
      <c r="Y234" s="24"/>
      <c r="Z234" s="25" t="e">
        <v>#N/A</v>
      </c>
      <c r="AA234" s="25" t="e">
        <v>#N/A</v>
      </c>
      <c r="AB234" s="24"/>
      <c r="AC234" s="26"/>
      <c r="AD234" s="26"/>
      <c r="AE234" s="26"/>
      <c r="AF234" s="27"/>
      <c r="AG234" s="8"/>
      <c r="AH234" s="8"/>
      <c r="AI234" s="8"/>
      <c r="AJ234" s="8"/>
    </row>
    <row r="235" spans="1:36" ht="90" customHeight="1" x14ac:dyDescent="0.25">
      <c r="A235" s="17" t="s">
        <v>688</v>
      </c>
      <c r="B235" s="18"/>
      <c r="C235" s="18" t="s">
        <v>135</v>
      </c>
      <c r="D235" s="8" t="s">
        <v>684</v>
      </c>
      <c r="F235" s="20"/>
      <c r="G235" s="55" t="s">
        <v>629</v>
      </c>
      <c r="H235" s="55" t="s">
        <v>173</v>
      </c>
      <c r="I235" s="20"/>
      <c r="J235" s="18"/>
      <c r="K235" s="18"/>
      <c r="L235" s="18"/>
      <c r="M235" s="20"/>
      <c r="N235" s="18"/>
      <c r="O235" s="18"/>
      <c r="P235" s="23" t="s">
        <v>141</v>
      </c>
      <c r="Q235" s="18" t="s">
        <v>243</v>
      </c>
      <c r="R235" s="25">
        <v>45209</v>
      </c>
      <c r="S235" s="24"/>
      <c r="T235" s="18" t="e">
        <v>#N/A</v>
      </c>
      <c r="U235" s="25" t="e">
        <v>#N/A</v>
      </c>
      <c r="V235" s="24"/>
      <c r="W235" s="18" t="s">
        <v>244</v>
      </c>
      <c r="X235" s="25">
        <v>45209</v>
      </c>
      <c r="Y235" s="24"/>
      <c r="Z235" s="25" t="e">
        <v>#N/A</v>
      </c>
      <c r="AA235" s="25" t="e">
        <v>#N/A</v>
      </c>
      <c r="AB235" s="24"/>
      <c r="AC235" s="26"/>
      <c r="AD235" s="26"/>
      <c r="AE235" s="26"/>
      <c r="AF235" s="27"/>
      <c r="AG235" s="8"/>
      <c r="AH235" s="8"/>
      <c r="AI235" s="8"/>
      <c r="AJ235" s="8"/>
    </row>
    <row r="236" spans="1:36" ht="90" customHeight="1" x14ac:dyDescent="0.25">
      <c r="A236" s="17" t="s">
        <v>689</v>
      </c>
      <c r="B236" s="18"/>
      <c r="C236" s="18" t="s">
        <v>135</v>
      </c>
      <c r="D236" s="8" t="s">
        <v>684</v>
      </c>
      <c r="F236" s="20"/>
      <c r="G236" s="54" t="s">
        <v>629</v>
      </c>
      <c r="H236" s="54" t="s">
        <v>173</v>
      </c>
      <c r="I236" s="20"/>
      <c r="J236" s="18"/>
      <c r="K236" s="18"/>
      <c r="L236" s="18"/>
      <c r="M236" s="20"/>
      <c r="N236" s="18"/>
      <c r="O236" s="18"/>
      <c r="P236" s="23" t="s">
        <v>141</v>
      </c>
      <c r="Q236" s="18" t="s">
        <v>243</v>
      </c>
      <c r="R236" s="25">
        <v>45209</v>
      </c>
      <c r="S236" s="24"/>
      <c r="T236" s="18" t="e">
        <v>#N/A</v>
      </c>
      <c r="U236" s="25" t="e">
        <v>#N/A</v>
      </c>
      <c r="V236" s="24"/>
      <c r="W236" s="18" t="s">
        <v>244</v>
      </c>
      <c r="X236" s="25">
        <v>45209</v>
      </c>
      <c r="Y236" s="24"/>
      <c r="Z236" s="25" t="e">
        <v>#N/A</v>
      </c>
      <c r="AA236" s="25" t="e">
        <v>#N/A</v>
      </c>
      <c r="AB236" s="24"/>
      <c r="AC236" s="26"/>
      <c r="AD236" s="26"/>
      <c r="AE236" s="26"/>
      <c r="AF236" s="27"/>
      <c r="AG236" s="8"/>
      <c r="AH236" s="8"/>
      <c r="AI236" s="8"/>
      <c r="AJ236" s="8"/>
    </row>
    <row r="237" spans="1:36" ht="90" customHeight="1" x14ac:dyDescent="0.25">
      <c r="A237" s="17" t="s">
        <v>690</v>
      </c>
      <c r="B237" s="18"/>
      <c r="C237" s="18" t="s">
        <v>135</v>
      </c>
      <c r="D237" s="8" t="s">
        <v>691</v>
      </c>
      <c r="F237" s="20"/>
      <c r="G237" s="55" t="s">
        <v>629</v>
      </c>
      <c r="H237" s="55" t="s">
        <v>173</v>
      </c>
      <c r="I237" s="20"/>
      <c r="J237" s="18"/>
      <c r="K237" s="18"/>
      <c r="L237" s="18"/>
      <c r="M237" s="20"/>
      <c r="N237" s="18"/>
      <c r="O237" s="18"/>
      <c r="P237" s="23" t="s">
        <v>141</v>
      </c>
      <c r="Q237" s="18" t="s">
        <v>243</v>
      </c>
      <c r="R237" s="25">
        <v>45209</v>
      </c>
      <c r="S237" s="24"/>
      <c r="T237" s="18" t="e">
        <v>#N/A</v>
      </c>
      <c r="U237" s="25" t="e">
        <v>#N/A</v>
      </c>
      <c r="V237" s="24"/>
      <c r="W237" s="18" t="e">
        <v>#N/A</v>
      </c>
      <c r="X237" s="25" t="e">
        <v>#N/A</v>
      </c>
      <c r="Y237" s="24"/>
      <c r="Z237" s="25" t="e">
        <v>#N/A</v>
      </c>
      <c r="AA237" s="25" t="e">
        <v>#N/A</v>
      </c>
      <c r="AB237" s="24"/>
      <c r="AC237" s="26"/>
      <c r="AD237" s="26"/>
      <c r="AE237" s="26"/>
      <c r="AF237" s="27"/>
      <c r="AG237" s="8"/>
      <c r="AH237" s="8"/>
      <c r="AI237" s="8"/>
      <c r="AJ237" s="8"/>
    </row>
    <row r="238" spans="1:36" ht="90" customHeight="1" x14ac:dyDescent="0.25">
      <c r="A238" s="17" t="s">
        <v>692</v>
      </c>
      <c r="B238" s="18"/>
      <c r="C238" s="18" t="s">
        <v>135</v>
      </c>
      <c r="D238" s="8" t="s">
        <v>691</v>
      </c>
      <c r="F238" s="20"/>
      <c r="G238" s="54" t="s">
        <v>629</v>
      </c>
      <c r="H238" s="54" t="s">
        <v>173</v>
      </c>
      <c r="I238" s="20"/>
      <c r="J238" s="18"/>
      <c r="K238" s="18"/>
      <c r="L238" s="18"/>
      <c r="M238" s="20"/>
      <c r="N238" s="18"/>
      <c r="O238" s="18"/>
      <c r="P238" s="23" t="s">
        <v>141</v>
      </c>
      <c r="Q238" s="18" t="s">
        <v>243</v>
      </c>
      <c r="R238" s="25">
        <v>45209</v>
      </c>
      <c r="S238" s="24"/>
      <c r="T238" s="18" t="e">
        <v>#N/A</v>
      </c>
      <c r="U238" s="25" t="e">
        <v>#N/A</v>
      </c>
      <c r="V238" s="24"/>
      <c r="W238" s="18" t="e">
        <v>#N/A</v>
      </c>
      <c r="X238" s="25" t="e">
        <v>#N/A</v>
      </c>
      <c r="Y238" s="24"/>
      <c r="Z238" s="25" t="e">
        <v>#N/A</v>
      </c>
      <c r="AA238" s="25" t="e">
        <v>#N/A</v>
      </c>
      <c r="AB238" s="24"/>
      <c r="AC238" s="26"/>
      <c r="AD238" s="26"/>
      <c r="AE238" s="26"/>
      <c r="AF238" s="27"/>
      <c r="AG238" s="8"/>
      <c r="AH238" s="8"/>
      <c r="AI238" s="8"/>
      <c r="AJ238" s="8"/>
    </row>
    <row r="239" spans="1:36" ht="90" customHeight="1" x14ac:dyDescent="0.25">
      <c r="A239" s="17" t="s">
        <v>693</v>
      </c>
      <c r="B239" s="18"/>
      <c r="C239" s="18" t="s">
        <v>135</v>
      </c>
      <c r="D239" s="8" t="s">
        <v>684</v>
      </c>
      <c r="F239" s="20"/>
      <c r="G239" s="55" t="s">
        <v>629</v>
      </c>
      <c r="H239" s="55" t="s">
        <v>173</v>
      </c>
      <c r="I239" s="20"/>
      <c r="J239" s="18"/>
      <c r="K239" s="18"/>
      <c r="L239" s="18"/>
      <c r="M239" s="20"/>
      <c r="N239" s="18"/>
      <c r="O239" s="18"/>
      <c r="P239" s="23" t="s">
        <v>141</v>
      </c>
      <c r="Q239" s="18" t="s">
        <v>243</v>
      </c>
      <c r="R239" s="25">
        <v>45209</v>
      </c>
      <c r="S239" s="24"/>
      <c r="T239" s="18" t="e">
        <v>#N/A</v>
      </c>
      <c r="U239" s="25" t="e">
        <v>#N/A</v>
      </c>
      <c r="V239" s="24"/>
      <c r="W239" s="18" t="s">
        <v>244</v>
      </c>
      <c r="X239" s="25">
        <v>45209</v>
      </c>
      <c r="Y239" s="24"/>
      <c r="Z239" s="25" t="e">
        <v>#N/A</v>
      </c>
      <c r="AA239" s="25" t="e">
        <v>#N/A</v>
      </c>
      <c r="AB239" s="24"/>
      <c r="AC239" s="26"/>
      <c r="AD239" s="26"/>
      <c r="AE239" s="26"/>
      <c r="AF239" s="27"/>
      <c r="AG239" s="8"/>
      <c r="AH239" s="8"/>
      <c r="AI239" s="8"/>
      <c r="AJ239" s="8"/>
    </row>
    <row r="240" spans="1:36" ht="90" customHeight="1" x14ac:dyDescent="0.25">
      <c r="A240" s="17" t="s">
        <v>694</v>
      </c>
      <c r="B240" s="18"/>
      <c r="C240" s="18" t="s">
        <v>135</v>
      </c>
      <c r="D240" s="8" t="s">
        <v>585</v>
      </c>
      <c r="F240" s="20"/>
      <c r="G240" s="54" t="s">
        <v>586</v>
      </c>
      <c r="H240" s="54" t="s">
        <v>587</v>
      </c>
      <c r="I240" s="20"/>
      <c r="J240" s="18"/>
      <c r="K240" s="18"/>
      <c r="L240" s="18"/>
      <c r="M240" s="20"/>
      <c r="N240" s="18"/>
      <c r="O240" s="18"/>
      <c r="P240" s="23" t="s">
        <v>141</v>
      </c>
      <c r="Q240" s="18" t="s">
        <v>243</v>
      </c>
      <c r="R240" s="25">
        <v>45209</v>
      </c>
      <c r="S240" s="24"/>
      <c r="T240" s="18" t="e">
        <v>#N/A</v>
      </c>
      <c r="U240" s="25" t="e">
        <v>#N/A</v>
      </c>
      <c r="V240" s="24"/>
      <c r="W240" s="18" t="e">
        <v>#N/A</v>
      </c>
      <c r="X240" s="25" t="e">
        <v>#N/A</v>
      </c>
      <c r="Y240" s="24"/>
      <c r="Z240" s="25" t="e">
        <v>#N/A</v>
      </c>
      <c r="AA240" s="25" t="e">
        <v>#N/A</v>
      </c>
      <c r="AB240" s="24"/>
      <c r="AC240" s="26"/>
      <c r="AD240" s="26"/>
      <c r="AE240" s="26"/>
      <c r="AF240" s="27"/>
      <c r="AG240" s="8"/>
      <c r="AH240" s="8"/>
      <c r="AI240" s="8"/>
      <c r="AJ240" s="8"/>
    </row>
    <row r="241" spans="1:36" ht="90" customHeight="1" x14ac:dyDescent="0.25">
      <c r="A241" s="17" t="s">
        <v>695</v>
      </c>
      <c r="B241" s="18"/>
      <c r="C241" s="18" t="s">
        <v>135</v>
      </c>
      <c r="D241" s="8" t="s">
        <v>585</v>
      </c>
      <c r="F241" s="20"/>
      <c r="G241" s="55" t="s">
        <v>586</v>
      </c>
      <c r="H241" s="55" t="s">
        <v>587</v>
      </c>
      <c r="I241" s="20"/>
      <c r="J241" s="18"/>
      <c r="K241" s="18"/>
      <c r="L241" s="18"/>
      <c r="M241" s="20"/>
      <c r="N241" s="18"/>
      <c r="O241" s="18"/>
      <c r="P241" s="23" t="s">
        <v>141</v>
      </c>
      <c r="Q241" s="18" t="s">
        <v>243</v>
      </c>
      <c r="R241" s="25">
        <v>45209</v>
      </c>
      <c r="S241" s="24"/>
      <c r="T241" s="18" t="e">
        <v>#N/A</v>
      </c>
      <c r="U241" s="25" t="e">
        <v>#N/A</v>
      </c>
      <c r="V241" s="24"/>
      <c r="W241" s="18" t="e">
        <v>#N/A</v>
      </c>
      <c r="X241" s="25" t="e">
        <v>#N/A</v>
      </c>
      <c r="Y241" s="24"/>
      <c r="Z241" s="25" t="e">
        <v>#N/A</v>
      </c>
      <c r="AA241" s="25" t="e">
        <v>#N/A</v>
      </c>
      <c r="AB241" s="24"/>
      <c r="AC241" s="26"/>
      <c r="AD241" s="26"/>
      <c r="AE241" s="26"/>
      <c r="AF241" s="27"/>
      <c r="AG241" s="8"/>
      <c r="AH241" s="8"/>
      <c r="AI241" s="8"/>
      <c r="AJ241" s="8"/>
    </row>
    <row r="242" spans="1:36" ht="90" customHeight="1" x14ac:dyDescent="0.25">
      <c r="A242" s="17" t="s">
        <v>696</v>
      </c>
      <c r="B242" s="18"/>
      <c r="C242" s="18" t="s">
        <v>135</v>
      </c>
      <c r="D242" s="8" t="s">
        <v>585</v>
      </c>
      <c r="F242" s="20"/>
      <c r="G242" s="54" t="s">
        <v>586</v>
      </c>
      <c r="H242" s="54" t="s">
        <v>587</v>
      </c>
      <c r="I242" s="20"/>
      <c r="J242" s="18"/>
      <c r="K242" s="18"/>
      <c r="L242" s="18"/>
      <c r="M242" s="20"/>
      <c r="N242" s="18"/>
      <c r="O242" s="18"/>
      <c r="P242" s="23" t="s">
        <v>141</v>
      </c>
      <c r="Q242" s="18" t="s">
        <v>243</v>
      </c>
      <c r="R242" s="25">
        <v>45209</v>
      </c>
      <c r="S242" s="24"/>
      <c r="T242" s="18" t="e">
        <v>#N/A</v>
      </c>
      <c r="U242" s="25" t="e">
        <v>#N/A</v>
      </c>
      <c r="V242" s="24"/>
      <c r="W242" s="18" t="e">
        <v>#N/A</v>
      </c>
      <c r="X242" s="25" t="e">
        <v>#N/A</v>
      </c>
      <c r="Y242" s="24"/>
      <c r="Z242" s="25" t="e">
        <v>#N/A</v>
      </c>
      <c r="AA242" s="25" t="e">
        <v>#N/A</v>
      </c>
      <c r="AB242" s="24"/>
      <c r="AC242" s="26"/>
      <c r="AD242" s="26"/>
      <c r="AE242" s="26"/>
      <c r="AF242" s="27"/>
      <c r="AG242" s="8"/>
      <c r="AH242" s="8"/>
      <c r="AI242" s="8"/>
      <c r="AJ242" s="8"/>
    </row>
    <row r="243" spans="1:36" ht="90" customHeight="1" x14ac:dyDescent="0.25">
      <c r="A243" s="17" t="s">
        <v>697</v>
      </c>
      <c r="B243" s="18"/>
      <c r="C243" s="18" t="s">
        <v>135</v>
      </c>
      <c r="D243" s="8" t="s">
        <v>698</v>
      </c>
      <c r="F243" s="20"/>
      <c r="G243" s="55" t="s">
        <v>586</v>
      </c>
      <c r="H243" s="55" t="s">
        <v>587</v>
      </c>
      <c r="I243" s="20"/>
      <c r="J243" s="18"/>
      <c r="K243" s="18"/>
      <c r="L243" s="18"/>
      <c r="M243" s="20"/>
      <c r="N243" s="18"/>
      <c r="O243" s="18"/>
      <c r="P243" s="23" t="s">
        <v>141</v>
      </c>
      <c r="Q243" s="18" t="s">
        <v>243</v>
      </c>
      <c r="R243" s="25">
        <v>45209</v>
      </c>
      <c r="S243" s="24"/>
      <c r="T243" s="18" t="e">
        <v>#N/A</v>
      </c>
      <c r="U243" s="25" t="e">
        <v>#N/A</v>
      </c>
      <c r="V243" s="24"/>
      <c r="W243" s="18" t="e">
        <v>#N/A</v>
      </c>
      <c r="X243" s="25" t="e">
        <v>#N/A</v>
      </c>
      <c r="Y243" s="24"/>
      <c r="Z243" s="25" t="e">
        <v>#N/A</v>
      </c>
      <c r="AA243" s="25" t="e">
        <v>#N/A</v>
      </c>
      <c r="AB243" s="24"/>
      <c r="AC243" s="26"/>
      <c r="AD243" s="26"/>
      <c r="AE243" s="26"/>
      <c r="AF243" s="27"/>
      <c r="AG243" s="8"/>
      <c r="AH243" s="8"/>
      <c r="AI243" s="8"/>
      <c r="AJ243" s="8"/>
    </row>
    <row r="244" spans="1:36" ht="90" customHeight="1" x14ac:dyDescent="0.25">
      <c r="A244" s="17" t="s">
        <v>699</v>
      </c>
      <c r="B244" s="18"/>
      <c r="C244" s="18" t="s">
        <v>135</v>
      </c>
      <c r="D244" s="8" t="s">
        <v>684</v>
      </c>
      <c r="F244" s="20"/>
      <c r="G244" s="54" t="s">
        <v>629</v>
      </c>
      <c r="H244" s="54" t="s">
        <v>173</v>
      </c>
      <c r="I244" s="20"/>
      <c r="J244" s="18"/>
      <c r="K244" s="18"/>
      <c r="L244" s="18"/>
      <c r="M244" s="20"/>
      <c r="N244" s="18"/>
      <c r="O244" s="18"/>
      <c r="P244" s="23" t="s">
        <v>141</v>
      </c>
      <c r="Q244" s="18" t="s">
        <v>251</v>
      </c>
      <c r="R244" s="25">
        <v>45209</v>
      </c>
      <c r="S244" s="24"/>
      <c r="T244" s="18" t="e">
        <v>#N/A</v>
      </c>
      <c r="U244" s="25" t="e">
        <v>#N/A</v>
      </c>
      <c r="V244" s="24"/>
      <c r="W244" s="18" t="s">
        <v>244</v>
      </c>
      <c r="X244" s="25">
        <v>45209</v>
      </c>
      <c r="Y244" s="24"/>
      <c r="Z244" s="25" t="e">
        <v>#N/A</v>
      </c>
      <c r="AA244" s="25" t="e">
        <v>#N/A</v>
      </c>
      <c r="AB244" s="24"/>
      <c r="AC244" s="26"/>
      <c r="AD244" s="26"/>
      <c r="AE244" s="26"/>
      <c r="AF244" s="27"/>
      <c r="AG244" s="8"/>
      <c r="AH244" s="8"/>
      <c r="AI244" s="8"/>
      <c r="AJ244" s="8"/>
    </row>
    <row r="245" spans="1:36" ht="90" customHeight="1" x14ac:dyDescent="0.25">
      <c r="A245" s="17" t="s">
        <v>700</v>
      </c>
      <c r="B245" s="18"/>
      <c r="C245" s="18" t="s">
        <v>135</v>
      </c>
      <c r="D245" s="8" t="s">
        <v>691</v>
      </c>
      <c r="F245" s="20"/>
      <c r="G245" s="55" t="s">
        <v>629</v>
      </c>
      <c r="H245" s="55" t="s">
        <v>173</v>
      </c>
      <c r="I245" s="20"/>
      <c r="J245" s="18"/>
      <c r="K245" s="18"/>
      <c r="L245" s="18"/>
      <c r="M245" s="20"/>
      <c r="N245" s="18"/>
      <c r="O245" s="18"/>
      <c r="P245" s="23" t="s">
        <v>141</v>
      </c>
      <c r="Q245" s="18" t="s">
        <v>243</v>
      </c>
      <c r="R245" s="25">
        <v>45209</v>
      </c>
      <c r="S245" s="24"/>
      <c r="T245" s="18" t="s">
        <v>395</v>
      </c>
      <c r="U245" s="25">
        <v>44681</v>
      </c>
      <c r="V245" s="24"/>
      <c r="W245" s="18" t="e">
        <v>#N/A</v>
      </c>
      <c r="X245" s="25" t="e">
        <v>#N/A</v>
      </c>
      <c r="Y245" s="24"/>
      <c r="Z245" s="25" t="e">
        <v>#N/A</v>
      </c>
      <c r="AA245" s="25" t="e">
        <v>#N/A</v>
      </c>
      <c r="AB245" s="24"/>
      <c r="AC245" s="26"/>
      <c r="AD245" s="26"/>
      <c r="AE245" s="26"/>
      <c r="AF245" s="27"/>
      <c r="AG245" s="8"/>
      <c r="AH245" s="8"/>
      <c r="AI245" s="8"/>
      <c r="AJ245" s="8"/>
    </row>
    <row r="246" spans="1:36" ht="90" customHeight="1" x14ac:dyDescent="0.25">
      <c r="A246" s="17" t="s">
        <v>701</v>
      </c>
      <c r="B246" s="18"/>
      <c r="C246" s="18" t="s">
        <v>135</v>
      </c>
      <c r="D246" s="8" t="s">
        <v>691</v>
      </c>
      <c r="F246" s="20"/>
      <c r="G246" s="54" t="s">
        <v>629</v>
      </c>
      <c r="H246" s="54" t="s">
        <v>173</v>
      </c>
      <c r="I246" s="20"/>
      <c r="J246" s="18"/>
      <c r="K246" s="18"/>
      <c r="L246" s="18"/>
      <c r="M246" s="20"/>
      <c r="N246" s="18"/>
      <c r="O246" s="18"/>
      <c r="P246" s="23" t="s">
        <v>141</v>
      </c>
      <c r="Q246" s="18" t="s">
        <v>243</v>
      </c>
      <c r="R246" s="25">
        <v>45209</v>
      </c>
      <c r="S246" s="24"/>
      <c r="T246" s="18" t="s">
        <v>395</v>
      </c>
      <c r="U246" s="25">
        <v>44681</v>
      </c>
      <c r="V246" s="24"/>
      <c r="W246" s="18" t="e">
        <v>#N/A</v>
      </c>
      <c r="X246" s="25" t="e">
        <v>#N/A</v>
      </c>
      <c r="Y246" s="24"/>
      <c r="Z246" s="25" t="e">
        <v>#N/A</v>
      </c>
      <c r="AA246" s="25" t="e">
        <v>#N/A</v>
      </c>
      <c r="AB246" s="24"/>
      <c r="AC246" s="26"/>
      <c r="AD246" s="26"/>
      <c r="AE246" s="26"/>
      <c r="AF246" s="27"/>
      <c r="AG246" s="8"/>
      <c r="AH246" s="8"/>
      <c r="AI246" s="8"/>
      <c r="AJ246" s="8"/>
    </row>
    <row r="247" spans="1:36" ht="90" customHeight="1" x14ac:dyDescent="0.25">
      <c r="A247" s="17" t="s">
        <v>702</v>
      </c>
      <c r="B247" s="18"/>
      <c r="C247" s="18" t="s">
        <v>135</v>
      </c>
      <c r="D247" s="8" t="s">
        <v>691</v>
      </c>
      <c r="F247" s="20"/>
      <c r="G247" s="55" t="s">
        <v>629</v>
      </c>
      <c r="H247" s="55" t="s">
        <v>173</v>
      </c>
      <c r="I247" s="20"/>
      <c r="J247" s="18"/>
      <c r="K247" s="18"/>
      <c r="L247" s="18"/>
      <c r="M247" s="20"/>
      <c r="N247" s="18"/>
      <c r="O247" s="18"/>
      <c r="P247" s="23" t="s">
        <v>141</v>
      </c>
      <c r="Q247" s="18" t="s">
        <v>243</v>
      </c>
      <c r="R247" s="25">
        <v>45209</v>
      </c>
      <c r="S247" s="24"/>
      <c r="T247" s="18" t="s">
        <v>395</v>
      </c>
      <c r="U247" s="25">
        <v>44681</v>
      </c>
      <c r="V247" s="24"/>
      <c r="W247" s="18" t="e">
        <v>#N/A</v>
      </c>
      <c r="X247" s="25" t="e">
        <v>#N/A</v>
      </c>
      <c r="Y247" s="24"/>
      <c r="Z247" s="25" t="e">
        <v>#N/A</v>
      </c>
      <c r="AA247" s="25" t="e">
        <v>#N/A</v>
      </c>
      <c r="AB247" s="24"/>
      <c r="AC247" s="26"/>
      <c r="AD247" s="26"/>
      <c r="AE247" s="26"/>
      <c r="AF247" s="27"/>
      <c r="AG247" s="8"/>
      <c r="AH247" s="8"/>
      <c r="AI247" s="8"/>
      <c r="AJ247" s="8"/>
    </row>
    <row r="248" spans="1:36" ht="90" customHeight="1" x14ac:dyDescent="0.25">
      <c r="A248" s="17" t="s">
        <v>703</v>
      </c>
      <c r="B248" s="18"/>
      <c r="C248" s="18" t="s">
        <v>135</v>
      </c>
      <c r="D248" s="8" t="s">
        <v>650</v>
      </c>
      <c r="F248" s="20"/>
      <c r="G248" s="54" t="s">
        <v>569</v>
      </c>
      <c r="H248" s="54" t="s">
        <v>570</v>
      </c>
      <c r="I248" s="20"/>
      <c r="J248" s="18"/>
      <c r="K248" s="18"/>
      <c r="L248" s="18"/>
      <c r="M248" s="20"/>
      <c r="N248" s="18"/>
      <c r="O248" s="18"/>
      <c r="P248" s="23" t="s">
        <v>141</v>
      </c>
      <c r="Q248" s="18" t="s">
        <v>251</v>
      </c>
      <c r="R248" s="25">
        <v>45209</v>
      </c>
      <c r="S248" s="24"/>
      <c r="T248" s="18" t="e">
        <v>#N/A</v>
      </c>
      <c r="U248" s="25" t="e">
        <v>#N/A</v>
      </c>
      <c r="V248" s="24"/>
      <c r="W248" s="18" t="e">
        <v>#N/A</v>
      </c>
      <c r="X248" s="25" t="e">
        <v>#N/A</v>
      </c>
      <c r="Y248" s="24"/>
      <c r="Z248" s="25" t="e">
        <v>#N/A</v>
      </c>
      <c r="AA248" s="25" t="e">
        <v>#N/A</v>
      </c>
      <c r="AB248" s="24"/>
      <c r="AC248" s="26"/>
      <c r="AD248" s="26"/>
      <c r="AE248" s="26"/>
      <c r="AF248" s="27"/>
      <c r="AG248" s="8"/>
      <c r="AH248" s="8"/>
      <c r="AI248" s="8"/>
      <c r="AJ248" s="8"/>
    </row>
    <row r="249" spans="1:36" ht="90" customHeight="1" x14ac:dyDescent="0.25">
      <c r="A249" s="17" t="s">
        <v>704</v>
      </c>
      <c r="B249" s="18"/>
      <c r="C249" s="18" t="s">
        <v>135</v>
      </c>
      <c r="D249" s="8" t="s">
        <v>650</v>
      </c>
      <c r="F249" s="20"/>
      <c r="G249" s="55" t="s">
        <v>569</v>
      </c>
      <c r="H249" s="55" t="s">
        <v>570</v>
      </c>
      <c r="I249" s="20"/>
      <c r="J249" s="18"/>
      <c r="K249" s="18"/>
      <c r="L249" s="18"/>
      <c r="M249" s="20"/>
      <c r="N249" s="18"/>
      <c r="O249" s="18"/>
      <c r="P249" s="23" t="s">
        <v>141</v>
      </c>
      <c r="Q249" s="18" t="s">
        <v>251</v>
      </c>
      <c r="R249" s="25">
        <v>45209</v>
      </c>
      <c r="S249" s="24"/>
      <c r="T249" s="18" t="e">
        <v>#N/A</v>
      </c>
      <c r="U249" s="25" t="e">
        <v>#N/A</v>
      </c>
      <c r="V249" s="24"/>
      <c r="W249" s="18" t="e">
        <v>#N/A</v>
      </c>
      <c r="X249" s="25" t="e">
        <v>#N/A</v>
      </c>
      <c r="Y249" s="24"/>
      <c r="Z249" s="25" t="e">
        <v>#N/A</v>
      </c>
      <c r="AA249" s="25" t="e">
        <v>#N/A</v>
      </c>
      <c r="AB249" s="24"/>
      <c r="AC249" s="26"/>
      <c r="AD249" s="26"/>
      <c r="AE249" s="26"/>
      <c r="AF249" s="27"/>
      <c r="AG249" s="8"/>
      <c r="AH249" s="8"/>
      <c r="AI249" s="8"/>
      <c r="AJ249" s="8"/>
    </row>
    <row r="250" spans="1:36" ht="90" customHeight="1" x14ac:dyDescent="0.25">
      <c r="A250" s="17" t="s">
        <v>705</v>
      </c>
      <c r="B250" s="18"/>
      <c r="C250" s="18" t="s">
        <v>135</v>
      </c>
      <c r="D250" s="8" t="s">
        <v>684</v>
      </c>
      <c r="F250" s="20"/>
      <c r="G250" s="54" t="s">
        <v>629</v>
      </c>
      <c r="H250" s="54" t="s">
        <v>173</v>
      </c>
      <c r="I250" s="20"/>
      <c r="J250" s="18"/>
      <c r="K250" s="18"/>
      <c r="L250" s="18"/>
      <c r="M250" s="20"/>
      <c r="N250" s="18"/>
      <c r="O250" s="18"/>
      <c r="P250" s="23" t="s">
        <v>141</v>
      </c>
      <c r="Q250" s="18" t="s">
        <v>251</v>
      </c>
      <c r="R250" s="25">
        <v>45209</v>
      </c>
      <c r="S250" s="24"/>
      <c r="T250" s="18" t="s">
        <v>258</v>
      </c>
      <c r="U250" s="25">
        <v>45482</v>
      </c>
      <c r="V250" s="24"/>
      <c r="W250" s="18" t="e">
        <v>#N/A</v>
      </c>
      <c r="X250" s="25" t="e">
        <v>#N/A</v>
      </c>
      <c r="Y250" s="24"/>
      <c r="Z250" s="25" t="e">
        <v>#N/A</v>
      </c>
      <c r="AA250" s="25" t="e">
        <v>#N/A</v>
      </c>
      <c r="AB250" s="24"/>
      <c r="AC250" s="26"/>
      <c r="AD250" s="26"/>
      <c r="AE250" s="26"/>
      <c r="AF250" s="27"/>
      <c r="AG250" s="8"/>
      <c r="AH250" s="8"/>
      <c r="AI250" s="8"/>
      <c r="AJ250" s="8"/>
    </row>
    <row r="251" spans="1:36" ht="90" customHeight="1" x14ac:dyDescent="0.25">
      <c r="A251" s="17" t="s">
        <v>706</v>
      </c>
      <c r="B251" s="18"/>
      <c r="C251" s="18" t="s">
        <v>135</v>
      </c>
      <c r="D251" s="8" t="s">
        <v>573</v>
      </c>
      <c r="F251" s="20"/>
      <c r="G251" s="18" t="s">
        <v>148</v>
      </c>
      <c r="H251" s="18" t="s">
        <v>149</v>
      </c>
      <c r="I251" s="20"/>
      <c r="J251" s="18"/>
      <c r="K251" s="18"/>
      <c r="L251" s="18"/>
      <c r="M251" s="20"/>
      <c r="N251" s="18"/>
      <c r="O251" s="18"/>
      <c r="P251" s="23" t="s">
        <v>141</v>
      </c>
      <c r="Q251" s="18" t="s">
        <v>243</v>
      </c>
      <c r="R251" s="25">
        <v>45209</v>
      </c>
      <c r="S251" s="24"/>
      <c r="T251" s="18" t="e">
        <v>#N/A</v>
      </c>
      <c r="U251" s="25" t="e">
        <v>#N/A</v>
      </c>
      <c r="V251" s="24"/>
      <c r="W251" s="18" t="e">
        <v>#N/A</v>
      </c>
      <c r="X251" s="25" t="e">
        <v>#N/A</v>
      </c>
      <c r="Y251" s="24"/>
      <c r="Z251" s="25" t="e">
        <v>#N/A</v>
      </c>
      <c r="AA251" s="25" t="e">
        <v>#N/A</v>
      </c>
      <c r="AB251" s="24"/>
      <c r="AC251" s="26"/>
      <c r="AD251" s="26"/>
      <c r="AE251" s="26"/>
      <c r="AF251" s="27"/>
      <c r="AG251" s="8"/>
      <c r="AH251" s="8"/>
      <c r="AI251" s="8"/>
      <c r="AJ251" s="8"/>
    </row>
    <row r="252" spans="1:36" ht="90" customHeight="1" x14ac:dyDescent="0.25">
      <c r="A252" s="17" t="s">
        <v>707</v>
      </c>
      <c r="B252" s="18"/>
      <c r="C252" s="18" t="s">
        <v>135</v>
      </c>
      <c r="D252" s="8" t="s">
        <v>573</v>
      </c>
      <c r="F252" s="20"/>
      <c r="G252" s="18" t="s">
        <v>148</v>
      </c>
      <c r="H252" s="18" t="s">
        <v>149</v>
      </c>
      <c r="I252" s="20"/>
      <c r="J252" s="18"/>
      <c r="K252" s="18"/>
      <c r="L252" s="18"/>
      <c r="M252" s="20"/>
      <c r="N252" s="18"/>
      <c r="O252" s="18"/>
      <c r="P252" s="23" t="s">
        <v>141</v>
      </c>
      <c r="Q252" s="18" t="s">
        <v>243</v>
      </c>
      <c r="R252" s="25">
        <v>45209</v>
      </c>
      <c r="S252" s="24"/>
      <c r="T252" s="18" t="e">
        <v>#N/A</v>
      </c>
      <c r="U252" s="25" t="e">
        <v>#N/A</v>
      </c>
      <c r="V252" s="24"/>
      <c r="W252" s="18" t="e">
        <v>#N/A</v>
      </c>
      <c r="X252" s="25" t="e">
        <v>#N/A</v>
      </c>
      <c r="Y252" s="24"/>
      <c r="Z252" s="25" t="e">
        <v>#N/A</v>
      </c>
      <c r="AA252" s="25" t="e">
        <v>#N/A</v>
      </c>
      <c r="AB252" s="24"/>
      <c r="AC252" s="26"/>
      <c r="AD252" s="26"/>
      <c r="AE252" s="26"/>
      <c r="AF252" s="27"/>
      <c r="AG252" s="8"/>
      <c r="AH252" s="8"/>
      <c r="AI252" s="8"/>
      <c r="AJ252" s="8"/>
    </row>
    <row r="253" spans="1:36" ht="90" customHeight="1" x14ac:dyDescent="0.25">
      <c r="A253" s="17" t="s">
        <v>708</v>
      </c>
      <c r="B253" s="18"/>
      <c r="C253" s="18" t="s">
        <v>135</v>
      </c>
      <c r="D253" s="8" t="s">
        <v>684</v>
      </c>
      <c r="F253" s="20"/>
      <c r="G253" s="55" t="s">
        <v>629</v>
      </c>
      <c r="H253" s="55" t="s">
        <v>173</v>
      </c>
      <c r="I253" s="20"/>
      <c r="J253" s="18"/>
      <c r="K253" s="18"/>
      <c r="L253" s="18"/>
      <c r="M253" s="20"/>
      <c r="N253" s="18"/>
      <c r="O253" s="18"/>
      <c r="P253" s="23" t="s">
        <v>141</v>
      </c>
      <c r="Q253" s="18" t="s">
        <v>243</v>
      </c>
      <c r="R253" s="25">
        <v>45209</v>
      </c>
      <c r="S253" s="24"/>
      <c r="T253" s="18" t="e">
        <v>#N/A</v>
      </c>
      <c r="U253" s="25" t="e">
        <v>#N/A</v>
      </c>
      <c r="V253" s="24"/>
      <c r="W253" s="18" t="e">
        <v>#N/A</v>
      </c>
      <c r="X253" s="25" t="e">
        <v>#N/A</v>
      </c>
      <c r="Y253" s="24"/>
      <c r="Z253" s="25" t="e">
        <v>#N/A</v>
      </c>
      <c r="AA253" s="25" t="e">
        <v>#N/A</v>
      </c>
      <c r="AB253" s="24"/>
      <c r="AC253" s="26"/>
      <c r="AD253" s="26"/>
      <c r="AE253" s="26"/>
      <c r="AF253" s="27"/>
      <c r="AG253" s="8"/>
      <c r="AH253" s="8"/>
      <c r="AI253" s="8"/>
      <c r="AJ253" s="8"/>
    </row>
    <row r="254" spans="1:36" ht="90" customHeight="1" x14ac:dyDescent="0.25">
      <c r="A254" s="17" t="s">
        <v>709</v>
      </c>
      <c r="B254" s="18"/>
      <c r="C254" s="18" t="s">
        <v>135</v>
      </c>
      <c r="D254" s="8" t="s">
        <v>684</v>
      </c>
      <c r="F254" s="20"/>
      <c r="G254" s="54" t="s">
        <v>629</v>
      </c>
      <c r="H254" s="54" t="s">
        <v>173</v>
      </c>
      <c r="I254" s="20"/>
      <c r="J254" s="18"/>
      <c r="K254" s="18"/>
      <c r="L254" s="18"/>
      <c r="M254" s="20"/>
      <c r="N254" s="18"/>
      <c r="O254" s="18"/>
      <c r="P254" s="23" t="s">
        <v>141</v>
      </c>
      <c r="Q254" s="18" t="s">
        <v>243</v>
      </c>
      <c r="R254" s="25">
        <v>45209</v>
      </c>
      <c r="S254" s="24"/>
      <c r="T254" s="18" t="e">
        <v>#N/A</v>
      </c>
      <c r="U254" s="25" t="e">
        <v>#N/A</v>
      </c>
      <c r="V254" s="24"/>
      <c r="W254" s="18" t="e">
        <v>#N/A</v>
      </c>
      <c r="X254" s="25" t="e">
        <v>#N/A</v>
      </c>
      <c r="Y254" s="24"/>
      <c r="Z254" s="25" t="e">
        <v>#N/A</v>
      </c>
      <c r="AA254" s="25" t="e">
        <v>#N/A</v>
      </c>
      <c r="AB254" s="24"/>
      <c r="AC254" s="26"/>
      <c r="AD254" s="26"/>
      <c r="AE254" s="26"/>
      <c r="AF254" s="27"/>
      <c r="AG254" s="8"/>
      <c r="AH254" s="8"/>
      <c r="AI254" s="8"/>
      <c r="AJ254" s="8"/>
    </row>
    <row r="255" spans="1:36" ht="90" customHeight="1" x14ac:dyDescent="0.25">
      <c r="A255" s="17" t="s">
        <v>710</v>
      </c>
      <c r="B255" s="18"/>
      <c r="C255" s="18" t="s">
        <v>135</v>
      </c>
      <c r="D255" s="8" t="s">
        <v>711</v>
      </c>
      <c r="F255" s="20"/>
      <c r="G255" s="55" t="s">
        <v>569</v>
      </c>
      <c r="H255" s="55" t="s">
        <v>570</v>
      </c>
      <c r="I255" s="20"/>
      <c r="J255" s="18"/>
      <c r="K255" s="18"/>
      <c r="L255" s="18"/>
      <c r="M255" s="20"/>
      <c r="N255" s="18"/>
      <c r="O255" s="18"/>
      <c r="P255" s="23" t="s">
        <v>141</v>
      </c>
      <c r="Q255" s="18" t="s">
        <v>274</v>
      </c>
      <c r="R255" s="25">
        <v>45473</v>
      </c>
      <c r="S255" s="24"/>
      <c r="T255" s="18" t="e">
        <v>#N/A</v>
      </c>
      <c r="U255" s="25" t="e">
        <v>#N/A</v>
      </c>
      <c r="V255" s="24"/>
      <c r="W255" s="18" t="e">
        <v>#N/A</v>
      </c>
      <c r="X255" s="25" t="e">
        <v>#N/A</v>
      </c>
      <c r="Y255" s="24"/>
      <c r="Z255" s="25" t="e">
        <v>#N/A</v>
      </c>
      <c r="AA255" s="25" t="e">
        <v>#N/A</v>
      </c>
      <c r="AB255" s="24"/>
      <c r="AC255" s="26"/>
      <c r="AD255" s="26"/>
      <c r="AE255" s="26"/>
      <c r="AF255" s="27"/>
      <c r="AG255" s="8"/>
      <c r="AH255" s="8"/>
      <c r="AI255" s="8"/>
      <c r="AJ255" s="8"/>
    </row>
    <row r="256" spans="1:36" ht="90" customHeight="1" x14ac:dyDescent="0.25">
      <c r="A256" s="17" t="s">
        <v>712</v>
      </c>
      <c r="B256" s="18"/>
      <c r="C256" s="18" t="s">
        <v>135</v>
      </c>
      <c r="D256" s="8" t="s">
        <v>713</v>
      </c>
      <c r="F256" s="20"/>
      <c r="G256" s="54" t="s">
        <v>569</v>
      </c>
      <c r="H256" s="54" t="s">
        <v>570</v>
      </c>
      <c r="I256" s="20"/>
      <c r="J256" s="18"/>
      <c r="K256" s="18"/>
      <c r="L256" s="18"/>
      <c r="M256" s="20"/>
      <c r="N256" s="18"/>
      <c r="O256" s="18"/>
      <c r="P256" s="23" t="s">
        <v>141</v>
      </c>
      <c r="Q256" s="18" t="s">
        <v>274</v>
      </c>
      <c r="R256" s="25">
        <v>45473</v>
      </c>
      <c r="S256" s="24"/>
      <c r="T256" s="18" t="e">
        <v>#N/A</v>
      </c>
      <c r="U256" s="25" t="e">
        <v>#N/A</v>
      </c>
      <c r="V256" s="24"/>
      <c r="W256" s="18" t="e">
        <v>#N/A</v>
      </c>
      <c r="X256" s="25" t="e">
        <v>#N/A</v>
      </c>
      <c r="Y256" s="24"/>
      <c r="Z256" s="25" t="e">
        <v>#N/A</v>
      </c>
      <c r="AA256" s="25" t="e">
        <v>#N/A</v>
      </c>
      <c r="AB256" s="24"/>
      <c r="AC256" s="26"/>
      <c r="AD256" s="26"/>
      <c r="AE256" s="26"/>
      <c r="AF256" s="27"/>
      <c r="AG256" s="8"/>
      <c r="AH256" s="8"/>
      <c r="AI256" s="8"/>
      <c r="AJ256" s="8"/>
    </row>
    <row r="257" spans="1:36" ht="90" customHeight="1" x14ac:dyDescent="0.25">
      <c r="A257" s="17" t="s">
        <v>714</v>
      </c>
      <c r="B257" s="18"/>
      <c r="C257" s="18" t="s">
        <v>135</v>
      </c>
      <c r="D257" s="8" t="s">
        <v>573</v>
      </c>
      <c r="F257" s="20"/>
      <c r="G257" s="18" t="s">
        <v>148</v>
      </c>
      <c r="H257" s="18" t="s">
        <v>149</v>
      </c>
      <c r="I257" s="20"/>
      <c r="J257" s="18"/>
      <c r="K257" s="18"/>
      <c r="L257" s="18"/>
      <c r="M257" s="20"/>
      <c r="N257" s="18"/>
      <c r="O257" s="18"/>
      <c r="P257" s="23" t="s">
        <v>141</v>
      </c>
      <c r="Q257" s="18" t="s">
        <v>243</v>
      </c>
      <c r="R257" s="25">
        <v>45209</v>
      </c>
      <c r="S257" s="24"/>
      <c r="T257" s="18" t="e">
        <v>#N/A</v>
      </c>
      <c r="U257" s="25" t="e">
        <v>#N/A</v>
      </c>
      <c r="V257" s="24"/>
      <c r="W257" s="18" t="e">
        <v>#N/A</v>
      </c>
      <c r="X257" s="25" t="e">
        <v>#N/A</v>
      </c>
      <c r="Y257" s="24"/>
      <c r="Z257" s="25" t="e">
        <v>#N/A</v>
      </c>
      <c r="AA257" s="25" t="e">
        <v>#N/A</v>
      </c>
      <c r="AB257" s="24"/>
      <c r="AC257" s="26"/>
      <c r="AD257" s="26"/>
      <c r="AE257" s="26"/>
      <c r="AF257" s="27"/>
      <c r="AG257" s="8"/>
      <c r="AH257" s="8"/>
      <c r="AI257" s="8"/>
      <c r="AJ257" s="8"/>
    </row>
    <row r="258" spans="1:36" ht="90" customHeight="1" x14ac:dyDescent="0.25">
      <c r="A258" s="17" t="s">
        <v>715</v>
      </c>
      <c r="B258" s="18"/>
      <c r="C258" s="18" t="s">
        <v>135</v>
      </c>
      <c r="D258" s="8" t="s">
        <v>573</v>
      </c>
      <c r="F258" s="20"/>
      <c r="G258" s="18" t="s">
        <v>148</v>
      </c>
      <c r="H258" s="18" t="s">
        <v>149</v>
      </c>
      <c r="I258" s="20"/>
      <c r="J258" s="18"/>
      <c r="K258" s="18"/>
      <c r="L258" s="18"/>
      <c r="M258" s="20"/>
      <c r="N258" s="18"/>
      <c r="O258" s="18"/>
      <c r="P258" s="23" t="s">
        <v>141</v>
      </c>
      <c r="Q258" s="18" t="s">
        <v>243</v>
      </c>
      <c r="R258" s="25">
        <v>45209</v>
      </c>
      <c r="S258" s="24"/>
      <c r="T258" s="18" t="e">
        <v>#N/A</v>
      </c>
      <c r="U258" s="25" t="e">
        <v>#N/A</v>
      </c>
      <c r="V258" s="24"/>
      <c r="W258" s="18" t="e">
        <v>#N/A</v>
      </c>
      <c r="X258" s="25" t="e">
        <v>#N/A</v>
      </c>
      <c r="Y258" s="24"/>
      <c r="Z258" s="25" t="e">
        <v>#N/A</v>
      </c>
      <c r="AA258" s="25" t="e">
        <v>#N/A</v>
      </c>
      <c r="AB258" s="24"/>
      <c r="AC258" s="26"/>
      <c r="AD258" s="26"/>
      <c r="AE258" s="26"/>
      <c r="AF258" s="27"/>
      <c r="AG258" s="8"/>
      <c r="AH258" s="8"/>
      <c r="AI258" s="8"/>
      <c r="AJ258" s="8"/>
    </row>
    <row r="259" spans="1:36" ht="90" customHeight="1" x14ac:dyDescent="0.25">
      <c r="A259" s="17" t="s">
        <v>716</v>
      </c>
      <c r="B259" s="18"/>
      <c r="C259" s="18" t="s">
        <v>135</v>
      </c>
      <c r="D259" s="8" t="s">
        <v>717</v>
      </c>
      <c r="F259" s="20"/>
      <c r="G259" s="55" t="s">
        <v>569</v>
      </c>
      <c r="H259" s="55" t="s">
        <v>570</v>
      </c>
      <c r="I259" s="20"/>
      <c r="J259" s="18"/>
      <c r="K259" s="18"/>
      <c r="L259" s="18"/>
      <c r="M259" s="20"/>
      <c r="N259" s="18"/>
      <c r="O259" s="18"/>
      <c r="P259" s="23" t="s">
        <v>141</v>
      </c>
      <c r="Q259" s="18" t="s">
        <v>718</v>
      </c>
      <c r="R259" s="25" t="e">
        <v>#N/A</v>
      </c>
      <c r="S259" s="24"/>
      <c r="T259" s="18" t="e">
        <v>#N/A</v>
      </c>
      <c r="U259" s="25" t="e">
        <v>#N/A</v>
      </c>
      <c r="V259" s="24"/>
      <c r="W259" s="18" t="e">
        <v>#N/A</v>
      </c>
      <c r="X259" s="25" t="e">
        <v>#N/A</v>
      </c>
      <c r="Y259" s="24"/>
      <c r="Z259" s="25" t="s">
        <v>719</v>
      </c>
      <c r="AA259" s="25">
        <v>44849</v>
      </c>
      <c r="AB259" s="24"/>
      <c r="AC259" s="26"/>
      <c r="AD259" s="26"/>
      <c r="AE259" s="26"/>
      <c r="AF259" s="27"/>
      <c r="AG259" s="8"/>
      <c r="AH259" s="8"/>
      <c r="AI259" s="8"/>
      <c r="AJ259" s="8"/>
    </row>
    <row r="260" spans="1:36" ht="90" customHeight="1" x14ac:dyDescent="0.25">
      <c r="A260" s="17" t="s">
        <v>720</v>
      </c>
      <c r="B260" s="18"/>
      <c r="C260" s="18" t="s">
        <v>135</v>
      </c>
      <c r="D260" s="8" t="s">
        <v>684</v>
      </c>
      <c r="F260" s="20"/>
      <c r="G260" s="54" t="s">
        <v>629</v>
      </c>
      <c r="H260" s="54" t="s">
        <v>173</v>
      </c>
      <c r="I260" s="20"/>
      <c r="J260" s="18"/>
      <c r="K260" s="18"/>
      <c r="L260" s="18"/>
      <c r="M260" s="20"/>
      <c r="N260" s="18"/>
      <c r="O260" s="18"/>
      <c r="P260" s="23" t="s">
        <v>141</v>
      </c>
      <c r="Q260" s="18" t="s">
        <v>243</v>
      </c>
      <c r="R260" s="25">
        <v>45209</v>
      </c>
      <c r="S260" s="24"/>
      <c r="T260" s="18" t="s">
        <v>258</v>
      </c>
      <c r="U260" s="25">
        <v>45482</v>
      </c>
      <c r="V260" s="24"/>
      <c r="W260" s="18" t="e">
        <v>#N/A</v>
      </c>
      <c r="X260" s="25" t="e">
        <v>#N/A</v>
      </c>
      <c r="Y260" s="24"/>
      <c r="Z260" s="25" t="e">
        <v>#N/A</v>
      </c>
      <c r="AA260" s="25" t="e">
        <v>#N/A</v>
      </c>
      <c r="AB260" s="24"/>
      <c r="AC260" s="26"/>
      <c r="AD260" s="26"/>
      <c r="AE260" s="26"/>
      <c r="AF260" s="27"/>
      <c r="AG260" s="8"/>
      <c r="AH260" s="8"/>
      <c r="AI260" s="8"/>
      <c r="AJ260" s="8"/>
    </row>
    <row r="261" spans="1:36" ht="90" customHeight="1" x14ac:dyDescent="0.25">
      <c r="A261" s="17" t="s">
        <v>721</v>
      </c>
      <c r="B261" s="18"/>
      <c r="C261" s="18" t="s">
        <v>135</v>
      </c>
      <c r="D261" s="8" t="s">
        <v>684</v>
      </c>
      <c r="F261" s="20"/>
      <c r="G261" s="55" t="s">
        <v>629</v>
      </c>
      <c r="H261" s="55" t="s">
        <v>173</v>
      </c>
      <c r="I261" s="20"/>
      <c r="J261" s="18"/>
      <c r="K261" s="18"/>
      <c r="L261" s="18"/>
      <c r="M261" s="20"/>
      <c r="N261" s="18"/>
      <c r="O261" s="18"/>
      <c r="P261" s="23" t="s">
        <v>141</v>
      </c>
      <c r="Q261" s="18" t="s">
        <v>243</v>
      </c>
      <c r="R261" s="25">
        <v>45209</v>
      </c>
      <c r="S261" s="24"/>
      <c r="T261" s="18" t="s">
        <v>258</v>
      </c>
      <c r="U261" s="25">
        <v>45482</v>
      </c>
      <c r="V261" s="24"/>
      <c r="W261" s="18" t="e">
        <v>#N/A</v>
      </c>
      <c r="X261" s="25" t="e">
        <v>#N/A</v>
      </c>
      <c r="Y261" s="24"/>
      <c r="Z261" s="25" t="e">
        <v>#N/A</v>
      </c>
      <c r="AA261" s="25" t="e">
        <v>#N/A</v>
      </c>
      <c r="AB261" s="24"/>
      <c r="AC261" s="26"/>
      <c r="AD261" s="26"/>
      <c r="AE261" s="26"/>
      <c r="AF261" s="27"/>
      <c r="AG261" s="8"/>
      <c r="AH261" s="8"/>
      <c r="AI261" s="8"/>
      <c r="AJ261" s="8"/>
    </row>
    <row r="262" spans="1:36" ht="90" customHeight="1" x14ac:dyDescent="0.25">
      <c r="A262" s="17" t="s">
        <v>722</v>
      </c>
      <c r="B262" s="18"/>
      <c r="C262" s="18" t="s">
        <v>135</v>
      </c>
      <c r="D262" s="8" t="s">
        <v>684</v>
      </c>
      <c r="F262" s="20"/>
      <c r="G262" s="54" t="s">
        <v>629</v>
      </c>
      <c r="H262" s="54" t="s">
        <v>173</v>
      </c>
      <c r="I262" s="20"/>
      <c r="J262" s="18"/>
      <c r="K262" s="18"/>
      <c r="L262" s="18"/>
      <c r="M262" s="20"/>
      <c r="N262" s="18"/>
      <c r="O262" s="18"/>
      <c r="P262" s="23" t="s">
        <v>141</v>
      </c>
      <c r="Q262" s="18" t="s">
        <v>243</v>
      </c>
      <c r="R262" s="25">
        <v>45209</v>
      </c>
      <c r="S262" s="24"/>
      <c r="T262" s="18" t="s">
        <v>258</v>
      </c>
      <c r="U262" s="25">
        <v>45482</v>
      </c>
      <c r="V262" s="24"/>
      <c r="W262" s="18" t="e">
        <v>#N/A</v>
      </c>
      <c r="X262" s="25" t="e">
        <v>#N/A</v>
      </c>
      <c r="Y262" s="24"/>
      <c r="Z262" s="25" t="e">
        <v>#N/A</v>
      </c>
      <c r="AA262" s="25" t="e">
        <v>#N/A</v>
      </c>
      <c r="AB262" s="24"/>
      <c r="AC262" s="26"/>
      <c r="AD262" s="26"/>
      <c r="AE262" s="26"/>
      <c r="AF262" s="27"/>
      <c r="AG262" s="8"/>
      <c r="AH262" s="8"/>
      <c r="AI262" s="8"/>
      <c r="AJ262" s="8"/>
    </row>
    <row r="263" spans="1:36" ht="90" customHeight="1" x14ac:dyDescent="0.25">
      <c r="A263" s="17" t="s">
        <v>723</v>
      </c>
      <c r="B263" s="18"/>
      <c r="C263" s="18" t="s">
        <v>135</v>
      </c>
      <c r="D263" s="8" t="s">
        <v>684</v>
      </c>
      <c r="F263" s="20"/>
      <c r="G263" s="55" t="s">
        <v>629</v>
      </c>
      <c r="H263" s="55" t="s">
        <v>173</v>
      </c>
      <c r="I263" s="20"/>
      <c r="J263" s="18"/>
      <c r="K263" s="18"/>
      <c r="L263" s="18"/>
      <c r="M263" s="20"/>
      <c r="N263" s="18"/>
      <c r="O263" s="18"/>
      <c r="P263" s="23" t="s">
        <v>141</v>
      </c>
      <c r="Q263" s="18" t="s">
        <v>243</v>
      </c>
      <c r="R263" s="25">
        <v>45209</v>
      </c>
      <c r="S263" s="24"/>
      <c r="T263" s="18" t="s">
        <v>258</v>
      </c>
      <c r="U263" s="25">
        <v>45482</v>
      </c>
      <c r="V263" s="24"/>
      <c r="W263" s="18" t="e">
        <v>#N/A</v>
      </c>
      <c r="X263" s="25" t="e">
        <v>#N/A</v>
      </c>
      <c r="Y263" s="24"/>
      <c r="Z263" s="25" t="e">
        <v>#N/A</v>
      </c>
      <c r="AA263" s="25" t="e">
        <v>#N/A</v>
      </c>
      <c r="AB263" s="24"/>
      <c r="AC263" s="26"/>
      <c r="AD263" s="26"/>
      <c r="AE263" s="26"/>
      <c r="AF263" s="27"/>
      <c r="AG263" s="8"/>
      <c r="AH263" s="8"/>
      <c r="AI263" s="8"/>
      <c r="AJ263" s="8"/>
    </row>
    <row r="264" spans="1:36" ht="90" customHeight="1" x14ac:dyDescent="0.25">
      <c r="A264" s="17" t="s">
        <v>724</v>
      </c>
      <c r="B264" s="18"/>
      <c r="C264" s="18" t="s">
        <v>135</v>
      </c>
      <c r="D264" s="8" t="s">
        <v>725</v>
      </c>
      <c r="F264" s="20"/>
      <c r="G264" s="54" t="s">
        <v>629</v>
      </c>
      <c r="H264" s="54" t="s">
        <v>173</v>
      </c>
      <c r="I264" s="20"/>
      <c r="J264" s="18"/>
      <c r="K264" s="18"/>
      <c r="L264" s="18"/>
      <c r="M264" s="20"/>
      <c r="N264" s="18"/>
      <c r="O264" s="18"/>
      <c r="P264" s="23" t="s">
        <v>141</v>
      </c>
      <c r="Q264" s="18" t="s">
        <v>243</v>
      </c>
      <c r="R264" s="25">
        <v>45209</v>
      </c>
      <c r="S264" s="24"/>
      <c r="T264" s="18" t="s">
        <v>258</v>
      </c>
      <c r="U264" s="25">
        <v>45482</v>
      </c>
      <c r="V264" s="24"/>
      <c r="W264" s="18" t="e">
        <v>#N/A</v>
      </c>
      <c r="X264" s="25" t="e">
        <v>#N/A</v>
      </c>
      <c r="Y264" s="24"/>
      <c r="Z264" s="25" t="e">
        <v>#N/A</v>
      </c>
      <c r="AA264" s="25" t="e">
        <v>#N/A</v>
      </c>
      <c r="AB264" s="24"/>
      <c r="AC264" s="26"/>
      <c r="AD264" s="26"/>
      <c r="AE264" s="26"/>
      <c r="AF264" s="27"/>
      <c r="AG264" s="8"/>
      <c r="AH264" s="8"/>
      <c r="AI264" s="8"/>
      <c r="AJ264" s="8"/>
    </row>
    <row r="265" spans="1:36" ht="90" customHeight="1" x14ac:dyDescent="0.25">
      <c r="A265" s="17" t="s">
        <v>726</v>
      </c>
      <c r="B265" s="18"/>
      <c r="C265" s="18" t="s">
        <v>135</v>
      </c>
      <c r="D265" s="8" t="s">
        <v>684</v>
      </c>
      <c r="F265" s="20"/>
      <c r="G265" s="55" t="s">
        <v>629</v>
      </c>
      <c r="H265" s="55" t="s">
        <v>173</v>
      </c>
      <c r="I265" s="20"/>
      <c r="J265" s="18"/>
      <c r="K265" s="18"/>
      <c r="L265" s="18"/>
      <c r="M265" s="20"/>
      <c r="N265" s="18"/>
      <c r="O265" s="18"/>
      <c r="P265" s="23" t="s">
        <v>141</v>
      </c>
      <c r="Q265" s="18" t="s">
        <v>243</v>
      </c>
      <c r="R265" s="25">
        <v>45209</v>
      </c>
      <c r="S265" s="24"/>
      <c r="T265" s="18" t="s">
        <v>258</v>
      </c>
      <c r="U265" s="25">
        <v>45482</v>
      </c>
      <c r="V265" s="24"/>
      <c r="W265" s="18" t="e">
        <v>#N/A</v>
      </c>
      <c r="X265" s="25" t="e">
        <v>#N/A</v>
      </c>
      <c r="Y265" s="24"/>
      <c r="Z265" s="25" t="e">
        <v>#N/A</v>
      </c>
      <c r="AA265" s="25" t="e">
        <v>#N/A</v>
      </c>
      <c r="AB265" s="24"/>
      <c r="AC265" s="26"/>
      <c r="AD265" s="26"/>
      <c r="AE265" s="26"/>
      <c r="AF265" s="27"/>
      <c r="AG265" s="8"/>
      <c r="AH265" s="8"/>
      <c r="AI265" s="8"/>
      <c r="AJ265" s="8"/>
    </row>
    <row r="266" spans="1:36" ht="90" customHeight="1" x14ac:dyDescent="0.25">
      <c r="A266" s="17" t="s">
        <v>727</v>
      </c>
      <c r="B266" s="18"/>
      <c r="C266" s="18" t="s">
        <v>135</v>
      </c>
      <c r="D266" s="8" t="s">
        <v>684</v>
      </c>
      <c r="F266" s="20"/>
      <c r="G266" s="54" t="s">
        <v>629</v>
      </c>
      <c r="H266" s="54" t="s">
        <v>173</v>
      </c>
      <c r="I266" s="20"/>
      <c r="J266" s="18"/>
      <c r="K266" s="18"/>
      <c r="L266" s="18"/>
      <c r="M266" s="20"/>
      <c r="N266" s="18"/>
      <c r="O266" s="18"/>
      <c r="P266" s="23" t="s">
        <v>141</v>
      </c>
      <c r="Q266" s="18" t="s">
        <v>243</v>
      </c>
      <c r="R266" s="25">
        <v>45209</v>
      </c>
      <c r="S266" s="24"/>
      <c r="T266" s="18" t="e">
        <v>#N/A</v>
      </c>
      <c r="U266" s="25" t="e">
        <v>#N/A</v>
      </c>
      <c r="V266" s="24"/>
      <c r="W266" s="18" t="s">
        <v>244</v>
      </c>
      <c r="X266" s="25">
        <v>45209</v>
      </c>
      <c r="Y266" s="24"/>
      <c r="Z266" s="25" t="e">
        <v>#N/A</v>
      </c>
      <c r="AA266" s="25" t="e">
        <v>#N/A</v>
      </c>
      <c r="AB266" s="24"/>
      <c r="AC266" s="26"/>
      <c r="AD266" s="26"/>
      <c r="AE266" s="26"/>
      <c r="AF266" s="27"/>
      <c r="AG266" s="8"/>
      <c r="AH266" s="8"/>
      <c r="AI266" s="8"/>
      <c r="AJ266" s="8"/>
    </row>
    <row r="267" spans="1:36" ht="90" customHeight="1" x14ac:dyDescent="0.25">
      <c r="A267" s="17" t="s">
        <v>728</v>
      </c>
      <c r="B267" s="18"/>
      <c r="C267" s="18" t="s">
        <v>135</v>
      </c>
      <c r="D267" s="8" t="s">
        <v>684</v>
      </c>
      <c r="F267" s="20"/>
      <c r="G267" s="55" t="s">
        <v>629</v>
      </c>
      <c r="H267" s="55" t="s">
        <v>173</v>
      </c>
      <c r="I267" s="20"/>
      <c r="J267" s="18"/>
      <c r="K267" s="18"/>
      <c r="L267" s="18"/>
      <c r="M267" s="20"/>
      <c r="N267" s="18"/>
      <c r="O267" s="18"/>
      <c r="P267" s="23" t="s">
        <v>141</v>
      </c>
      <c r="Q267" s="18" t="s">
        <v>243</v>
      </c>
      <c r="R267" s="25">
        <v>45209</v>
      </c>
      <c r="S267" s="24"/>
      <c r="T267" s="18" t="e">
        <v>#N/A</v>
      </c>
      <c r="U267" s="25" t="e">
        <v>#N/A</v>
      </c>
      <c r="V267" s="24"/>
      <c r="W267" s="18" t="e">
        <v>#N/A</v>
      </c>
      <c r="X267" s="25" t="e">
        <v>#N/A</v>
      </c>
      <c r="Y267" s="24"/>
      <c r="Z267" s="25" t="e">
        <v>#N/A</v>
      </c>
      <c r="AA267" s="25" t="e">
        <v>#N/A</v>
      </c>
      <c r="AB267" s="24"/>
      <c r="AC267" s="26"/>
      <c r="AD267" s="26"/>
      <c r="AE267" s="26"/>
      <c r="AF267" s="27"/>
      <c r="AG267" s="8"/>
      <c r="AH267" s="8"/>
      <c r="AI267" s="8"/>
      <c r="AJ267" s="8"/>
    </row>
    <row r="268" spans="1:36" ht="90" customHeight="1" x14ac:dyDescent="0.25">
      <c r="A268" s="17" t="s">
        <v>729</v>
      </c>
      <c r="B268" s="18"/>
      <c r="C268" s="18" t="s">
        <v>135</v>
      </c>
      <c r="D268" s="8" t="s">
        <v>585</v>
      </c>
      <c r="F268" s="20"/>
      <c r="G268" s="54" t="s">
        <v>586</v>
      </c>
      <c r="H268" s="54" t="s">
        <v>587</v>
      </c>
      <c r="I268" s="20"/>
      <c r="J268" s="18"/>
      <c r="K268" s="18"/>
      <c r="L268" s="18"/>
      <c r="M268" s="20"/>
      <c r="N268" s="18"/>
      <c r="O268" s="18"/>
      <c r="P268" s="23" t="s">
        <v>141</v>
      </c>
      <c r="Q268" s="18" t="s">
        <v>274</v>
      </c>
      <c r="R268" s="25">
        <v>45473</v>
      </c>
      <c r="S268" s="24"/>
      <c r="T268" s="18" t="e">
        <v>#N/A</v>
      </c>
      <c r="U268" s="25" t="e">
        <v>#N/A</v>
      </c>
      <c r="V268" s="24"/>
      <c r="W268" s="18" t="s">
        <v>277</v>
      </c>
      <c r="X268" s="25">
        <v>43868</v>
      </c>
      <c r="Y268" s="24"/>
      <c r="Z268" s="25" t="e">
        <v>#N/A</v>
      </c>
      <c r="AA268" s="25" t="e">
        <v>#N/A</v>
      </c>
      <c r="AB268" s="24"/>
      <c r="AC268" s="26"/>
      <c r="AD268" s="26"/>
      <c r="AE268" s="26"/>
      <c r="AF268" s="27"/>
      <c r="AG268" s="8"/>
      <c r="AH268" s="8"/>
      <c r="AI268" s="8"/>
      <c r="AJ268" s="8"/>
    </row>
    <row r="269" spans="1:36" ht="90" customHeight="1" x14ac:dyDescent="0.25">
      <c r="A269" s="17" t="s">
        <v>730</v>
      </c>
      <c r="B269" s="18"/>
      <c r="C269" s="18" t="s">
        <v>135</v>
      </c>
      <c r="D269" s="8" t="s">
        <v>691</v>
      </c>
      <c r="F269" s="20"/>
      <c r="G269" s="55" t="s">
        <v>629</v>
      </c>
      <c r="H269" s="55" t="s">
        <v>173</v>
      </c>
      <c r="I269" s="20"/>
      <c r="J269" s="18"/>
      <c r="K269" s="18"/>
      <c r="L269" s="18"/>
      <c r="M269" s="20"/>
      <c r="N269" s="18"/>
      <c r="O269" s="18"/>
      <c r="P269" s="23" t="s">
        <v>141</v>
      </c>
      <c r="Q269" s="18" t="s">
        <v>243</v>
      </c>
      <c r="R269" s="25">
        <v>45209</v>
      </c>
      <c r="S269" s="24"/>
      <c r="T269" s="18" t="e">
        <v>#N/A</v>
      </c>
      <c r="U269" s="25" t="e">
        <v>#N/A</v>
      </c>
      <c r="V269" s="24"/>
      <c r="W269" s="18" t="e">
        <v>#N/A</v>
      </c>
      <c r="X269" s="25" t="e">
        <v>#N/A</v>
      </c>
      <c r="Y269" s="24"/>
      <c r="Z269" s="25" t="e">
        <v>#N/A</v>
      </c>
      <c r="AA269" s="25" t="e">
        <v>#N/A</v>
      </c>
      <c r="AB269" s="24"/>
      <c r="AC269" s="26"/>
      <c r="AD269" s="26"/>
      <c r="AE269" s="26"/>
      <c r="AF269" s="27"/>
      <c r="AG269" s="8"/>
      <c r="AH269" s="8"/>
      <c r="AI269" s="8"/>
      <c r="AJ269" s="8"/>
    </row>
    <row r="270" spans="1:36" ht="90" customHeight="1" x14ac:dyDescent="0.25">
      <c r="A270" s="17" t="s">
        <v>731</v>
      </c>
      <c r="B270" s="18"/>
      <c r="C270" s="18" t="s">
        <v>135</v>
      </c>
      <c r="D270" s="8" t="s">
        <v>650</v>
      </c>
      <c r="F270" s="20"/>
      <c r="G270" s="54" t="s">
        <v>569</v>
      </c>
      <c r="H270" s="54" t="s">
        <v>570</v>
      </c>
      <c r="I270" s="20"/>
      <c r="J270" s="18"/>
      <c r="K270" s="18"/>
      <c r="L270" s="18"/>
      <c r="M270" s="20"/>
      <c r="N270" s="18"/>
      <c r="O270" s="18"/>
      <c r="P270" s="23" t="s">
        <v>141</v>
      </c>
      <c r="Q270" s="18" t="s">
        <v>243</v>
      </c>
      <c r="R270" s="25">
        <v>45209</v>
      </c>
      <c r="S270" s="24"/>
      <c r="T270" s="18" t="e">
        <v>#N/A</v>
      </c>
      <c r="U270" s="25" t="e">
        <v>#N/A</v>
      </c>
      <c r="V270" s="24"/>
      <c r="W270" s="18" t="e">
        <v>#N/A</v>
      </c>
      <c r="X270" s="25" t="e">
        <v>#N/A</v>
      </c>
      <c r="Y270" s="24"/>
      <c r="Z270" s="25" t="e">
        <v>#N/A</v>
      </c>
      <c r="AA270" s="25" t="e">
        <v>#N/A</v>
      </c>
      <c r="AB270" s="24"/>
      <c r="AC270" s="26"/>
      <c r="AD270" s="26"/>
      <c r="AE270" s="26"/>
      <c r="AF270" s="27"/>
      <c r="AG270" s="8"/>
      <c r="AH270" s="8"/>
      <c r="AI270" s="8"/>
      <c r="AJ270" s="8"/>
    </row>
    <row r="271" spans="1:36" ht="90" customHeight="1" x14ac:dyDescent="0.25">
      <c r="A271" s="17" t="s">
        <v>732</v>
      </c>
      <c r="B271" s="18"/>
      <c r="C271" s="18" t="s">
        <v>135</v>
      </c>
      <c r="D271" s="8" t="s">
        <v>733</v>
      </c>
      <c r="F271" s="20"/>
      <c r="G271" s="55" t="s">
        <v>562</v>
      </c>
      <c r="H271" s="55" t="s">
        <v>140</v>
      </c>
      <c r="I271" s="20"/>
      <c r="J271" s="18"/>
      <c r="K271" s="18"/>
      <c r="L271" s="18"/>
      <c r="M271" s="20"/>
      <c r="N271" s="18"/>
      <c r="O271" s="18"/>
      <c r="P271" s="23" t="s">
        <v>141</v>
      </c>
      <c r="Q271" s="18" t="s">
        <v>274</v>
      </c>
      <c r="R271" s="25">
        <v>45473</v>
      </c>
      <c r="S271" s="24"/>
      <c r="T271" s="18" t="e">
        <v>#N/A</v>
      </c>
      <c r="U271" s="25" t="e">
        <v>#N/A</v>
      </c>
      <c r="V271" s="24"/>
      <c r="W271" s="18" t="e">
        <v>#N/A</v>
      </c>
      <c r="X271" s="25" t="e">
        <v>#N/A</v>
      </c>
      <c r="Y271" s="24"/>
      <c r="Z271" s="25" t="e">
        <v>#N/A</v>
      </c>
      <c r="AA271" s="25" t="e">
        <v>#N/A</v>
      </c>
      <c r="AB271" s="24"/>
      <c r="AC271" s="26"/>
      <c r="AD271" s="26"/>
      <c r="AE271" s="26"/>
      <c r="AF271" s="27"/>
      <c r="AG271" s="8"/>
      <c r="AH271" s="8"/>
      <c r="AI271" s="8"/>
      <c r="AJ271" s="8"/>
    </row>
    <row r="272" spans="1:36" ht="90" customHeight="1" x14ac:dyDescent="0.25">
      <c r="A272" s="17" t="s">
        <v>734</v>
      </c>
      <c r="B272" s="18"/>
      <c r="C272" s="18" t="s">
        <v>135</v>
      </c>
      <c r="D272" s="8" t="s">
        <v>735</v>
      </c>
      <c r="F272" s="20"/>
      <c r="G272" s="54" t="s">
        <v>736</v>
      </c>
      <c r="H272" s="54" t="s">
        <v>737</v>
      </c>
      <c r="I272" s="20"/>
      <c r="J272" s="18"/>
      <c r="K272" s="18"/>
      <c r="L272" s="18"/>
      <c r="M272" s="20"/>
      <c r="N272" s="18"/>
      <c r="O272" s="18"/>
      <c r="P272" s="23" t="s">
        <v>504</v>
      </c>
      <c r="Q272" s="18" t="s">
        <v>448</v>
      </c>
      <c r="R272" s="25" t="e">
        <v>#N/A</v>
      </c>
      <c r="S272" s="24"/>
      <c r="T272" s="18" t="s">
        <v>574</v>
      </c>
      <c r="U272" s="25">
        <v>45412</v>
      </c>
      <c r="V272" s="24"/>
      <c r="W272" s="18" t="e">
        <v>#N/A</v>
      </c>
      <c r="X272" s="25" t="e">
        <v>#N/A</v>
      </c>
      <c r="Y272" s="24"/>
      <c r="Z272" s="25" t="e">
        <v>#N/A</v>
      </c>
      <c r="AA272" s="25" t="e">
        <v>#N/A</v>
      </c>
      <c r="AB272" s="24"/>
      <c r="AC272" s="26"/>
      <c r="AD272" s="26"/>
      <c r="AE272" s="26"/>
      <c r="AF272" s="27"/>
      <c r="AG272" s="8"/>
      <c r="AH272" s="8"/>
      <c r="AI272" s="8"/>
      <c r="AJ272" s="8"/>
    </row>
    <row r="273" spans="1:36" ht="90" customHeight="1" thickBot="1" x14ac:dyDescent="0.3">
      <c r="A273" s="17" t="s">
        <v>738</v>
      </c>
      <c r="B273" s="18"/>
      <c r="C273" s="18" t="s">
        <v>135</v>
      </c>
      <c r="D273" s="8" t="s">
        <v>739</v>
      </c>
      <c r="F273" s="20"/>
      <c r="G273" s="56" t="s">
        <v>736</v>
      </c>
      <c r="H273" s="56" t="s">
        <v>737</v>
      </c>
      <c r="I273" s="20"/>
      <c r="J273" s="18"/>
      <c r="K273" s="18"/>
      <c r="L273" s="18"/>
      <c r="M273" s="20"/>
      <c r="N273" s="18"/>
      <c r="O273" s="18"/>
      <c r="P273" s="23" t="s">
        <v>141</v>
      </c>
      <c r="Q273" s="18" t="s">
        <v>356</v>
      </c>
      <c r="R273" s="25">
        <v>45209</v>
      </c>
      <c r="S273" s="24"/>
      <c r="T273" s="18" t="e">
        <v>#N/A</v>
      </c>
      <c r="U273" s="25" t="e">
        <v>#N/A</v>
      </c>
      <c r="V273" s="24"/>
      <c r="W273" s="18" t="e">
        <v>#N/A</v>
      </c>
      <c r="X273" s="25" t="e">
        <v>#N/A</v>
      </c>
      <c r="Y273" s="24"/>
      <c r="Z273" s="25" t="e">
        <v>#N/A</v>
      </c>
      <c r="AA273" s="25" t="e">
        <v>#N/A</v>
      </c>
      <c r="AB273" s="24"/>
      <c r="AC273" s="26"/>
      <c r="AD273" s="26"/>
      <c r="AE273" s="26"/>
      <c r="AF273" s="27"/>
      <c r="AG273" s="8"/>
      <c r="AH273" s="8"/>
      <c r="AI273" s="8"/>
      <c r="AJ273" s="8"/>
    </row>
    <row r="274" spans="1:36" ht="90" customHeight="1" x14ac:dyDescent="0.25">
      <c r="A274" s="17" t="s">
        <v>740</v>
      </c>
      <c r="B274" s="18"/>
      <c r="C274" s="18" t="s">
        <v>135</v>
      </c>
      <c r="D274" s="8" t="s">
        <v>741</v>
      </c>
      <c r="F274" s="20"/>
      <c r="G274" s="54" t="s">
        <v>586</v>
      </c>
      <c r="H274" s="54" t="s">
        <v>587</v>
      </c>
      <c r="I274" s="20"/>
      <c r="J274" s="18"/>
      <c r="K274" s="18"/>
      <c r="L274" s="18"/>
      <c r="M274" s="20"/>
      <c r="N274" s="18"/>
      <c r="O274" s="18"/>
      <c r="P274" s="23" t="s">
        <v>141</v>
      </c>
      <c r="Q274" s="18" t="s">
        <v>243</v>
      </c>
      <c r="R274" s="25">
        <v>45209</v>
      </c>
      <c r="S274" s="24"/>
      <c r="T274" s="18" t="e">
        <v>#N/A</v>
      </c>
      <c r="U274" s="25" t="e">
        <v>#N/A</v>
      </c>
      <c r="V274" s="24"/>
      <c r="W274" s="18" t="s">
        <v>244</v>
      </c>
      <c r="X274" s="25">
        <v>45209</v>
      </c>
      <c r="Y274" s="24"/>
      <c r="Z274" s="25" t="e">
        <v>#N/A</v>
      </c>
      <c r="AA274" s="25" t="e">
        <v>#N/A</v>
      </c>
      <c r="AB274" s="24"/>
      <c r="AC274" s="26"/>
      <c r="AD274" s="26"/>
      <c r="AE274" s="26"/>
      <c r="AF274" s="27"/>
      <c r="AG274" s="8"/>
      <c r="AH274" s="8"/>
      <c r="AI274" s="8"/>
      <c r="AJ274" s="8"/>
    </row>
    <row r="275" spans="1:36" ht="90" customHeight="1" x14ac:dyDescent="0.25">
      <c r="A275" s="17" t="s">
        <v>742</v>
      </c>
      <c r="B275" s="18"/>
      <c r="C275" s="18" t="s">
        <v>135</v>
      </c>
      <c r="D275" s="8" t="s">
        <v>743</v>
      </c>
      <c r="F275" s="20"/>
      <c r="G275" s="55" t="s">
        <v>569</v>
      </c>
      <c r="H275" s="55" t="s">
        <v>570</v>
      </c>
      <c r="I275" s="20"/>
      <c r="J275" s="18"/>
      <c r="K275" s="18"/>
      <c r="L275" s="18"/>
      <c r="M275" s="20"/>
      <c r="N275" s="18"/>
      <c r="O275" s="18"/>
      <c r="P275" s="23" t="s">
        <v>141</v>
      </c>
      <c r="Q275" s="18" t="s">
        <v>251</v>
      </c>
      <c r="R275" s="25">
        <v>45209</v>
      </c>
      <c r="S275" s="24"/>
      <c r="T275" s="18" t="e">
        <v>#N/A</v>
      </c>
      <c r="U275" s="25" t="e">
        <v>#N/A</v>
      </c>
      <c r="V275" s="24"/>
      <c r="W275" s="18" t="s">
        <v>244</v>
      </c>
      <c r="X275" s="25">
        <v>45209</v>
      </c>
      <c r="Y275" s="24"/>
      <c r="Z275" s="25" t="e">
        <v>#N/A</v>
      </c>
      <c r="AA275" s="25" t="e">
        <v>#N/A</v>
      </c>
      <c r="AB275" s="24"/>
      <c r="AC275" s="26"/>
      <c r="AD275" s="26"/>
      <c r="AE275" s="26"/>
      <c r="AF275" s="27"/>
      <c r="AG275" s="8"/>
      <c r="AH275" s="8"/>
      <c r="AI275" s="8"/>
      <c r="AJ275" s="8"/>
    </row>
    <row r="276" spans="1:36" ht="90" customHeight="1" x14ac:dyDescent="0.25">
      <c r="A276" s="17" t="s">
        <v>744</v>
      </c>
      <c r="B276" s="18"/>
      <c r="C276" s="18" t="s">
        <v>135</v>
      </c>
      <c r="D276" s="8" t="s">
        <v>745</v>
      </c>
      <c r="F276" s="20"/>
      <c r="G276" s="54" t="s">
        <v>586</v>
      </c>
      <c r="H276" s="54" t="s">
        <v>587</v>
      </c>
      <c r="I276" s="20"/>
      <c r="J276" s="18"/>
      <c r="K276" s="18"/>
      <c r="L276" s="18"/>
      <c r="M276" s="20"/>
      <c r="N276" s="18"/>
      <c r="O276" s="18"/>
      <c r="P276" s="23" t="s">
        <v>141</v>
      </c>
      <c r="Q276" s="18" t="s">
        <v>243</v>
      </c>
      <c r="R276" s="25">
        <v>45209</v>
      </c>
      <c r="S276" s="24"/>
      <c r="T276" s="18" t="e">
        <v>#N/A</v>
      </c>
      <c r="U276" s="25" t="e">
        <v>#N/A</v>
      </c>
      <c r="V276" s="24"/>
      <c r="W276" s="18" t="e">
        <v>#N/A</v>
      </c>
      <c r="X276" s="25" t="e">
        <v>#N/A</v>
      </c>
      <c r="Y276" s="24"/>
      <c r="Z276" s="25" t="e">
        <v>#N/A</v>
      </c>
      <c r="AA276" s="25" t="e">
        <v>#N/A</v>
      </c>
      <c r="AB276" s="24"/>
      <c r="AC276" s="26"/>
      <c r="AD276" s="26"/>
      <c r="AE276" s="26"/>
      <c r="AF276" s="27"/>
      <c r="AG276" s="8"/>
      <c r="AH276" s="8"/>
      <c r="AI276" s="8"/>
      <c r="AJ276" s="8"/>
    </row>
    <row r="277" spans="1:36" ht="90" customHeight="1" x14ac:dyDescent="0.25">
      <c r="A277" s="17" t="s">
        <v>746</v>
      </c>
      <c r="B277" s="18"/>
      <c r="C277" s="18" t="s">
        <v>135</v>
      </c>
      <c r="D277" s="8" t="s">
        <v>747</v>
      </c>
      <c r="F277" s="20"/>
      <c r="G277" s="20" t="s">
        <v>163</v>
      </c>
      <c r="H277" s="20" t="s">
        <v>164</v>
      </c>
      <c r="I277" s="20"/>
      <c r="J277" s="18"/>
      <c r="K277" s="18"/>
      <c r="L277" s="18"/>
      <c r="M277" s="20"/>
      <c r="N277" s="18"/>
      <c r="O277" s="18"/>
      <c r="P277" s="23" t="s">
        <v>504</v>
      </c>
      <c r="Q277" s="18" t="s">
        <v>274</v>
      </c>
      <c r="R277" s="25">
        <v>45473</v>
      </c>
      <c r="S277" s="24"/>
      <c r="T277" s="18" t="s">
        <v>574</v>
      </c>
      <c r="U277" s="25">
        <v>45412</v>
      </c>
      <c r="V277" s="24"/>
      <c r="W277" s="18" t="s">
        <v>305</v>
      </c>
      <c r="X277" s="25">
        <v>42067</v>
      </c>
      <c r="Y277" s="24"/>
      <c r="Z277" s="25" t="e">
        <v>#N/A</v>
      </c>
      <c r="AA277" s="25" t="e">
        <v>#N/A</v>
      </c>
      <c r="AB277" s="24"/>
      <c r="AC277" s="26"/>
      <c r="AD277" s="26"/>
      <c r="AE277" s="26"/>
      <c r="AF277" s="27"/>
      <c r="AG277" s="8"/>
      <c r="AH277" s="8"/>
      <c r="AI277" s="8"/>
      <c r="AJ277" s="8"/>
    </row>
    <row r="278" spans="1:36" ht="90" customHeight="1" x14ac:dyDescent="0.25">
      <c r="A278" s="17" t="s">
        <v>748</v>
      </c>
      <c r="B278" s="18"/>
      <c r="C278" s="18" t="s">
        <v>135</v>
      </c>
      <c r="D278" s="8" t="s">
        <v>583</v>
      </c>
      <c r="F278" s="20"/>
      <c r="G278" s="54" t="s">
        <v>569</v>
      </c>
      <c r="H278" s="54" t="s">
        <v>570</v>
      </c>
      <c r="I278" s="20"/>
      <c r="J278" s="18"/>
      <c r="K278" s="18"/>
      <c r="L278" s="18"/>
      <c r="M278" s="20"/>
      <c r="N278" s="18"/>
      <c r="O278" s="18"/>
      <c r="P278" s="23" t="s">
        <v>504</v>
      </c>
      <c r="Q278" s="18" t="s">
        <v>677</v>
      </c>
      <c r="R278" s="25" t="e">
        <v>#N/A</v>
      </c>
      <c r="S278" s="24"/>
      <c r="T278" s="18" t="e">
        <v>#N/A</v>
      </c>
      <c r="U278" s="25" t="e">
        <v>#N/A</v>
      </c>
      <c r="V278" s="24"/>
      <c r="W278" s="18" t="e">
        <v>#N/A</v>
      </c>
      <c r="X278" s="25" t="e">
        <v>#N/A</v>
      </c>
      <c r="Y278" s="24"/>
      <c r="Z278" s="25" t="s">
        <v>678</v>
      </c>
      <c r="AA278" s="25">
        <v>44849</v>
      </c>
      <c r="AB278" s="24"/>
      <c r="AC278" s="26"/>
      <c r="AD278" s="26"/>
      <c r="AE278" s="26"/>
      <c r="AF278" s="27"/>
      <c r="AG278" s="8"/>
      <c r="AH278" s="8"/>
      <c r="AI278" s="8"/>
      <c r="AJ278" s="8"/>
    </row>
    <row r="279" spans="1:36" ht="90" customHeight="1" x14ac:dyDescent="0.25">
      <c r="A279" s="17" t="s">
        <v>749</v>
      </c>
      <c r="B279" s="18"/>
      <c r="C279" s="18" t="s">
        <v>135</v>
      </c>
      <c r="D279" s="8" t="s">
        <v>583</v>
      </c>
      <c r="F279" s="20"/>
      <c r="G279" s="55" t="s">
        <v>569</v>
      </c>
      <c r="H279" s="55" t="s">
        <v>570</v>
      </c>
      <c r="I279" s="20"/>
      <c r="J279" s="18"/>
      <c r="K279" s="18"/>
      <c r="L279" s="18"/>
      <c r="M279" s="20"/>
      <c r="N279" s="18"/>
      <c r="O279" s="18"/>
      <c r="P279" s="23" t="s">
        <v>504</v>
      </c>
      <c r="Q279" s="18" t="s">
        <v>677</v>
      </c>
      <c r="R279" s="25" t="e">
        <v>#N/A</v>
      </c>
      <c r="S279" s="24"/>
      <c r="T279" s="18" t="e">
        <v>#N/A</v>
      </c>
      <c r="U279" s="25" t="e">
        <v>#N/A</v>
      </c>
      <c r="V279" s="24"/>
      <c r="W279" s="18" t="e">
        <v>#N/A</v>
      </c>
      <c r="X279" s="25" t="e">
        <v>#N/A</v>
      </c>
      <c r="Y279" s="24"/>
      <c r="Z279" s="25" t="s">
        <v>678</v>
      </c>
      <c r="AA279" s="25">
        <v>44849</v>
      </c>
      <c r="AB279" s="24"/>
      <c r="AC279" s="26"/>
      <c r="AD279" s="26"/>
      <c r="AE279" s="26"/>
      <c r="AF279" s="27"/>
      <c r="AG279" s="8"/>
      <c r="AH279" s="8"/>
      <c r="AI279" s="8"/>
      <c r="AJ279" s="8"/>
    </row>
    <row r="280" spans="1:36" ht="90" customHeight="1" x14ac:dyDescent="0.25">
      <c r="A280" s="17" t="s">
        <v>750</v>
      </c>
      <c r="B280" s="18"/>
      <c r="C280" s="18" t="s">
        <v>135</v>
      </c>
      <c r="D280" s="8" t="s">
        <v>583</v>
      </c>
      <c r="F280" s="20"/>
      <c r="G280" s="54" t="s">
        <v>569</v>
      </c>
      <c r="H280" s="54" t="s">
        <v>570</v>
      </c>
      <c r="I280" s="20"/>
      <c r="J280" s="18"/>
      <c r="K280" s="18"/>
      <c r="L280" s="18"/>
      <c r="M280" s="20"/>
      <c r="N280" s="18"/>
      <c r="O280" s="18"/>
      <c r="P280" s="23" t="s">
        <v>504</v>
      </c>
      <c r="Q280" s="18" t="s">
        <v>677</v>
      </c>
      <c r="R280" s="25" t="e">
        <v>#N/A</v>
      </c>
      <c r="S280" s="24"/>
      <c r="T280" s="18" t="e">
        <v>#N/A</v>
      </c>
      <c r="U280" s="25" t="e">
        <v>#N/A</v>
      </c>
      <c r="V280" s="24"/>
      <c r="W280" s="18" t="e">
        <v>#N/A</v>
      </c>
      <c r="X280" s="25" t="e">
        <v>#N/A</v>
      </c>
      <c r="Y280" s="24"/>
      <c r="Z280" s="25" t="s">
        <v>678</v>
      </c>
      <c r="AA280" s="25">
        <v>44849</v>
      </c>
      <c r="AB280" s="24"/>
      <c r="AC280" s="26"/>
      <c r="AD280" s="26"/>
      <c r="AE280" s="26"/>
      <c r="AF280" s="27"/>
      <c r="AG280" s="8"/>
      <c r="AH280" s="8"/>
      <c r="AI280" s="8"/>
      <c r="AJ280" s="8"/>
    </row>
    <row r="281" spans="1:36" ht="90" customHeight="1" x14ac:dyDescent="0.25">
      <c r="A281" s="17" t="s">
        <v>751</v>
      </c>
      <c r="B281" s="18"/>
      <c r="C281" s="18" t="s">
        <v>135</v>
      </c>
      <c r="D281" s="8" t="s">
        <v>583</v>
      </c>
      <c r="F281" s="20"/>
      <c r="G281" s="55" t="s">
        <v>569</v>
      </c>
      <c r="H281" s="55" t="s">
        <v>570</v>
      </c>
      <c r="I281" s="20"/>
      <c r="J281" s="18"/>
      <c r="K281" s="18"/>
      <c r="L281" s="18"/>
      <c r="M281" s="20"/>
      <c r="N281" s="18"/>
      <c r="O281" s="18"/>
      <c r="P281" s="23" t="s">
        <v>504</v>
      </c>
      <c r="Q281" s="18" t="s">
        <v>677</v>
      </c>
      <c r="R281" s="25" t="e">
        <v>#N/A</v>
      </c>
      <c r="S281" s="24"/>
      <c r="T281" s="18" t="e">
        <v>#N/A</v>
      </c>
      <c r="U281" s="25" t="e">
        <v>#N/A</v>
      </c>
      <c r="V281" s="24"/>
      <c r="W281" s="18" t="e">
        <v>#N/A</v>
      </c>
      <c r="X281" s="25" t="e">
        <v>#N/A</v>
      </c>
      <c r="Y281" s="24"/>
      <c r="Z281" s="25" t="s">
        <v>678</v>
      </c>
      <c r="AA281" s="25">
        <v>44849</v>
      </c>
      <c r="AB281" s="24"/>
      <c r="AC281" s="26"/>
      <c r="AD281" s="26"/>
      <c r="AE281" s="26"/>
      <c r="AF281" s="27"/>
      <c r="AG281" s="8"/>
      <c r="AH281" s="8"/>
      <c r="AI281" s="8"/>
      <c r="AJ281" s="8"/>
    </row>
    <row r="282" spans="1:36" ht="90" customHeight="1" x14ac:dyDescent="0.25">
      <c r="A282" s="17" t="s">
        <v>752</v>
      </c>
      <c r="B282" s="18"/>
      <c r="C282" s="18" t="s">
        <v>135</v>
      </c>
      <c r="D282" s="8" t="s">
        <v>583</v>
      </c>
      <c r="F282" s="20"/>
      <c r="G282" s="54" t="s">
        <v>569</v>
      </c>
      <c r="H282" s="54" t="s">
        <v>570</v>
      </c>
      <c r="I282" s="20"/>
      <c r="J282" s="18"/>
      <c r="K282" s="18"/>
      <c r="L282" s="18"/>
      <c r="M282" s="20"/>
      <c r="N282" s="18"/>
      <c r="O282" s="18"/>
      <c r="P282" s="23" t="s">
        <v>504</v>
      </c>
      <c r="Q282" s="18" t="s">
        <v>677</v>
      </c>
      <c r="R282" s="25" t="e">
        <v>#N/A</v>
      </c>
      <c r="S282" s="24"/>
      <c r="T282" s="18" t="e">
        <v>#N/A</v>
      </c>
      <c r="U282" s="25" t="e">
        <v>#N/A</v>
      </c>
      <c r="V282" s="24"/>
      <c r="W282" s="18" t="e">
        <v>#N/A</v>
      </c>
      <c r="X282" s="25" t="e">
        <v>#N/A</v>
      </c>
      <c r="Y282" s="24"/>
      <c r="Z282" s="25" t="s">
        <v>678</v>
      </c>
      <c r="AA282" s="25">
        <v>44849</v>
      </c>
      <c r="AB282" s="24"/>
      <c r="AC282" s="26"/>
      <c r="AD282" s="26"/>
      <c r="AE282" s="26"/>
      <c r="AF282" s="27"/>
      <c r="AG282" s="8"/>
      <c r="AH282" s="8"/>
      <c r="AI282" s="8"/>
      <c r="AJ282" s="8"/>
    </row>
    <row r="283" spans="1:36" ht="90" customHeight="1" x14ac:dyDescent="0.25">
      <c r="A283" s="17" t="s">
        <v>753</v>
      </c>
      <c r="B283" s="18"/>
      <c r="C283" s="18" t="s">
        <v>135</v>
      </c>
      <c r="D283" s="8" t="s">
        <v>583</v>
      </c>
      <c r="F283" s="20"/>
      <c r="G283" s="55" t="s">
        <v>569</v>
      </c>
      <c r="H283" s="55" t="s">
        <v>570</v>
      </c>
      <c r="I283" s="20"/>
      <c r="J283" s="18"/>
      <c r="K283" s="18"/>
      <c r="L283" s="18"/>
      <c r="M283" s="20"/>
      <c r="N283" s="18"/>
      <c r="O283" s="18"/>
      <c r="P283" s="23" t="s">
        <v>504</v>
      </c>
      <c r="Q283" s="18" t="s">
        <v>677</v>
      </c>
      <c r="R283" s="25" t="e">
        <v>#N/A</v>
      </c>
      <c r="S283" s="24"/>
      <c r="T283" s="18" t="e">
        <v>#N/A</v>
      </c>
      <c r="U283" s="25" t="e">
        <v>#N/A</v>
      </c>
      <c r="V283" s="24"/>
      <c r="W283" s="18" t="e">
        <v>#N/A</v>
      </c>
      <c r="X283" s="25" t="e">
        <v>#N/A</v>
      </c>
      <c r="Y283" s="24"/>
      <c r="Z283" s="25" t="s">
        <v>678</v>
      </c>
      <c r="AA283" s="25">
        <v>44849</v>
      </c>
      <c r="AB283" s="24"/>
      <c r="AC283" s="26"/>
      <c r="AD283" s="26"/>
      <c r="AE283" s="26"/>
      <c r="AF283" s="27"/>
      <c r="AG283" s="8"/>
      <c r="AH283" s="8"/>
      <c r="AI283" s="8"/>
      <c r="AJ283" s="8"/>
    </row>
    <row r="284" spans="1:36" ht="90" customHeight="1" x14ac:dyDescent="0.25">
      <c r="A284" s="17" t="s">
        <v>754</v>
      </c>
      <c r="B284" s="18"/>
      <c r="C284" s="18" t="s">
        <v>135</v>
      </c>
      <c r="D284" s="8" t="s">
        <v>583</v>
      </c>
      <c r="F284" s="20"/>
      <c r="G284" s="54" t="s">
        <v>569</v>
      </c>
      <c r="H284" s="54" t="s">
        <v>570</v>
      </c>
      <c r="I284" s="20"/>
      <c r="J284" s="18"/>
      <c r="K284" s="18"/>
      <c r="L284" s="18"/>
      <c r="M284" s="20"/>
      <c r="N284" s="18"/>
      <c r="O284" s="18"/>
      <c r="P284" s="23" t="s">
        <v>504</v>
      </c>
      <c r="Q284" s="18" t="s">
        <v>677</v>
      </c>
      <c r="R284" s="25" t="e">
        <v>#N/A</v>
      </c>
      <c r="S284" s="24"/>
      <c r="T284" s="18" t="e">
        <v>#N/A</v>
      </c>
      <c r="U284" s="25" t="e">
        <v>#N/A</v>
      </c>
      <c r="V284" s="24"/>
      <c r="W284" s="18" t="e">
        <v>#N/A</v>
      </c>
      <c r="X284" s="25" t="e">
        <v>#N/A</v>
      </c>
      <c r="Y284" s="24"/>
      <c r="Z284" s="25" t="s">
        <v>678</v>
      </c>
      <c r="AA284" s="25">
        <v>44849</v>
      </c>
      <c r="AB284" s="24"/>
      <c r="AC284" s="26"/>
      <c r="AD284" s="26"/>
      <c r="AE284" s="26"/>
      <c r="AF284" s="27"/>
      <c r="AG284" s="8"/>
      <c r="AH284" s="8"/>
      <c r="AI284" s="8"/>
      <c r="AJ284" s="8"/>
    </row>
    <row r="285" spans="1:36" ht="90" customHeight="1" x14ac:dyDescent="0.25">
      <c r="A285" s="17" t="s">
        <v>755</v>
      </c>
      <c r="B285" s="18"/>
      <c r="C285" s="18" t="s">
        <v>135</v>
      </c>
      <c r="D285" s="8" t="s">
        <v>583</v>
      </c>
      <c r="F285" s="20"/>
      <c r="G285" s="55" t="s">
        <v>569</v>
      </c>
      <c r="H285" s="55" t="s">
        <v>570</v>
      </c>
      <c r="I285" s="20"/>
      <c r="J285" s="18"/>
      <c r="K285" s="18"/>
      <c r="L285" s="18"/>
      <c r="M285" s="20"/>
      <c r="N285" s="18"/>
      <c r="O285" s="18"/>
      <c r="P285" s="23" t="s">
        <v>504</v>
      </c>
      <c r="Q285" s="18" t="s">
        <v>677</v>
      </c>
      <c r="R285" s="25" t="e">
        <v>#N/A</v>
      </c>
      <c r="S285" s="24"/>
      <c r="T285" s="18" t="e">
        <v>#N/A</v>
      </c>
      <c r="U285" s="25" t="e">
        <v>#N/A</v>
      </c>
      <c r="V285" s="24"/>
      <c r="W285" s="18" t="e">
        <v>#N/A</v>
      </c>
      <c r="X285" s="25" t="e">
        <v>#N/A</v>
      </c>
      <c r="Y285" s="24"/>
      <c r="Z285" s="25" t="s">
        <v>678</v>
      </c>
      <c r="AA285" s="25">
        <v>44849</v>
      </c>
      <c r="AB285" s="24"/>
      <c r="AC285" s="26"/>
      <c r="AD285" s="26"/>
      <c r="AE285" s="26"/>
      <c r="AF285" s="27"/>
      <c r="AG285" s="8"/>
      <c r="AH285" s="8"/>
      <c r="AI285" s="8"/>
      <c r="AJ285" s="8"/>
    </row>
    <row r="286" spans="1:36" ht="90" customHeight="1" x14ac:dyDescent="0.25">
      <c r="A286" s="17" t="s">
        <v>756</v>
      </c>
      <c r="B286" s="18"/>
      <c r="C286" s="18" t="s">
        <v>135</v>
      </c>
      <c r="D286" s="8" t="s">
        <v>583</v>
      </c>
      <c r="F286" s="20"/>
      <c r="G286" s="54" t="s">
        <v>569</v>
      </c>
      <c r="H286" s="54" t="s">
        <v>570</v>
      </c>
      <c r="I286" s="20"/>
      <c r="J286" s="18"/>
      <c r="K286" s="18"/>
      <c r="L286" s="18"/>
      <c r="M286" s="20"/>
      <c r="N286" s="18"/>
      <c r="O286" s="18"/>
      <c r="P286" s="23" t="s">
        <v>504</v>
      </c>
      <c r="Q286" s="18" t="s">
        <v>677</v>
      </c>
      <c r="R286" s="25" t="e">
        <v>#N/A</v>
      </c>
      <c r="S286" s="24"/>
      <c r="T286" s="18" t="e">
        <v>#N/A</v>
      </c>
      <c r="U286" s="25" t="e">
        <v>#N/A</v>
      </c>
      <c r="V286" s="24"/>
      <c r="W286" s="18" t="e">
        <v>#N/A</v>
      </c>
      <c r="X286" s="25" t="e">
        <v>#N/A</v>
      </c>
      <c r="Y286" s="24"/>
      <c r="Z286" s="25" t="s">
        <v>678</v>
      </c>
      <c r="AA286" s="25">
        <v>44849</v>
      </c>
      <c r="AB286" s="24"/>
      <c r="AC286" s="26"/>
      <c r="AD286" s="26"/>
      <c r="AE286" s="26"/>
      <c r="AF286" s="27"/>
      <c r="AG286" s="8"/>
      <c r="AH286" s="8"/>
      <c r="AI286" s="8"/>
      <c r="AJ286" s="8"/>
    </row>
    <row r="287" spans="1:36" ht="90" customHeight="1" x14ac:dyDescent="0.25">
      <c r="A287" s="17" t="s">
        <v>757</v>
      </c>
      <c r="B287" s="18"/>
      <c r="C287" s="18" t="s">
        <v>135</v>
      </c>
      <c r="D287" s="8" t="s">
        <v>583</v>
      </c>
      <c r="F287" s="20"/>
      <c r="G287" s="55" t="s">
        <v>569</v>
      </c>
      <c r="H287" s="55" t="s">
        <v>570</v>
      </c>
      <c r="I287" s="20"/>
      <c r="J287" s="18"/>
      <c r="K287" s="18"/>
      <c r="L287" s="18"/>
      <c r="M287" s="20"/>
      <c r="N287" s="18"/>
      <c r="O287" s="18"/>
      <c r="P287" s="23" t="s">
        <v>504</v>
      </c>
      <c r="Q287" s="18" t="s">
        <v>677</v>
      </c>
      <c r="R287" s="25" t="e">
        <v>#N/A</v>
      </c>
      <c r="S287" s="24"/>
      <c r="T287" s="18" t="e">
        <v>#N/A</v>
      </c>
      <c r="U287" s="25" t="e">
        <v>#N/A</v>
      </c>
      <c r="V287" s="24"/>
      <c r="W287" s="18" t="e">
        <v>#N/A</v>
      </c>
      <c r="X287" s="25" t="e">
        <v>#N/A</v>
      </c>
      <c r="Y287" s="24"/>
      <c r="Z287" s="25" t="s">
        <v>678</v>
      </c>
      <c r="AA287" s="25">
        <v>44849</v>
      </c>
      <c r="AB287" s="24"/>
      <c r="AC287" s="26"/>
      <c r="AD287" s="26"/>
      <c r="AE287" s="26"/>
      <c r="AF287" s="27"/>
      <c r="AG287" s="8"/>
      <c r="AH287" s="8"/>
      <c r="AI287" s="8"/>
      <c r="AJ287" s="8"/>
    </row>
    <row r="288" spans="1:36" ht="90" customHeight="1" x14ac:dyDescent="0.25">
      <c r="A288" s="17" t="s">
        <v>758</v>
      </c>
      <c r="B288" s="18"/>
      <c r="C288" s="18" t="s">
        <v>135</v>
      </c>
      <c r="D288" s="8" t="s">
        <v>583</v>
      </c>
      <c r="F288" s="20"/>
      <c r="G288" s="54" t="s">
        <v>569</v>
      </c>
      <c r="H288" s="54" t="s">
        <v>570</v>
      </c>
      <c r="I288" s="20"/>
      <c r="J288" s="18"/>
      <c r="K288" s="18"/>
      <c r="L288" s="18"/>
      <c r="M288" s="20"/>
      <c r="N288" s="18"/>
      <c r="O288" s="18"/>
      <c r="P288" s="23" t="s">
        <v>504</v>
      </c>
      <c r="Q288" s="18" t="s">
        <v>677</v>
      </c>
      <c r="R288" s="25" t="e">
        <v>#N/A</v>
      </c>
      <c r="S288" s="24"/>
      <c r="T288" s="18" t="e">
        <v>#N/A</v>
      </c>
      <c r="U288" s="25" t="e">
        <v>#N/A</v>
      </c>
      <c r="V288" s="24"/>
      <c r="W288" s="18" t="e">
        <v>#N/A</v>
      </c>
      <c r="X288" s="25" t="e">
        <v>#N/A</v>
      </c>
      <c r="Y288" s="24"/>
      <c r="Z288" s="25" t="s">
        <v>678</v>
      </c>
      <c r="AA288" s="25">
        <v>44849</v>
      </c>
      <c r="AB288" s="24"/>
      <c r="AC288" s="26"/>
      <c r="AD288" s="26"/>
      <c r="AE288" s="26"/>
      <c r="AF288" s="27"/>
      <c r="AG288" s="8"/>
      <c r="AH288" s="8"/>
      <c r="AI288" s="8"/>
      <c r="AJ288" s="8"/>
    </row>
    <row r="289" spans="1:36" ht="90" customHeight="1" x14ac:dyDescent="0.25">
      <c r="A289" s="17" t="s">
        <v>759</v>
      </c>
      <c r="B289" s="18"/>
      <c r="C289" s="18" t="s">
        <v>135</v>
      </c>
      <c r="D289" s="8" t="s">
        <v>583</v>
      </c>
      <c r="F289" s="20"/>
      <c r="G289" s="55" t="s">
        <v>569</v>
      </c>
      <c r="H289" s="55" t="s">
        <v>570</v>
      </c>
      <c r="I289" s="20"/>
      <c r="J289" s="18"/>
      <c r="K289" s="18"/>
      <c r="L289" s="18"/>
      <c r="M289" s="20"/>
      <c r="N289" s="18"/>
      <c r="O289" s="18"/>
      <c r="P289" s="23" t="s">
        <v>504</v>
      </c>
      <c r="Q289" s="18" t="s">
        <v>677</v>
      </c>
      <c r="R289" s="25" t="e">
        <v>#N/A</v>
      </c>
      <c r="S289" s="24"/>
      <c r="T289" s="18" t="e">
        <v>#N/A</v>
      </c>
      <c r="U289" s="25" t="e">
        <v>#N/A</v>
      </c>
      <c r="V289" s="24"/>
      <c r="W289" s="18" t="e">
        <v>#N/A</v>
      </c>
      <c r="X289" s="25" t="e">
        <v>#N/A</v>
      </c>
      <c r="Y289" s="24"/>
      <c r="Z289" s="25" t="s">
        <v>678</v>
      </c>
      <c r="AA289" s="25">
        <v>44849</v>
      </c>
      <c r="AB289" s="24"/>
      <c r="AC289" s="26"/>
      <c r="AD289" s="26"/>
      <c r="AE289" s="26"/>
      <c r="AF289" s="27"/>
      <c r="AG289" s="8"/>
      <c r="AH289" s="8"/>
      <c r="AI289" s="8"/>
      <c r="AJ289" s="8"/>
    </row>
    <row r="290" spans="1:36" ht="90" customHeight="1" x14ac:dyDescent="0.25">
      <c r="A290" s="17" t="s">
        <v>760</v>
      </c>
      <c r="B290" s="18"/>
      <c r="C290" s="18" t="s">
        <v>135</v>
      </c>
      <c r="D290" s="8" t="s">
        <v>761</v>
      </c>
      <c r="F290" s="20"/>
      <c r="G290" s="54" t="s">
        <v>569</v>
      </c>
      <c r="H290" s="54" t="s">
        <v>570</v>
      </c>
      <c r="I290" s="20"/>
      <c r="J290" s="18"/>
      <c r="K290" s="18"/>
      <c r="L290" s="18"/>
      <c r="M290" s="20"/>
      <c r="N290" s="18"/>
      <c r="O290" s="18"/>
      <c r="P290" s="23" t="s">
        <v>141</v>
      </c>
      <c r="Q290" s="18" t="s">
        <v>251</v>
      </c>
      <c r="R290" s="25">
        <v>45209</v>
      </c>
      <c r="S290" s="24"/>
      <c r="T290" s="18" t="e">
        <v>#N/A</v>
      </c>
      <c r="U290" s="25" t="e">
        <v>#N/A</v>
      </c>
      <c r="V290" s="24"/>
      <c r="W290" s="18" t="e">
        <v>#N/A</v>
      </c>
      <c r="X290" s="25" t="e">
        <v>#N/A</v>
      </c>
      <c r="Y290" s="24"/>
      <c r="Z290" s="25" t="e">
        <v>#N/A</v>
      </c>
      <c r="AA290" s="25" t="e">
        <v>#N/A</v>
      </c>
      <c r="AB290" s="24"/>
      <c r="AC290" s="26"/>
      <c r="AD290" s="26"/>
      <c r="AE290" s="26"/>
      <c r="AF290" s="27"/>
      <c r="AG290" s="8"/>
      <c r="AH290" s="8"/>
      <c r="AI290" s="8"/>
      <c r="AJ290" s="8"/>
    </row>
    <row r="291" spans="1:36" ht="90" customHeight="1" x14ac:dyDescent="0.25">
      <c r="A291" s="17" t="s">
        <v>762</v>
      </c>
      <c r="B291" s="18"/>
      <c r="C291" s="18" t="s">
        <v>135</v>
      </c>
      <c r="D291" s="8" t="s">
        <v>763</v>
      </c>
      <c r="F291" s="20"/>
      <c r="G291" s="55" t="s">
        <v>562</v>
      </c>
      <c r="H291" s="55" t="s">
        <v>140</v>
      </c>
      <c r="I291" s="20"/>
      <c r="J291" s="18"/>
      <c r="K291" s="18"/>
      <c r="L291" s="18"/>
      <c r="M291" s="20"/>
      <c r="N291" s="18"/>
      <c r="O291" s="18"/>
      <c r="P291" s="23" t="s">
        <v>141</v>
      </c>
      <c r="Q291" s="18" t="s">
        <v>274</v>
      </c>
      <c r="R291" s="25">
        <v>45473</v>
      </c>
      <c r="S291" s="24"/>
      <c r="T291" s="18" t="e">
        <v>#N/A</v>
      </c>
      <c r="U291" s="25" t="e">
        <v>#N/A</v>
      </c>
      <c r="V291" s="24"/>
      <c r="W291" s="18" t="e">
        <v>#N/A</v>
      </c>
      <c r="X291" s="25" t="e">
        <v>#N/A</v>
      </c>
      <c r="Y291" s="24"/>
      <c r="Z291" s="25" t="e">
        <v>#N/A</v>
      </c>
      <c r="AA291" s="25" t="e">
        <v>#N/A</v>
      </c>
      <c r="AB291" s="24"/>
      <c r="AC291" s="26"/>
      <c r="AD291" s="26"/>
      <c r="AE291" s="26"/>
      <c r="AF291" s="27"/>
      <c r="AG291" s="8"/>
      <c r="AH291" s="8"/>
      <c r="AI291" s="8"/>
      <c r="AJ291" s="8"/>
    </row>
    <row r="292" spans="1:36" ht="90" customHeight="1" x14ac:dyDescent="0.25">
      <c r="A292" s="17" t="s">
        <v>764</v>
      </c>
      <c r="B292" s="18"/>
      <c r="C292" s="18" t="s">
        <v>135</v>
      </c>
      <c r="D292" s="8" t="s">
        <v>763</v>
      </c>
      <c r="F292" s="20"/>
      <c r="G292" s="54" t="s">
        <v>562</v>
      </c>
      <c r="H292" s="54" t="s">
        <v>140</v>
      </c>
      <c r="I292" s="20"/>
      <c r="J292" s="18"/>
      <c r="K292" s="18"/>
      <c r="L292" s="18"/>
      <c r="M292" s="20"/>
      <c r="N292" s="18"/>
      <c r="O292" s="18"/>
      <c r="P292" s="23" t="s">
        <v>141</v>
      </c>
      <c r="Q292" s="18" t="s">
        <v>274</v>
      </c>
      <c r="R292" s="25">
        <v>45473</v>
      </c>
      <c r="S292" s="24"/>
      <c r="T292" s="18" t="e">
        <v>#N/A</v>
      </c>
      <c r="U292" s="25" t="e">
        <v>#N/A</v>
      </c>
      <c r="V292" s="24"/>
      <c r="W292" s="18" t="e">
        <v>#N/A</v>
      </c>
      <c r="X292" s="25" t="e">
        <v>#N/A</v>
      </c>
      <c r="Y292" s="24"/>
      <c r="Z292" s="25" t="e">
        <v>#N/A</v>
      </c>
      <c r="AA292" s="25" t="e">
        <v>#N/A</v>
      </c>
      <c r="AB292" s="24"/>
      <c r="AC292" s="26"/>
      <c r="AD292" s="26"/>
      <c r="AE292" s="26"/>
      <c r="AF292" s="27"/>
      <c r="AG292" s="8"/>
      <c r="AH292" s="8"/>
      <c r="AI292" s="8"/>
      <c r="AJ292" s="8"/>
    </row>
    <row r="293" spans="1:36" ht="90" customHeight="1" x14ac:dyDescent="0.25">
      <c r="A293" s="17" t="s">
        <v>765</v>
      </c>
      <c r="B293" s="18"/>
      <c r="C293" s="18" t="s">
        <v>135</v>
      </c>
      <c r="D293" s="8" t="s">
        <v>763</v>
      </c>
      <c r="F293" s="20"/>
      <c r="G293" s="55" t="s">
        <v>569</v>
      </c>
      <c r="H293" s="55" t="s">
        <v>570</v>
      </c>
      <c r="I293" s="20"/>
      <c r="J293" s="18"/>
      <c r="K293" s="18"/>
      <c r="L293" s="18"/>
      <c r="M293" s="20"/>
      <c r="N293" s="18"/>
      <c r="O293" s="18"/>
      <c r="P293" s="23" t="s">
        <v>141</v>
      </c>
      <c r="Q293" s="18" t="s">
        <v>274</v>
      </c>
      <c r="R293" s="25">
        <v>45473</v>
      </c>
      <c r="S293" s="24"/>
      <c r="T293" s="18" t="e">
        <v>#N/A</v>
      </c>
      <c r="U293" s="25" t="e">
        <v>#N/A</v>
      </c>
      <c r="V293" s="24"/>
      <c r="W293" s="18" t="s">
        <v>277</v>
      </c>
      <c r="X293" s="25">
        <v>43868</v>
      </c>
      <c r="Y293" s="24"/>
      <c r="Z293" s="25" t="e">
        <v>#N/A</v>
      </c>
      <c r="AA293" s="25" t="e">
        <v>#N/A</v>
      </c>
      <c r="AB293" s="24"/>
      <c r="AC293" s="26"/>
      <c r="AD293" s="26"/>
      <c r="AE293" s="26"/>
      <c r="AF293" s="27"/>
      <c r="AG293" s="8"/>
      <c r="AH293" s="8"/>
      <c r="AI293" s="8"/>
      <c r="AJ293" s="8"/>
    </row>
    <row r="294" spans="1:36" ht="90" customHeight="1" x14ac:dyDescent="0.25">
      <c r="A294" s="17" t="s">
        <v>766</v>
      </c>
      <c r="B294" s="18"/>
      <c r="C294" s="18" t="s">
        <v>135</v>
      </c>
      <c r="D294" s="8" t="s">
        <v>763</v>
      </c>
      <c r="F294" s="20"/>
      <c r="G294" s="54" t="s">
        <v>767</v>
      </c>
      <c r="H294" s="54" t="s">
        <v>768</v>
      </c>
      <c r="I294" s="20"/>
      <c r="J294" s="18"/>
      <c r="K294" s="18"/>
      <c r="L294" s="18"/>
      <c r="M294" s="20"/>
      <c r="N294" s="18"/>
      <c r="O294" s="18"/>
      <c r="P294" s="23" t="s">
        <v>141</v>
      </c>
      <c r="Q294" s="18" t="s">
        <v>769</v>
      </c>
      <c r="R294" s="25">
        <v>44165</v>
      </c>
      <c r="S294" s="24"/>
      <c r="T294" s="18" t="e">
        <v>#N/A</v>
      </c>
      <c r="U294" s="25" t="e">
        <v>#N/A</v>
      </c>
      <c r="V294" s="24"/>
      <c r="W294" s="18" t="e">
        <v>#N/A</v>
      </c>
      <c r="X294" s="25" t="e">
        <v>#N/A</v>
      </c>
      <c r="Y294" s="24"/>
      <c r="Z294" s="25" t="e">
        <v>#N/A</v>
      </c>
      <c r="AA294" s="25" t="e">
        <v>#N/A</v>
      </c>
      <c r="AB294" s="24"/>
      <c r="AC294" s="26"/>
      <c r="AD294" s="26"/>
      <c r="AE294" s="26"/>
      <c r="AF294" s="27"/>
      <c r="AG294" s="8"/>
      <c r="AH294" s="8"/>
      <c r="AI294" s="8"/>
      <c r="AJ294" s="8"/>
    </row>
    <row r="295" spans="1:36" ht="90" customHeight="1" x14ac:dyDescent="0.25">
      <c r="A295" s="17" t="s">
        <v>770</v>
      </c>
      <c r="B295" s="18"/>
      <c r="C295" s="18" t="s">
        <v>135</v>
      </c>
      <c r="D295" s="8" t="s">
        <v>771</v>
      </c>
      <c r="F295" s="20"/>
      <c r="G295" s="55" t="s">
        <v>569</v>
      </c>
      <c r="H295" s="55" t="s">
        <v>570</v>
      </c>
      <c r="I295" s="20"/>
      <c r="J295" s="18"/>
      <c r="K295" s="18"/>
      <c r="L295" s="18"/>
      <c r="M295" s="20"/>
      <c r="N295" s="18"/>
      <c r="O295" s="18"/>
      <c r="P295" s="23" t="s">
        <v>141</v>
      </c>
      <c r="Q295" s="18" t="s">
        <v>274</v>
      </c>
      <c r="R295" s="25">
        <v>45473</v>
      </c>
      <c r="S295" s="24"/>
      <c r="T295" s="18" t="e">
        <v>#N/A</v>
      </c>
      <c r="U295" s="25" t="e">
        <v>#N/A</v>
      </c>
      <c r="V295" s="24"/>
      <c r="W295" s="18" t="e">
        <v>#N/A</v>
      </c>
      <c r="X295" s="25" t="e">
        <v>#N/A</v>
      </c>
      <c r="Y295" s="24"/>
      <c r="Z295" s="25" t="e">
        <v>#N/A</v>
      </c>
      <c r="AA295" s="25" t="e">
        <v>#N/A</v>
      </c>
      <c r="AB295" s="24"/>
      <c r="AC295" s="26"/>
      <c r="AD295" s="26"/>
      <c r="AE295" s="26"/>
      <c r="AF295" s="27"/>
      <c r="AG295" s="8"/>
      <c r="AH295" s="8"/>
      <c r="AI295" s="8"/>
      <c r="AJ295" s="8"/>
    </row>
    <row r="296" spans="1:36" ht="90" customHeight="1" x14ac:dyDescent="0.25">
      <c r="A296" s="17" t="s">
        <v>772</v>
      </c>
      <c r="B296" s="18"/>
      <c r="C296" s="18" t="s">
        <v>135</v>
      </c>
      <c r="D296" s="8" t="s">
        <v>773</v>
      </c>
      <c r="F296" s="20"/>
      <c r="G296" s="54" t="s">
        <v>562</v>
      </c>
      <c r="H296" s="54" t="s">
        <v>140</v>
      </c>
      <c r="I296" s="20"/>
      <c r="J296" s="18"/>
      <c r="K296" s="18"/>
      <c r="L296" s="18"/>
      <c r="M296" s="20"/>
      <c r="N296" s="18"/>
      <c r="O296" s="18"/>
      <c r="P296" s="23" t="s">
        <v>141</v>
      </c>
      <c r="Q296" s="18" t="s">
        <v>274</v>
      </c>
      <c r="R296" s="25">
        <v>45473</v>
      </c>
      <c r="S296" s="24"/>
      <c r="T296" s="18" t="s">
        <v>574</v>
      </c>
      <c r="U296" s="25">
        <v>45412</v>
      </c>
      <c r="V296" s="24"/>
      <c r="W296" s="18" t="s">
        <v>223</v>
      </c>
      <c r="X296" s="25">
        <v>44286</v>
      </c>
      <c r="Y296" s="24"/>
      <c r="Z296" s="25" t="e">
        <v>#N/A</v>
      </c>
      <c r="AA296" s="25" t="e">
        <v>#N/A</v>
      </c>
      <c r="AB296" s="24"/>
      <c r="AC296" s="26"/>
      <c r="AD296" s="26"/>
      <c r="AE296" s="26"/>
      <c r="AF296" s="27"/>
      <c r="AG296" s="8"/>
      <c r="AH296" s="8"/>
      <c r="AI296" s="8"/>
      <c r="AJ296" s="8"/>
    </row>
    <row r="297" spans="1:36" ht="90" customHeight="1" x14ac:dyDescent="0.25">
      <c r="A297" s="17" t="s">
        <v>774</v>
      </c>
      <c r="B297" s="18"/>
      <c r="C297" s="18" t="s">
        <v>135</v>
      </c>
      <c r="D297" s="8" t="s">
        <v>773</v>
      </c>
      <c r="F297" s="20"/>
      <c r="G297" s="55" t="s">
        <v>562</v>
      </c>
      <c r="H297" s="55" t="s">
        <v>140</v>
      </c>
      <c r="I297" s="20"/>
      <c r="J297" s="18"/>
      <c r="K297" s="18"/>
      <c r="L297" s="18"/>
      <c r="M297" s="20"/>
      <c r="N297" s="18"/>
      <c r="O297" s="18"/>
      <c r="P297" s="23" t="s">
        <v>141</v>
      </c>
      <c r="Q297" s="18" t="s">
        <v>274</v>
      </c>
      <c r="R297" s="25">
        <v>45473</v>
      </c>
      <c r="S297" s="24"/>
      <c r="T297" s="18" t="s">
        <v>574</v>
      </c>
      <c r="U297" s="25">
        <v>45412</v>
      </c>
      <c r="V297" s="24"/>
      <c r="W297" s="18" t="s">
        <v>223</v>
      </c>
      <c r="X297" s="25">
        <v>44286</v>
      </c>
      <c r="Y297" s="24"/>
      <c r="Z297" s="25" t="e">
        <v>#N/A</v>
      </c>
      <c r="AA297" s="25" t="e">
        <v>#N/A</v>
      </c>
      <c r="AB297" s="24"/>
      <c r="AC297" s="26"/>
      <c r="AD297" s="26"/>
      <c r="AE297" s="26"/>
      <c r="AF297" s="27"/>
      <c r="AG297" s="8"/>
      <c r="AH297" s="8"/>
      <c r="AI297" s="8"/>
      <c r="AJ297" s="8"/>
    </row>
    <row r="298" spans="1:36" ht="90" customHeight="1" x14ac:dyDescent="0.25">
      <c r="A298" s="17" t="s">
        <v>775</v>
      </c>
      <c r="B298" s="18"/>
      <c r="C298" s="18" t="s">
        <v>135</v>
      </c>
      <c r="D298" s="8" t="s">
        <v>776</v>
      </c>
      <c r="F298" s="20"/>
      <c r="G298" s="54" t="s">
        <v>569</v>
      </c>
      <c r="H298" s="54" t="s">
        <v>570</v>
      </c>
      <c r="I298" s="20"/>
      <c r="J298" s="18"/>
      <c r="K298" s="18"/>
      <c r="L298" s="18"/>
      <c r="M298" s="20"/>
      <c r="N298" s="18"/>
      <c r="O298" s="18"/>
      <c r="P298" s="23" t="s">
        <v>141</v>
      </c>
      <c r="Q298" s="18" t="s">
        <v>251</v>
      </c>
      <c r="R298" s="25">
        <v>45209</v>
      </c>
      <c r="S298" s="24"/>
      <c r="T298" s="18" t="e">
        <v>#N/A</v>
      </c>
      <c r="U298" s="25" t="e">
        <v>#N/A</v>
      </c>
      <c r="V298" s="24"/>
      <c r="W298" s="18" t="e">
        <v>#N/A</v>
      </c>
      <c r="X298" s="25" t="e">
        <v>#N/A</v>
      </c>
      <c r="Y298" s="24"/>
      <c r="Z298" s="25" t="e">
        <v>#N/A</v>
      </c>
      <c r="AA298" s="25" t="e">
        <v>#N/A</v>
      </c>
      <c r="AB298" s="24"/>
      <c r="AC298" s="26"/>
      <c r="AD298" s="26"/>
      <c r="AE298" s="26"/>
      <c r="AF298" s="27"/>
      <c r="AG298" s="8"/>
      <c r="AH298" s="8"/>
      <c r="AI298" s="8"/>
      <c r="AJ298" s="8"/>
    </row>
    <row r="299" spans="1:36" ht="90" customHeight="1" x14ac:dyDescent="0.25">
      <c r="A299" s="17" t="s">
        <v>777</v>
      </c>
      <c r="B299" s="18"/>
      <c r="C299" s="18" t="s">
        <v>135</v>
      </c>
      <c r="D299" s="8" t="s">
        <v>713</v>
      </c>
      <c r="F299" s="20"/>
      <c r="G299" s="55" t="s">
        <v>569</v>
      </c>
      <c r="H299" s="55" t="s">
        <v>570</v>
      </c>
      <c r="I299" s="20"/>
      <c r="J299" s="18"/>
      <c r="K299" s="18"/>
      <c r="L299" s="18"/>
      <c r="M299" s="20"/>
      <c r="N299" s="18"/>
      <c r="O299" s="18"/>
      <c r="P299" s="23" t="s">
        <v>141</v>
      </c>
      <c r="Q299" s="18" t="s">
        <v>274</v>
      </c>
      <c r="R299" s="25">
        <v>45473</v>
      </c>
      <c r="S299" s="24"/>
      <c r="T299" s="18" t="e">
        <v>#N/A</v>
      </c>
      <c r="U299" s="25" t="e">
        <v>#N/A</v>
      </c>
      <c r="V299" s="24"/>
      <c r="W299" s="18" t="e">
        <v>#N/A</v>
      </c>
      <c r="X299" s="25" t="e">
        <v>#N/A</v>
      </c>
      <c r="Y299" s="24"/>
      <c r="Z299" s="25" t="e">
        <v>#N/A</v>
      </c>
      <c r="AA299" s="25" t="e">
        <v>#N/A</v>
      </c>
      <c r="AB299" s="24"/>
      <c r="AC299" s="26"/>
      <c r="AD299" s="26"/>
      <c r="AE299" s="26"/>
      <c r="AF299" s="27"/>
      <c r="AG299" s="8"/>
      <c r="AH299" s="8"/>
      <c r="AI299" s="8"/>
      <c r="AJ299" s="8"/>
    </row>
    <row r="300" spans="1:36" ht="90" customHeight="1" x14ac:dyDescent="0.25">
      <c r="A300" s="17" t="s">
        <v>778</v>
      </c>
      <c r="B300" s="18"/>
      <c r="C300" s="18" t="s">
        <v>135</v>
      </c>
      <c r="D300" s="8" t="s">
        <v>779</v>
      </c>
      <c r="F300" s="20"/>
      <c r="G300" s="54" t="s">
        <v>562</v>
      </c>
      <c r="H300" s="54" t="s">
        <v>140</v>
      </c>
      <c r="I300" s="20"/>
      <c r="J300" s="18"/>
      <c r="K300" s="18"/>
      <c r="L300" s="18"/>
      <c r="M300" s="20"/>
      <c r="N300" s="18"/>
      <c r="O300" s="18"/>
      <c r="P300" s="23" t="s">
        <v>141</v>
      </c>
      <c r="Q300" s="18" t="s">
        <v>179</v>
      </c>
      <c r="R300" s="25" t="e">
        <v>#N/A</v>
      </c>
      <c r="S300" s="24"/>
      <c r="T300" s="18" t="e">
        <v>#N/A</v>
      </c>
      <c r="U300" s="25" t="e">
        <v>#N/A</v>
      </c>
      <c r="V300" s="24"/>
      <c r="W300" s="18" t="s">
        <v>223</v>
      </c>
      <c r="X300" s="25">
        <v>44286</v>
      </c>
      <c r="Y300" s="24"/>
      <c r="Z300" s="25" t="e">
        <v>#N/A</v>
      </c>
      <c r="AA300" s="25" t="e">
        <v>#N/A</v>
      </c>
      <c r="AB300" s="24"/>
      <c r="AC300" s="26"/>
      <c r="AD300" s="26"/>
      <c r="AE300" s="26"/>
      <c r="AF300" s="27"/>
      <c r="AG300" s="8"/>
      <c r="AH300" s="8"/>
      <c r="AI300" s="8"/>
      <c r="AJ300" s="8"/>
    </row>
    <row r="301" spans="1:36" ht="90" customHeight="1" x14ac:dyDescent="0.25">
      <c r="A301" s="17" t="s">
        <v>780</v>
      </c>
      <c r="B301" s="18"/>
      <c r="C301" s="18" t="s">
        <v>135</v>
      </c>
      <c r="D301" s="8" t="s">
        <v>589</v>
      </c>
      <c r="F301" s="20"/>
      <c r="G301" s="55" t="s">
        <v>569</v>
      </c>
      <c r="H301" s="55" t="s">
        <v>570</v>
      </c>
      <c r="I301" s="20"/>
      <c r="J301" s="18"/>
      <c r="K301" s="18"/>
      <c r="L301" s="18"/>
      <c r="M301" s="20"/>
      <c r="N301" s="18"/>
      <c r="O301" s="18"/>
      <c r="P301" s="23" t="s">
        <v>141</v>
      </c>
      <c r="Q301" s="18" t="s">
        <v>781</v>
      </c>
      <c r="R301" s="25" t="e">
        <v>#N/A</v>
      </c>
      <c r="S301" s="24"/>
      <c r="T301" s="18" t="e">
        <v>#N/A</v>
      </c>
      <c r="U301" s="25" t="e">
        <v>#N/A</v>
      </c>
      <c r="V301" s="24"/>
      <c r="W301" s="18" t="e">
        <v>#N/A</v>
      </c>
      <c r="X301" s="25" t="e">
        <v>#N/A</v>
      </c>
      <c r="Y301" s="24"/>
      <c r="Z301" s="25" t="s">
        <v>782</v>
      </c>
      <c r="AA301" s="25">
        <v>44469</v>
      </c>
      <c r="AB301" s="24"/>
      <c r="AC301" s="26"/>
      <c r="AD301" s="26"/>
      <c r="AE301" s="26"/>
      <c r="AF301" s="27"/>
      <c r="AG301" s="8"/>
      <c r="AH301" s="8"/>
      <c r="AI301" s="8"/>
      <c r="AJ301" s="8"/>
    </row>
    <row r="302" spans="1:36" ht="90" customHeight="1" x14ac:dyDescent="0.25">
      <c r="A302" s="17" t="s">
        <v>783</v>
      </c>
      <c r="B302" s="18"/>
      <c r="C302" s="18" t="s">
        <v>135</v>
      </c>
      <c r="D302" s="8" t="s">
        <v>784</v>
      </c>
      <c r="F302" s="20"/>
      <c r="G302" s="54" t="s">
        <v>569</v>
      </c>
      <c r="H302" s="54" t="s">
        <v>570</v>
      </c>
      <c r="I302" s="20"/>
      <c r="J302" s="18"/>
      <c r="K302" s="18"/>
      <c r="L302" s="18"/>
      <c r="M302" s="20"/>
      <c r="N302" s="18"/>
      <c r="O302" s="18"/>
      <c r="P302" s="23" t="s">
        <v>141</v>
      </c>
      <c r="Q302" s="18" t="s">
        <v>274</v>
      </c>
      <c r="R302" s="25">
        <v>45473</v>
      </c>
      <c r="S302" s="24"/>
      <c r="T302" s="18" t="e">
        <v>#N/A</v>
      </c>
      <c r="U302" s="25" t="e">
        <v>#N/A</v>
      </c>
      <c r="V302" s="24"/>
      <c r="W302" s="18" t="e">
        <v>#N/A</v>
      </c>
      <c r="X302" s="25" t="e">
        <v>#N/A</v>
      </c>
      <c r="Y302" s="24"/>
      <c r="Z302" s="25" t="e">
        <v>#N/A</v>
      </c>
      <c r="AA302" s="25" t="e">
        <v>#N/A</v>
      </c>
      <c r="AB302" s="24"/>
      <c r="AC302" s="26"/>
      <c r="AD302" s="26"/>
      <c r="AE302" s="26"/>
      <c r="AF302" s="27"/>
      <c r="AG302" s="8"/>
      <c r="AH302" s="8"/>
      <c r="AI302" s="8"/>
      <c r="AJ302" s="8"/>
    </row>
    <row r="303" spans="1:36" ht="90" customHeight="1" x14ac:dyDescent="0.25">
      <c r="A303" s="17" t="s">
        <v>785</v>
      </c>
      <c r="B303" s="18"/>
      <c r="C303" s="18" t="s">
        <v>135</v>
      </c>
      <c r="D303" s="8" t="s">
        <v>711</v>
      </c>
      <c r="F303" s="20"/>
      <c r="G303" s="55" t="s">
        <v>569</v>
      </c>
      <c r="H303" s="55" t="s">
        <v>570</v>
      </c>
      <c r="I303" s="20"/>
      <c r="J303" s="18"/>
      <c r="K303" s="18"/>
      <c r="L303" s="18"/>
      <c r="M303" s="20"/>
      <c r="N303" s="18"/>
      <c r="O303" s="18"/>
      <c r="P303" s="23" t="s">
        <v>141</v>
      </c>
      <c r="Q303" s="18" t="s">
        <v>179</v>
      </c>
      <c r="R303" s="25" t="e">
        <v>#N/A</v>
      </c>
      <c r="S303" s="24"/>
      <c r="T303" s="18" t="e">
        <v>#N/A</v>
      </c>
      <c r="U303" s="25" t="e">
        <v>#N/A</v>
      </c>
      <c r="V303" s="24"/>
      <c r="W303" s="18" t="s">
        <v>786</v>
      </c>
      <c r="X303" s="25">
        <v>44561</v>
      </c>
      <c r="Y303" s="24"/>
      <c r="Z303" s="25" t="e">
        <v>#N/A</v>
      </c>
      <c r="AA303" s="25" t="e">
        <v>#N/A</v>
      </c>
      <c r="AB303" s="24"/>
      <c r="AC303" s="26"/>
      <c r="AD303" s="26"/>
      <c r="AE303" s="26"/>
      <c r="AF303" s="27"/>
      <c r="AG303" s="8"/>
      <c r="AH303" s="8"/>
      <c r="AI303" s="8"/>
      <c r="AJ303" s="8"/>
    </row>
    <row r="304" spans="1:36" ht="90" customHeight="1" x14ac:dyDescent="0.25">
      <c r="A304" s="17" t="s">
        <v>787</v>
      </c>
      <c r="B304" s="18"/>
      <c r="C304" s="18" t="s">
        <v>135</v>
      </c>
      <c r="D304" s="8" t="s">
        <v>788</v>
      </c>
      <c r="F304" s="20"/>
      <c r="G304" s="54" t="s">
        <v>569</v>
      </c>
      <c r="H304" s="54" t="s">
        <v>570</v>
      </c>
      <c r="I304" s="20"/>
      <c r="J304" s="18"/>
      <c r="K304" s="18"/>
      <c r="L304" s="18"/>
      <c r="M304" s="20"/>
      <c r="N304" s="18"/>
      <c r="O304" s="18"/>
      <c r="P304" s="23" t="s">
        <v>141</v>
      </c>
      <c r="Q304" s="18" t="s">
        <v>274</v>
      </c>
      <c r="R304" s="25">
        <v>45473</v>
      </c>
      <c r="S304" s="24"/>
      <c r="T304" s="18" t="e">
        <v>#N/A</v>
      </c>
      <c r="U304" s="25" t="e">
        <v>#N/A</v>
      </c>
      <c r="V304" s="24"/>
      <c r="W304" s="18" t="e">
        <v>#N/A</v>
      </c>
      <c r="X304" s="25" t="e">
        <v>#N/A</v>
      </c>
      <c r="Y304" s="24"/>
      <c r="Z304" s="25" t="e">
        <v>#N/A</v>
      </c>
      <c r="AA304" s="25" t="e">
        <v>#N/A</v>
      </c>
      <c r="AB304" s="24"/>
      <c r="AC304" s="26"/>
      <c r="AD304" s="26"/>
      <c r="AE304" s="26"/>
      <c r="AF304" s="27"/>
      <c r="AG304" s="8"/>
      <c r="AH304" s="8"/>
      <c r="AI304" s="8"/>
      <c r="AJ304" s="8"/>
    </row>
    <row r="305" spans="1:36" ht="90" customHeight="1" x14ac:dyDescent="0.25">
      <c r="A305" s="17" t="s">
        <v>789</v>
      </c>
      <c r="B305" s="18"/>
      <c r="C305" s="18" t="s">
        <v>135</v>
      </c>
      <c r="D305" s="8" t="s">
        <v>790</v>
      </c>
      <c r="F305" s="20"/>
      <c r="G305" s="18" t="s">
        <v>148</v>
      </c>
      <c r="H305" s="18" t="s">
        <v>149</v>
      </c>
      <c r="I305" s="20"/>
      <c r="J305" s="18"/>
      <c r="K305" s="18"/>
      <c r="L305" s="18"/>
      <c r="M305" s="20"/>
      <c r="N305" s="18"/>
      <c r="O305" s="18"/>
      <c r="P305" s="23" t="s">
        <v>141</v>
      </c>
      <c r="Q305" s="18" t="s">
        <v>243</v>
      </c>
      <c r="R305" s="25">
        <v>45209</v>
      </c>
      <c r="S305" s="24"/>
      <c r="T305" s="18" t="e">
        <v>#N/A</v>
      </c>
      <c r="U305" s="25" t="e">
        <v>#N/A</v>
      </c>
      <c r="V305" s="24"/>
      <c r="W305" s="18" t="e">
        <v>#N/A</v>
      </c>
      <c r="X305" s="25" t="e">
        <v>#N/A</v>
      </c>
      <c r="Y305" s="24"/>
      <c r="Z305" s="25" t="e">
        <v>#N/A</v>
      </c>
      <c r="AA305" s="25" t="e">
        <v>#N/A</v>
      </c>
      <c r="AB305" s="24"/>
      <c r="AC305" s="26"/>
      <c r="AD305" s="26"/>
      <c r="AE305" s="26"/>
      <c r="AF305" s="27"/>
      <c r="AG305" s="8"/>
      <c r="AH305" s="8"/>
      <c r="AI305" s="8"/>
      <c r="AJ305" s="8"/>
    </row>
    <row r="306" spans="1:36" ht="90" customHeight="1" x14ac:dyDescent="0.25">
      <c r="A306" s="17" t="s">
        <v>791</v>
      </c>
      <c r="B306" s="18"/>
      <c r="C306" s="18" t="s">
        <v>135</v>
      </c>
      <c r="D306" s="8" t="s">
        <v>790</v>
      </c>
      <c r="F306" s="20"/>
      <c r="G306" s="18" t="s">
        <v>148</v>
      </c>
      <c r="H306" s="18" t="s">
        <v>149</v>
      </c>
      <c r="I306" s="20"/>
      <c r="J306" s="18"/>
      <c r="K306" s="18"/>
      <c r="L306" s="18"/>
      <c r="M306" s="20"/>
      <c r="N306" s="18"/>
      <c r="O306" s="18"/>
      <c r="P306" s="23" t="s">
        <v>141</v>
      </c>
      <c r="Q306" s="18" t="s">
        <v>243</v>
      </c>
      <c r="R306" s="25">
        <v>45209</v>
      </c>
      <c r="S306" s="24"/>
      <c r="T306" s="18" t="e">
        <v>#N/A</v>
      </c>
      <c r="U306" s="25" t="e">
        <v>#N/A</v>
      </c>
      <c r="V306" s="24"/>
      <c r="W306" s="18" t="s">
        <v>244</v>
      </c>
      <c r="X306" s="25">
        <v>45209</v>
      </c>
      <c r="Y306" s="24"/>
      <c r="Z306" s="25" t="e">
        <v>#N/A</v>
      </c>
      <c r="AA306" s="25" t="e">
        <v>#N/A</v>
      </c>
      <c r="AB306" s="24"/>
      <c r="AC306" s="26"/>
      <c r="AD306" s="26"/>
      <c r="AE306" s="26"/>
      <c r="AF306" s="27"/>
      <c r="AG306" s="8"/>
      <c r="AH306" s="8"/>
      <c r="AI306" s="8"/>
      <c r="AJ306" s="8"/>
    </row>
    <row r="307" spans="1:36" ht="90" customHeight="1" x14ac:dyDescent="0.25">
      <c r="A307" s="17" t="s">
        <v>792</v>
      </c>
      <c r="B307" s="18"/>
      <c r="C307" s="18" t="s">
        <v>135</v>
      </c>
      <c r="D307" s="8" t="s">
        <v>713</v>
      </c>
      <c r="F307" s="20"/>
      <c r="G307" s="55" t="s">
        <v>569</v>
      </c>
      <c r="H307" s="55" t="s">
        <v>570</v>
      </c>
      <c r="I307" s="20"/>
      <c r="J307" s="18"/>
      <c r="K307" s="18"/>
      <c r="L307" s="18"/>
      <c r="M307" s="20"/>
      <c r="N307" s="18"/>
      <c r="O307" s="18"/>
      <c r="P307" s="23" t="s">
        <v>141</v>
      </c>
      <c r="Q307" s="18" t="s">
        <v>274</v>
      </c>
      <c r="R307" s="25">
        <v>45473</v>
      </c>
      <c r="S307" s="24"/>
      <c r="T307" s="18" t="e">
        <v>#N/A</v>
      </c>
      <c r="U307" s="25" t="e">
        <v>#N/A</v>
      </c>
      <c r="V307" s="24"/>
      <c r="W307" s="18" t="e">
        <v>#N/A</v>
      </c>
      <c r="X307" s="25" t="e">
        <v>#N/A</v>
      </c>
      <c r="Y307" s="24"/>
      <c r="Z307" s="25" t="e">
        <v>#N/A</v>
      </c>
      <c r="AA307" s="25" t="e">
        <v>#N/A</v>
      </c>
      <c r="AB307" s="24"/>
      <c r="AC307" s="26"/>
      <c r="AD307" s="26"/>
      <c r="AE307" s="26"/>
      <c r="AF307" s="27"/>
      <c r="AG307" s="8"/>
      <c r="AH307" s="8"/>
      <c r="AI307" s="8"/>
      <c r="AJ307" s="8"/>
    </row>
    <row r="308" spans="1:36" ht="90" customHeight="1" x14ac:dyDescent="0.25">
      <c r="A308" s="17" t="s">
        <v>793</v>
      </c>
      <c r="B308" s="18"/>
      <c r="C308" s="18" t="s">
        <v>135</v>
      </c>
      <c r="D308" s="8" t="s">
        <v>794</v>
      </c>
      <c r="F308" s="20"/>
      <c r="G308" s="18" t="s">
        <v>148</v>
      </c>
      <c r="H308" s="18" t="s">
        <v>149</v>
      </c>
      <c r="I308" s="20"/>
      <c r="J308" s="18"/>
      <c r="K308" s="18"/>
      <c r="L308" s="18"/>
      <c r="M308" s="20"/>
      <c r="N308" s="18"/>
      <c r="O308" s="18"/>
      <c r="P308" s="23" t="s">
        <v>141</v>
      </c>
      <c r="Q308" s="18" t="s">
        <v>243</v>
      </c>
      <c r="R308" s="25">
        <v>45209</v>
      </c>
      <c r="S308" s="24"/>
      <c r="T308" s="18" t="e">
        <v>#N/A</v>
      </c>
      <c r="U308" s="25" t="e">
        <v>#N/A</v>
      </c>
      <c r="V308" s="24"/>
      <c r="W308" s="18" t="e">
        <v>#N/A</v>
      </c>
      <c r="X308" s="25" t="e">
        <v>#N/A</v>
      </c>
      <c r="Y308" s="24"/>
      <c r="Z308" s="25" t="e">
        <v>#N/A</v>
      </c>
      <c r="AA308" s="25" t="e">
        <v>#N/A</v>
      </c>
      <c r="AB308" s="24"/>
      <c r="AC308" s="26"/>
      <c r="AD308" s="26"/>
      <c r="AE308" s="26"/>
      <c r="AF308" s="27"/>
      <c r="AG308" s="8"/>
      <c r="AH308" s="8"/>
      <c r="AI308" s="8"/>
      <c r="AJ308" s="8"/>
    </row>
    <row r="309" spans="1:36" ht="90" customHeight="1" x14ac:dyDescent="0.25">
      <c r="A309" s="17" t="s">
        <v>795</v>
      </c>
      <c r="B309" s="18"/>
      <c r="C309" s="18" t="s">
        <v>135</v>
      </c>
      <c r="D309" s="8" t="s">
        <v>794</v>
      </c>
      <c r="F309" s="20"/>
      <c r="G309" s="18" t="s">
        <v>148</v>
      </c>
      <c r="H309" s="18" t="s">
        <v>149</v>
      </c>
      <c r="I309" s="20"/>
      <c r="J309" s="18"/>
      <c r="K309" s="18"/>
      <c r="L309" s="18"/>
      <c r="M309" s="20"/>
      <c r="N309" s="18"/>
      <c r="O309" s="18"/>
      <c r="P309" s="23" t="s">
        <v>141</v>
      </c>
      <c r="Q309" s="18" t="s">
        <v>243</v>
      </c>
      <c r="R309" s="25">
        <v>45209</v>
      </c>
      <c r="S309" s="24"/>
      <c r="T309" s="18" t="e">
        <v>#N/A</v>
      </c>
      <c r="U309" s="25" t="e">
        <v>#N/A</v>
      </c>
      <c r="V309" s="24"/>
      <c r="W309" s="18" t="e">
        <v>#N/A</v>
      </c>
      <c r="X309" s="25" t="e">
        <v>#N/A</v>
      </c>
      <c r="Y309" s="24"/>
      <c r="Z309" s="25" t="e">
        <v>#N/A</v>
      </c>
      <c r="AA309" s="25" t="e">
        <v>#N/A</v>
      </c>
      <c r="AB309" s="24"/>
      <c r="AC309" s="26"/>
      <c r="AD309" s="26"/>
      <c r="AE309" s="26"/>
      <c r="AF309" s="27"/>
      <c r="AG309" s="8"/>
      <c r="AH309" s="8"/>
      <c r="AI309" s="8"/>
      <c r="AJ309" s="8"/>
    </row>
    <row r="310" spans="1:36" ht="90" customHeight="1" x14ac:dyDescent="0.25">
      <c r="A310" s="17" t="s">
        <v>796</v>
      </c>
      <c r="B310" s="18"/>
      <c r="C310" s="18" t="s">
        <v>135</v>
      </c>
      <c r="D310" s="8" t="s">
        <v>771</v>
      </c>
      <c r="F310" s="20"/>
      <c r="G310" s="54" t="s">
        <v>569</v>
      </c>
      <c r="H310" s="54" t="s">
        <v>570</v>
      </c>
      <c r="I310" s="20"/>
      <c r="J310" s="18"/>
      <c r="K310" s="18"/>
      <c r="L310" s="18"/>
      <c r="M310" s="20"/>
      <c r="N310" s="18"/>
      <c r="O310" s="18"/>
      <c r="P310" s="23" t="s">
        <v>141</v>
      </c>
      <c r="Q310" s="18" t="s">
        <v>274</v>
      </c>
      <c r="R310" s="25">
        <v>45473</v>
      </c>
      <c r="S310" s="24"/>
      <c r="T310" s="18" t="e">
        <v>#N/A</v>
      </c>
      <c r="U310" s="25" t="e">
        <v>#N/A</v>
      </c>
      <c r="V310" s="24"/>
      <c r="W310" s="18" t="e">
        <v>#N/A</v>
      </c>
      <c r="X310" s="25" t="e">
        <v>#N/A</v>
      </c>
      <c r="Y310" s="24"/>
      <c r="Z310" s="25" t="e">
        <v>#N/A</v>
      </c>
      <c r="AA310" s="25" t="e">
        <v>#N/A</v>
      </c>
      <c r="AB310" s="24"/>
      <c r="AC310" s="26"/>
      <c r="AD310" s="26"/>
      <c r="AE310" s="26"/>
      <c r="AF310" s="27"/>
      <c r="AG310" s="8"/>
      <c r="AH310" s="8"/>
      <c r="AI310" s="8"/>
      <c r="AJ310" s="8"/>
    </row>
    <row r="311" spans="1:36" ht="90" customHeight="1" x14ac:dyDescent="0.25">
      <c r="A311" s="17" t="s">
        <v>797</v>
      </c>
      <c r="B311" s="18"/>
      <c r="C311" s="18" t="s">
        <v>135</v>
      </c>
      <c r="D311" s="8" t="s">
        <v>798</v>
      </c>
      <c r="F311" s="20"/>
      <c r="G311" s="55" t="s">
        <v>569</v>
      </c>
      <c r="H311" s="55" t="s">
        <v>570</v>
      </c>
      <c r="I311" s="20"/>
      <c r="J311" s="18"/>
      <c r="K311" s="18"/>
      <c r="L311" s="18"/>
      <c r="M311" s="20"/>
      <c r="N311" s="18"/>
      <c r="O311" s="18"/>
      <c r="P311" s="23" t="s">
        <v>141</v>
      </c>
      <c r="Q311" s="18" t="s">
        <v>718</v>
      </c>
      <c r="R311" s="25" t="e">
        <v>#N/A</v>
      </c>
      <c r="S311" s="24"/>
      <c r="T311" s="18" t="e">
        <v>#N/A</v>
      </c>
      <c r="U311" s="25" t="e">
        <v>#N/A</v>
      </c>
      <c r="V311" s="24"/>
      <c r="W311" s="18" t="e">
        <v>#N/A</v>
      </c>
      <c r="X311" s="25" t="e">
        <v>#N/A</v>
      </c>
      <c r="Y311" s="24"/>
      <c r="Z311" s="25" t="s">
        <v>719</v>
      </c>
      <c r="AA311" s="25">
        <v>44849</v>
      </c>
      <c r="AB311" s="24"/>
      <c r="AC311" s="26"/>
      <c r="AD311" s="26"/>
      <c r="AE311" s="26"/>
      <c r="AF311" s="27"/>
      <c r="AG311" s="8"/>
      <c r="AH311" s="8"/>
      <c r="AI311" s="8"/>
      <c r="AJ311" s="8"/>
    </row>
    <row r="312" spans="1:36" ht="90" customHeight="1" x14ac:dyDescent="0.25">
      <c r="A312" s="17" t="s">
        <v>799</v>
      </c>
      <c r="B312" s="18"/>
      <c r="C312" s="18" t="s">
        <v>135</v>
      </c>
      <c r="D312" s="8" t="s">
        <v>800</v>
      </c>
      <c r="F312" s="20"/>
      <c r="G312" s="18" t="s">
        <v>148</v>
      </c>
      <c r="H312" s="18" t="s">
        <v>149</v>
      </c>
      <c r="I312" s="20"/>
      <c r="J312" s="18"/>
      <c r="K312" s="18"/>
      <c r="L312" s="18"/>
      <c r="M312" s="20"/>
      <c r="N312" s="18"/>
      <c r="O312" s="18"/>
      <c r="P312" s="23" t="s">
        <v>141</v>
      </c>
      <c r="Q312" s="18" t="s">
        <v>274</v>
      </c>
      <c r="R312" s="25">
        <v>45473</v>
      </c>
      <c r="S312" s="24"/>
      <c r="T312" s="18" t="e">
        <v>#N/A</v>
      </c>
      <c r="U312" s="25" t="e">
        <v>#N/A</v>
      </c>
      <c r="V312" s="24"/>
      <c r="W312" s="18" t="e">
        <v>#N/A</v>
      </c>
      <c r="X312" s="25" t="e">
        <v>#N/A</v>
      </c>
      <c r="Y312" s="24"/>
      <c r="Z312" s="25" t="e">
        <v>#N/A</v>
      </c>
      <c r="AA312" s="25" t="e">
        <v>#N/A</v>
      </c>
      <c r="AB312" s="24"/>
      <c r="AC312" s="26"/>
      <c r="AD312" s="26"/>
      <c r="AE312" s="26"/>
      <c r="AF312" s="27"/>
      <c r="AG312" s="8"/>
      <c r="AH312" s="8"/>
      <c r="AI312" s="8"/>
      <c r="AJ312" s="8"/>
    </row>
    <row r="313" spans="1:36" ht="90" customHeight="1" x14ac:dyDescent="0.25">
      <c r="A313" s="17" t="s">
        <v>801</v>
      </c>
      <c r="B313" s="18"/>
      <c r="C313" s="18" t="s">
        <v>135</v>
      </c>
      <c r="D313" s="8" t="s">
        <v>800</v>
      </c>
      <c r="F313" s="20"/>
      <c r="G313" s="18" t="s">
        <v>148</v>
      </c>
      <c r="H313" s="18" t="s">
        <v>149</v>
      </c>
      <c r="I313" s="20"/>
      <c r="J313" s="18"/>
      <c r="K313" s="18"/>
      <c r="L313" s="18"/>
      <c r="M313" s="20"/>
      <c r="N313" s="18"/>
      <c r="O313" s="18"/>
      <c r="P313" s="23" t="s">
        <v>141</v>
      </c>
      <c r="Q313" s="18" t="s">
        <v>274</v>
      </c>
      <c r="R313" s="25">
        <v>45473</v>
      </c>
      <c r="S313" s="24"/>
      <c r="T313" s="18" t="e">
        <v>#N/A</v>
      </c>
      <c r="U313" s="25" t="e">
        <v>#N/A</v>
      </c>
      <c r="V313" s="24"/>
      <c r="W313" s="18" t="e">
        <v>#N/A</v>
      </c>
      <c r="X313" s="25" t="e">
        <v>#N/A</v>
      </c>
      <c r="Y313" s="24"/>
      <c r="Z313" s="25" t="e">
        <v>#N/A</v>
      </c>
      <c r="AA313" s="25" t="e">
        <v>#N/A</v>
      </c>
      <c r="AB313" s="24"/>
      <c r="AC313" s="26"/>
      <c r="AD313" s="26"/>
      <c r="AE313" s="26"/>
      <c r="AF313" s="27"/>
      <c r="AG313" s="8"/>
      <c r="AH313" s="8"/>
      <c r="AI313" s="8"/>
      <c r="AJ313" s="8"/>
    </row>
    <row r="314" spans="1:36" ht="90" customHeight="1" x14ac:dyDescent="0.25">
      <c r="A314" s="17" t="s">
        <v>802</v>
      </c>
      <c r="B314" s="18"/>
      <c r="C314" s="18" t="s">
        <v>135</v>
      </c>
      <c r="D314" s="8" t="s">
        <v>803</v>
      </c>
      <c r="F314" s="20"/>
      <c r="G314" s="54" t="s">
        <v>569</v>
      </c>
      <c r="H314" s="54" t="s">
        <v>570</v>
      </c>
      <c r="I314" s="20"/>
      <c r="J314" s="18"/>
      <c r="K314" s="18"/>
      <c r="L314" s="18"/>
      <c r="M314" s="20"/>
      <c r="N314" s="18"/>
      <c r="O314" s="18"/>
      <c r="P314" s="23" t="s">
        <v>141</v>
      </c>
      <c r="Q314" s="18" t="s">
        <v>243</v>
      </c>
      <c r="R314" s="25">
        <v>45209</v>
      </c>
      <c r="S314" s="24"/>
      <c r="T314" s="18" t="e">
        <v>#N/A</v>
      </c>
      <c r="U314" s="25" t="e">
        <v>#N/A</v>
      </c>
      <c r="V314" s="24"/>
      <c r="W314" s="18" t="e">
        <v>#N/A</v>
      </c>
      <c r="X314" s="25" t="e">
        <v>#N/A</v>
      </c>
      <c r="Y314" s="24"/>
      <c r="Z314" s="25" t="e">
        <v>#N/A</v>
      </c>
      <c r="AA314" s="25" t="e">
        <v>#N/A</v>
      </c>
      <c r="AB314" s="24"/>
      <c r="AC314" s="26"/>
      <c r="AD314" s="26"/>
      <c r="AE314" s="26"/>
      <c r="AF314" s="27"/>
      <c r="AG314" s="8"/>
      <c r="AH314" s="8"/>
      <c r="AI314" s="8"/>
      <c r="AJ314" s="8"/>
    </row>
    <row r="315" spans="1:36" ht="90" customHeight="1" thickBot="1" x14ac:dyDescent="0.3">
      <c r="A315" s="17" t="s">
        <v>804</v>
      </c>
      <c r="B315" s="18"/>
      <c r="C315" s="18" t="s">
        <v>135</v>
      </c>
      <c r="D315" s="8" t="s">
        <v>805</v>
      </c>
      <c r="F315" s="20"/>
      <c r="G315" s="56" t="s">
        <v>767</v>
      </c>
      <c r="H315" s="56" t="s">
        <v>768</v>
      </c>
      <c r="I315" s="20"/>
      <c r="J315" s="18"/>
      <c r="K315" s="18"/>
      <c r="L315" s="18"/>
      <c r="M315" s="20"/>
      <c r="N315" s="18"/>
      <c r="O315" s="18"/>
      <c r="P315" s="23" t="s">
        <v>141</v>
      </c>
      <c r="Q315" s="18" t="s">
        <v>251</v>
      </c>
      <c r="R315" s="25">
        <v>45209</v>
      </c>
      <c r="S315" s="24"/>
      <c r="T315" s="18" t="e">
        <v>#N/A</v>
      </c>
      <c r="U315" s="25" t="e">
        <v>#N/A</v>
      </c>
      <c r="V315" s="24"/>
      <c r="W315" s="18" t="s">
        <v>244</v>
      </c>
      <c r="X315" s="25">
        <v>45209</v>
      </c>
      <c r="Y315" s="24"/>
      <c r="Z315" s="25" t="e">
        <v>#N/A</v>
      </c>
      <c r="AA315" s="25" t="e">
        <v>#N/A</v>
      </c>
      <c r="AB315" s="24"/>
      <c r="AC315" s="26"/>
      <c r="AD315" s="26"/>
      <c r="AE315" s="26"/>
      <c r="AF315" s="27"/>
      <c r="AG315" s="8"/>
      <c r="AH315" s="8"/>
      <c r="AI315" s="8"/>
      <c r="AJ315" s="8"/>
    </row>
    <row r="316" spans="1:36" ht="90" customHeight="1" x14ac:dyDescent="0.25">
      <c r="A316" s="17" t="s">
        <v>806</v>
      </c>
      <c r="B316" s="18"/>
      <c r="C316" s="18" t="s">
        <v>135</v>
      </c>
      <c r="D316" s="8" t="s">
        <v>807</v>
      </c>
      <c r="F316" s="20"/>
      <c r="G316" s="18" t="s">
        <v>148</v>
      </c>
      <c r="H316" s="18" t="s">
        <v>149</v>
      </c>
      <c r="I316" s="20"/>
      <c r="J316" s="18"/>
      <c r="K316" s="18"/>
      <c r="L316" s="18"/>
      <c r="M316" s="20"/>
      <c r="N316" s="18"/>
      <c r="O316" s="18"/>
      <c r="P316" s="23" t="s">
        <v>141</v>
      </c>
      <c r="Q316" s="18" t="s">
        <v>243</v>
      </c>
      <c r="R316" s="25">
        <v>45209</v>
      </c>
      <c r="S316" s="24"/>
      <c r="T316" s="18" t="e">
        <v>#N/A</v>
      </c>
      <c r="U316" s="25" t="e">
        <v>#N/A</v>
      </c>
      <c r="V316" s="24"/>
      <c r="W316" s="18" t="s">
        <v>244</v>
      </c>
      <c r="X316" s="25">
        <v>45209</v>
      </c>
      <c r="Y316" s="24"/>
      <c r="Z316" s="25" t="e">
        <v>#N/A</v>
      </c>
      <c r="AA316" s="25" t="e">
        <v>#N/A</v>
      </c>
      <c r="AB316" s="24"/>
      <c r="AC316" s="26"/>
      <c r="AD316" s="26"/>
      <c r="AE316" s="26"/>
      <c r="AF316" s="27"/>
      <c r="AG316" s="8"/>
      <c r="AH316" s="8"/>
      <c r="AI316" s="8"/>
      <c r="AJ316" s="8"/>
    </row>
    <row r="317" spans="1:36" ht="90" customHeight="1" x14ac:dyDescent="0.25">
      <c r="A317" s="17" t="s">
        <v>808</v>
      </c>
      <c r="B317" s="18"/>
      <c r="C317" s="18" t="s">
        <v>135</v>
      </c>
      <c r="D317" s="8" t="s">
        <v>807</v>
      </c>
      <c r="F317" s="20"/>
      <c r="G317" s="18" t="s">
        <v>148</v>
      </c>
      <c r="H317" s="18" t="s">
        <v>149</v>
      </c>
      <c r="I317" s="20"/>
      <c r="J317" s="18"/>
      <c r="K317" s="18"/>
      <c r="L317" s="18"/>
      <c r="M317" s="20"/>
      <c r="N317" s="18"/>
      <c r="O317" s="18"/>
      <c r="P317" s="23" t="s">
        <v>141</v>
      </c>
      <c r="Q317" s="18" t="s">
        <v>243</v>
      </c>
      <c r="R317" s="25">
        <v>45209</v>
      </c>
      <c r="S317" s="24"/>
      <c r="T317" s="18" t="e">
        <v>#N/A</v>
      </c>
      <c r="U317" s="25" t="e">
        <v>#N/A</v>
      </c>
      <c r="V317" s="24"/>
      <c r="W317" s="18" t="s">
        <v>244</v>
      </c>
      <c r="X317" s="25">
        <v>45209</v>
      </c>
      <c r="Y317" s="24"/>
      <c r="Z317" s="25" t="e">
        <v>#N/A</v>
      </c>
      <c r="AA317" s="25" t="e">
        <v>#N/A</v>
      </c>
      <c r="AB317" s="24"/>
      <c r="AC317" s="26"/>
      <c r="AD317" s="26"/>
      <c r="AE317" s="26"/>
      <c r="AF317" s="27"/>
      <c r="AG317" s="8"/>
      <c r="AH317" s="8"/>
      <c r="AI317" s="8"/>
      <c r="AJ317" s="8"/>
    </row>
    <row r="318" spans="1:36" ht="90" customHeight="1" x14ac:dyDescent="0.25">
      <c r="A318" s="17" t="s">
        <v>809</v>
      </c>
      <c r="B318" s="18"/>
      <c r="C318" s="18" t="s">
        <v>135</v>
      </c>
      <c r="D318" s="8" t="s">
        <v>807</v>
      </c>
      <c r="F318" s="20"/>
      <c r="G318" s="18" t="s">
        <v>148</v>
      </c>
      <c r="H318" s="18" t="s">
        <v>149</v>
      </c>
      <c r="I318" s="20"/>
      <c r="J318" s="18"/>
      <c r="K318" s="18"/>
      <c r="L318" s="18"/>
      <c r="M318" s="20"/>
      <c r="N318" s="18"/>
      <c r="O318" s="18"/>
      <c r="P318" s="23" t="s">
        <v>141</v>
      </c>
      <c r="Q318" s="18" t="s">
        <v>243</v>
      </c>
      <c r="R318" s="25">
        <v>45209</v>
      </c>
      <c r="S318" s="24"/>
      <c r="T318" s="18" t="e">
        <v>#N/A</v>
      </c>
      <c r="U318" s="25" t="e">
        <v>#N/A</v>
      </c>
      <c r="V318" s="24"/>
      <c r="W318" s="18" t="s">
        <v>244</v>
      </c>
      <c r="X318" s="25">
        <v>45209</v>
      </c>
      <c r="Y318" s="24"/>
      <c r="Z318" s="25" t="e">
        <v>#N/A</v>
      </c>
      <c r="AA318" s="25" t="e">
        <v>#N/A</v>
      </c>
      <c r="AB318" s="24"/>
      <c r="AC318" s="26"/>
      <c r="AD318" s="26"/>
      <c r="AE318" s="26"/>
      <c r="AF318" s="27"/>
      <c r="AG318" s="8"/>
      <c r="AH318" s="8"/>
      <c r="AI318" s="8"/>
      <c r="AJ318" s="8"/>
    </row>
    <row r="319" spans="1:36" ht="90" customHeight="1" x14ac:dyDescent="0.25">
      <c r="A319" s="17" t="s">
        <v>810</v>
      </c>
      <c r="B319" s="18"/>
      <c r="C319" s="18" t="s">
        <v>135</v>
      </c>
      <c r="D319" s="8" t="s">
        <v>807</v>
      </c>
      <c r="F319" s="20"/>
      <c r="G319" s="18" t="s">
        <v>148</v>
      </c>
      <c r="H319" s="18" t="s">
        <v>149</v>
      </c>
      <c r="I319" s="20"/>
      <c r="J319" s="18"/>
      <c r="K319" s="18"/>
      <c r="L319" s="18"/>
      <c r="M319" s="20"/>
      <c r="N319" s="18"/>
      <c r="O319" s="18"/>
      <c r="P319" s="23" t="s">
        <v>141</v>
      </c>
      <c r="Q319" s="18" t="s">
        <v>243</v>
      </c>
      <c r="R319" s="25">
        <v>45209</v>
      </c>
      <c r="S319" s="24"/>
      <c r="T319" s="18" t="e">
        <v>#N/A</v>
      </c>
      <c r="U319" s="25" t="e">
        <v>#N/A</v>
      </c>
      <c r="V319" s="24"/>
      <c r="W319" s="18" t="s">
        <v>244</v>
      </c>
      <c r="X319" s="25">
        <v>45209</v>
      </c>
      <c r="Y319" s="24"/>
      <c r="Z319" s="25" t="e">
        <v>#N/A</v>
      </c>
      <c r="AA319" s="25" t="e">
        <v>#N/A</v>
      </c>
      <c r="AB319" s="24"/>
      <c r="AC319" s="26"/>
      <c r="AD319" s="26"/>
      <c r="AE319" s="26"/>
      <c r="AF319" s="27"/>
      <c r="AG319" s="8"/>
      <c r="AH319" s="8"/>
      <c r="AI319" s="8"/>
      <c r="AJ319" s="8"/>
    </row>
    <row r="320" spans="1:36" ht="90" customHeight="1" x14ac:dyDescent="0.25">
      <c r="A320" s="17" t="s">
        <v>811</v>
      </c>
      <c r="B320" s="18"/>
      <c r="C320" s="18" t="s">
        <v>135</v>
      </c>
      <c r="D320" s="8" t="s">
        <v>812</v>
      </c>
      <c r="F320" s="20"/>
      <c r="G320" s="54" t="s">
        <v>544</v>
      </c>
      <c r="H320" s="54" t="s">
        <v>545</v>
      </c>
      <c r="I320" s="20"/>
      <c r="J320" s="18"/>
      <c r="K320" s="18"/>
      <c r="L320" s="18"/>
      <c r="M320" s="20"/>
      <c r="N320" s="18"/>
      <c r="O320" s="18"/>
      <c r="P320" s="23" t="s">
        <v>504</v>
      </c>
      <c r="Q320" s="18" t="s">
        <v>813</v>
      </c>
      <c r="R320" s="25">
        <v>43844</v>
      </c>
      <c r="S320" s="24"/>
      <c r="T320" s="18" t="e">
        <v>#N/A</v>
      </c>
      <c r="U320" s="25" t="e">
        <v>#N/A</v>
      </c>
      <c r="V320" s="24"/>
      <c r="W320" s="18" t="e">
        <v>#N/A</v>
      </c>
      <c r="X320" s="25" t="e">
        <v>#N/A</v>
      </c>
      <c r="Y320" s="24"/>
      <c r="Z320" s="25" t="e">
        <v>#N/A</v>
      </c>
      <c r="AA320" s="25" t="e">
        <v>#N/A</v>
      </c>
      <c r="AB320" s="24"/>
      <c r="AC320" s="26"/>
      <c r="AD320" s="26"/>
      <c r="AE320" s="26"/>
      <c r="AF320" s="27"/>
      <c r="AG320" s="8"/>
      <c r="AH320" s="8"/>
      <c r="AI320" s="8"/>
      <c r="AJ320" s="8"/>
    </row>
    <row r="321" spans="1:36" ht="90" customHeight="1" x14ac:dyDescent="0.25">
      <c r="A321" s="17" t="s">
        <v>814</v>
      </c>
      <c r="B321" s="18"/>
      <c r="C321" s="18" t="s">
        <v>135</v>
      </c>
      <c r="D321" s="8" t="s">
        <v>812</v>
      </c>
      <c r="F321" s="20"/>
      <c r="G321" s="55" t="s">
        <v>544</v>
      </c>
      <c r="H321" s="55" t="s">
        <v>545</v>
      </c>
      <c r="I321" s="20"/>
      <c r="J321" s="18"/>
      <c r="K321" s="18"/>
      <c r="L321" s="18"/>
      <c r="M321" s="20"/>
      <c r="N321" s="18"/>
      <c r="O321" s="18"/>
      <c r="P321" s="23" t="s">
        <v>504</v>
      </c>
      <c r="Q321" s="18" t="s">
        <v>813</v>
      </c>
      <c r="R321" s="25">
        <v>43844</v>
      </c>
      <c r="S321" s="24"/>
      <c r="T321" s="18" t="e">
        <v>#N/A</v>
      </c>
      <c r="U321" s="25" t="e">
        <v>#N/A</v>
      </c>
      <c r="V321" s="24"/>
      <c r="W321" s="18" t="e">
        <v>#N/A</v>
      </c>
      <c r="X321" s="25" t="e">
        <v>#N/A</v>
      </c>
      <c r="Y321" s="24"/>
      <c r="Z321" s="25" t="e">
        <v>#N/A</v>
      </c>
      <c r="AA321" s="25" t="e">
        <v>#N/A</v>
      </c>
      <c r="AB321" s="24"/>
      <c r="AC321" s="26"/>
      <c r="AD321" s="26"/>
      <c r="AE321" s="26"/>
      <c r="AF321" s="27"/>
      <c r="AG321" s="8"/>
      <c r="AH321" s="8"/>
      <c r="AI321" s="8"/>
      <c r="AJ321" s="8"/>
    </row>
    <row r="322" spans="1:36" ht="90" customHeight="1" x14ac:dyDescent="0.25">
      <c r="A322" s="17" t="s">
        <v>815</v>
      </c>
      <c r="B322" s="18"/>
      <c r="C322" s="18" t="s">
        <v>135</v>
      </c>
      <c r="D322" s="8" t="s">
        <v>578</v>
      </c>
      <c r="F322" s="20"/>
      <c r="G322" s="54" t="s">
        <v>569</v>
      </c>
      <c r="H322" s="54" t="s">
        <v>570</v>
      </c>
      <c r="I322" s="20"/>
      <c r="J322" s="18"/>
      <c r="K322" s="18"/>
      <c r="L322" s="18"/>
      <c r="M322" s="20"/>
      <c r="N322" s="18"/>
      <c r="O322" s="18"/>
      <c r="P322" s="23" t="s">
        <v>141</v>
      </c>
      <c r="Q322" s="18" t="s">
        <v>381</v>
      </c>
      <c r="R322" s="25">
        <v>45046</v>
      </c>
      <c r="S322" s="24"/>
      <c r="T322" s="18" t="s">
        <v>395</v>
      </c>
      <c r="U322" s="25">
        <v>44681</v>
      </c>
      <c r="V322" s="24"/>
      <c r="W322" s="18" t="e">
        <v>#N/A</v>
      </c>
      <c r="X322" s="25" t="e">
        <v>#N/A</v>
      </c>
      <c r="Y322" s="24"/>
      <c r="Z322" s="25" t="e">
        <v>#N/A</v>
      </c>
      <c r="AA322" s="25" t="e">
        <v>#N/A</v>
      </c>
      <c r="AB322" s="24"/>
      <c r="AC322" s="26" t="s">
        <v>382</v>
      </c>
      <c r="AD322" s="26"/>
      <c r="AE322" s="26"/>
      <c r="AF322" s="27"/>
      <c r="AG322" s="8"/>
      <c r="AH322" s="8"/>
      <c r="AI322" s="8"/>
      <c r="AJ322" s="8"/>
    </row>
    <row r="323" spans="1:36" ht="90" customHeight="1" x14ac:dyDescent="0.25">
      <c r="A323" s="17" t="s">
        <v>816</v>
      </c>
      <c r="B323" s="18"/>
      <c r="C323" s="18" t="s">
        <v>135</v>
      </c>
      <c r="D323" s="8" t="s">
        <v>817</v>
      </c>
      <c r="F323" s="20"/>
      <c r="G323" s="18" t="s">
        <v>148</v>
      </c>
      <c r="H323" s="18" t="s">
        <v>149</v>
      </c>
      <c r="I323" s="20"/>
      <c r="J323" s="18"/>
      <c r="K323" s="18"/>
      <c r="L323" s="18"/>
      <c r="M323" s="20"/>
      <c r="N323" s="18"/>
      <c r="O323" s="18"/>
      <c r="P323" s="23" t="s">
        <v>141</v>
      </c>
      <c r="Q323" s="18" t="s">
        <v>243</v>
      </c>
      <c r="R323" s="25">
        <v>45209</v>
      </c>
      <c r="S323" s="24"/>
      <c r="T323" s="18" t="e">
        <v>#N/A</v>
      </c>
      <c r="U323" s="25" t="e">
        <v>#N/A</v>
      </c>
      <c r="V323" s="24"/>
      <c r="W323" s="18" t="e">
        <v>#N/A</v>
      </c>
      <c r="X323" s="25" t="e">
        <v>#N/A</v>
      </c>
      <c r="Y323" s="24"/>
      <c r="Z323" s="25" t="e">
        <v>#N/A</v>
      </c>
      <c r="AA323" s="25" t="e">
        <v>#N/A</v>
      </c>
      <c r="AB323" s="24"/>
      <c r="AC323" s="26"/>
      <c r="AD323" s="26"/>
      <c r="AE323" s="26"/>
      <c r="AF323" s="27"/>
      <c r="AG323" s="8"/>
      <c r="AH323" s="8"/>
      <c r="AI323" s="8"/>
      <c r="AJ323" s="8"/>
    </row>
    <row r="324" spans="1:36" ht="90" customHeight="1" x14ac:dyDescent="0.25">
      <c r="A324" s="17" t="s">
        <v>818</v>
      </c>
      <c r="B324" s="18"/>
      <c r="C324" s="18" t="s">
        <v>135</v>
      </c>
      <c r="D324" s="8" t="s">
        <v>573</v>
      </c>
      <c r="F324" s="20"/>
      <c r="G324" s="18" t="s">
        <v>148</v>
      </c>
      <c r="H324" s="18" t="s">
        <v>149</v>
      </c>
      <c r="I324" s="20"/>
      <c r="J324" s="18"/>
      <c r="K324" s="18"/>
      <c r="L324" s="18"/>
      <c r="M324" s="20"/>
      <c r="N324" s="18"/>
      <c r="O324" s="18"/>
      <c r="P324" s="23" t="s">
        <v>141</v>
      </c>
      <c r="Q324" s="18" t="s">
        <v>243</v>
      </c>
      <c r="R324" s="25">
        <v>45209</v>
      </c>
      <c r="S324" s="24"/>
      <c r="T324" s="18" t="e">
        <v>#N/A</v>
      </c>
      <c r="U324" s="25" t="e">
        <v>#N/A</v>
      </c>
      <c r="V324" s="24"/>
      <c r="W324" s="18" t="e">
        <v>#N/A</v>
      </c>
      <c r="X324" s="25" t="e">
        <v>#N/A</v>
      </c>
      <c r="Y324" s="24"/>
      <c r="Z324" s="25" t="e">
        <v>#N/A</v>
      </c>
      <c r="AA324" s="25" t="e">
        <v>#N/A</v>
      </c>
      <c r="AB324" s="24"/>
      <c r="AC324" s="26"/>
      <c r="AD324" s="26"/>
      <c r="AE324" s="26"/>
      <c r="AF324" s="27"/>
      <c r="AG324" s="8"/>
      <c r="AH324" s="8"/>
      <c r="AI324" s="8"/>
      <c r="AJ324" s="8"/>
    </row>
    <row r="325" spans="1:36" ht="90" customHeight="1" x14ac:dyDescent="0.25">
      <c r="A325" s="17" t="s">
        <v>819</v>
      </c>
      <c r="B325" s="18"/>
      <c r="C325" s="18" t="s">
        <v>135</v>
      </c>
      <c r="D325" s="8" t="s">
        <v>573</v>
      </c>
      <c r="F325" s="20"/>
      <c r="G325" s="18" t="s">
        <v>148</v>
      </c>
      <c r="H325" s="18" t="s">
        <v>149</v>
      </c>
      <c r="I325" s="20"/>
      <c r="J325" s="18"/>
      <c r="K325" s="18"/>
      <c r="L325" s="18"/>
      <c r="M325" s="20"/>
      <c r="N325" s="18"/>
      <c r="O325" s="18"/>
      <c r="P325" s="23" t="s">
        <v>141</v>
      </c>
      <c r="Q325" s="18" t="s">
        <v>243</v>
      </c>
      <c r="R325" s="25">
        <v>45209</v>
      </c>
      <c r="S325" s="24"/>
      <c r="T325" s="18" t="e">
        <v>#N/A</v>
      </c>
      <c r="U325" s="25" t="e">
        <v>#N/A</v>
      </c>
      <c r="V325" s="24"/>
      <c r="W325" s="18" t="e">
        <v>#N/A</v>
      </c>
      <c r="X325" s="25" t="e">
        <v>#N/A</v>
      </c>
      <c r="Y325" s="24"/>
      <c r="Z325" s="25" t="e">
        <v>#N/A</v>
      </c>
      <c r="AA325" s="25" t="e">
        <v>#N/A</v>
      </c>
      <c r="AB325" s="24"/>
      <c r="AC325" s="26"/>
      <c r="AD325" s="26"/>
      <c r="AE325" s="26"/>
      <c r="AF325" s="27"/>
      <c r="AG325" s="8"/>
      <c r="AH325" s="8"/>
      <c r="AI325" s="8"/>
      <c r="AJ325" s="8"/>
    </row>
    <row r="326" spans="1:36" ht="90" customHeight="1" x14ac:dyDescent="0.25">
      <c r="A326" s="17" t="s">
        <v>820</v>
      </c>
      <c r="B326" s="18"/>
      <c r="C326" s="18" t="s">
        <v>135</v>
      </c>
      <c r="D326" s="8" t="s">
        <v>821</v>
      </c>
      <c r="F326" s="20"/>
      <c r="G326" s="54" t="s">
        <v>569</v>
      </c>
      <c r="H326" s="54" t="s">
        <v>570</v>
      </c>
      <c r="I326" s="20"/>
      <c r="J326" s="18"/>
      <c r="K326" s="18"/>
      <c r="L326" s="18"/>
      <c r="M326" s="20"/>
      <c r="N326" s="18"/>
      <c r="O326" s="18"/>
      <c r="P326" s="23" t="s">
        <v>141</v>
      </c>
      <c r="Q326" s="18" t="s">
        <v>243</v>
      </c>
      <c r="R326" s="25">
        <v>45209</v>
      </c>
      <c r="S326" s="24"/>
      <c r="T326" s="18" t="e">
        <v>#N/A</v>
      </c>
      <c r="U326" s="25" t="e">
        <v>#N/A</v>
      </c>
      <c r="V326" s="24"/>
      <c r="W326" s="18" t="e">
        <v>#N/A</v>
      </c>
      <c r="X326" s="25" t="e">
        <v>#N/A</v>
      </c>
      <c r="Y326" s="24"/>
      <c r="Z326" s="25" t="e">
        <v>#N/A</v>
      </c>
      <c r="AA326" s="25" t="e">
        <v>#N/A</v>
      </c>
      <c r="AB326" s="24"/>
      <c r="AC326" s="26"/>
      <c r="AD326" s="26"/>
      <c r="AE326" s="26"/>
      <c r="AF326" s="27"/>
      <c r="AG326" s="8"/>
      <c r="AH326" s="8"/>
      <c r="AI326" s="8"/>
      <c r="AJ326" s="8"/>
    </row>
    <row r="327" spans="1:36" ht="90" customHeight="1" x14ac:dyDescent="0.25">
      <c r="A327" s="17" t="s">
        <v>822</v>
      </c>
      <c r="B327" s="18"/>
      <c r="C327" s="18" t="s">
        <v>135</v>
      </c>
      <c r="D327" s="8" t="s">
        <v>821</v>
      </c>
      <c r="F327" s="20"/>
      <c r="G327" s="55" t="s">
        <v>569</v>
      </c>
      <c r="H327" s="55" t="s">
        <v>570</v>
      </c>
      <c r="I327" s="20"/>
      <c r="J327" s="18"/>
      <c r="K327" s="18"/>
      <c r="L327" s="18"/>
      <c r="M327" s="20"/>
      <c r="N327" s="18"/>
      <c r="O327" s="18"/>
      <c r="P327" s="23" t="s">
        <v>141</v>
      </c>
      <c r="Q327" s="18" t="s">
        <v>243</v>
      </c>
      <c r="R327" s="25">
        <v>45209</v>
      </c>
      <c r="S327" s="24"/>
      <c r="T327" s="18" t="e">
        <v>#N/A</v>
      </c>
      <c r="U327" s="25" t="e">
        <v>#N/A</v>
      </c>
      <c r="V327" s="24"/>
      <c r="W327" s="18" t="e">
        <v>#N/A</v>
      </c>
      <c r="X327" s="25" t="e">
        <v>#N/A</v>
      </c>
      <c r="Y327" s="24"/>
      <c r="Z327" s="25" t="e">
        <v>#N/A</v>
      </c>
      <c r="AA327" s="25" t="e">
        <v>#N/A</v>
      </c>
      <c r="AB327" s="24"/>
      <c r="AC327" s="26"/>
      <c r="AD327" s="26"/>
      <c r="AE327" s="26"/>
      <c r="AF327" s="27"/>
      <c r="AG327" s="8"/>
      <c r="AH327" s="8"/>
      <c r="AI327" s="8"/>
      <c r="AJ327" s="8"/>
    </row>
    <row r="328" spans="1:36" ht="90" customHeight="1" x14ac:dyDescent="0.25">
      <c r="A328" s="17" t="s">
        <v>823</v>
      </c>
      <c r="B328" s="18"/>
      <c r="C328" s="18" t="s">
        <v>135</v>
      </c>
      <c r="D328" s="8" t="s">
        <v>824</v>
      </c>
      <c r="F328" s="20"/>
      <c r="G328" s="18" t="s">
        <v>148</v>
      </c>
      <c r="H328" s="18" t="s">
        <v>149</v>
      </c>
      <c r="I328" s="20"/>
      <c r="J328" s="18"/>
      <c r="K328" s="18"/>
      <c r="L328" s="18"/>
      <c r="M328" s="20"/>
      <c r="N328" s="18"/>
      <c r="O328" s="18"/>
      <c r="P328" s="23" t="s">
        <v>141</v>
      </c>
      <c r="Q328" s="18" t="s">
        <v>243</v>
      </c>
      <c r="R328" s="25">
        <v>45209</v>
      </c>
      <c r="S328" s="24"/>
      <c r="T328" s="18" t="e">
        <v>#N/A</v>
      </c>
      <c r="U328" s="25" t="e">
        <v>#N/A</v>
      </c>
      <c r="V328" s="24"/>
      <c r="W328" s="18" t="e">
        <v>#N/A</v>
      </c>
      <c r="X328" s="25" t="e">
        <v>#N/A</v>
      </c>
      <c r="Y328" s="24"/>
      <c r="Z328" s="25" t="e">
        <v>#N/A</v>
      </c>
      <c r="AA328" s="25" t="e">
        <v>#N/A</v>
      </c>
      <c r="AB328" s="24"/>
      <c r="AC328" s="26"/>
      <c r="AD328" s="26"/>
      <c r="AE328" s="26"/>
      <c r="AF328" s="27"/>
      <c r="AG328" s="8"/>
      <c r="AH328" s="8"/>
      <c r="AI328" s="8"/>
      <c r="AJ328" s="8"/>
    </row>
    <row r="329" spans="1:36" ht="90" customHeight="1" x14ac:dyDescent="0.25">
      <c r="A329" s="17" t="s">
        <v>825</v>
      </c>
      <c r="B329" s="18"/>
      <c r="C329" s="18" t="s">
        <v>135</v>
      </c>
      <c r="D329" s="8" t="s">
        <v>824</v>
      </c>
      <c r="F329" s="20"/>
      <c r="G329" s="18" t="s">
        <v>148</v>
      </c>
      <c r="H329" s="18" t="s">
        <v>149</v>
      </c>
      <c r="I329" s="20"/>
      <c r="J329" s="18"/>
      <c r="K329" s="18"/>
      <c r="L329" s="18"/>
      <c r="M329" s="20"/>
      <c r="N329" s="18"/>
      <c r="O329" s="18"/>
      <c r="P329" s="23" t="s">
        <v>141</v>
      </c>
      <c r="Q329" s="18" t="s">
        <v>243</v>
      </c>
      <c r="R329" s="25">
        <v>45209</v>
      </c>
      <c r="S329" s="24"/>
      <c r="T329" s="18" t="e">
        <v>#N/A</v>
      </c>
      <c r="U329" s="25" t="e">
        <v>#N/A</v>
      </c>
      <c r="V329" s="24"/>
      <c r="W329" s="18" t="e">
        <v>#N/A</v>
      </c>
      <c r="X329" s="25" t="e">
        <v>#N/A</v>
      </c>
      <c r="Y329" s="24"/>
      <c r="Z329" s="25" t="e">
        <v>#N/A</v>
      </c>
      <c r="AA329" s="25" t="e">
        <v>#N/A</v>
      </c>
      <c r="AB329" s="24"/>
      <c r="AC329" s="26"/>
      <c r="AD329" s="26"/>
      <c r="AE329" s="26"/>
      <c r="AF329" s="27"/>
      <c r="AG329" s="8"/>
      <c r="AH329" s="8"/>
      <c r="AI329" s="8"/>
      <c r="AJ329" s="8"/>
    </row>
    <row r="330" spans="1:36" ht="90" customHeight="1" x14ac:dyDescent="0.25">
      <c r="A330" s="17" t="s">
        <v>826</v>
      </c>
      <c r="B330" s="18"/>
      <c r="C330" s="18" t="s">
        <v>135</v>
      </c>
      <c r="D330" s="8" t="s">
        <v>824</v>
      </c>
      <c r="F330" s="20"/>
      <c r="G330" s="18" t="s">
        <v>148</v>
      </c>
      <c r="H330" s="18" t="s">
        <v>149</v>
      </c>
      <c r="I330" s="20"/>
      <c r="J330" s="18"/>
      <c r="K330" s="18"/>
      <c r="L330" s="18"/>
      <c r="M330" s="20"/>
      <c r="N330" s="18"/>
      <c r="O330" s="18"/>
      <c r="P330" s="23" t="s">
        <v>141</v>
      </c>
      <c r="Q330" s="18" t="s">
        <v>243</v>
      </c>
      <c r="R330" s="25">
        <v>45209</v>
      </c>
      <c r="S330" s="24"/>
      <c r="T330" s="18" t="e">
        <v>#N/A</v>
      </c>
      <c r="U330" s="25" t="e">
        <v>#N/A</v>
      </c>
      <c r="V330" s="24"/>
      <c r="W330" s="18" t="s">
        <v>244</v>
      </c>
      <c r="X330" s="25">
        <v>45209</v>
      </c>
      <c r="Y330" s="24"/>
      <c r="Z330" s="25" t="e">
        <v>#N/A</v>
      </c>
      <c r="AA330" s="25" t="e">
        <v>#N/A</v>
      </c>
      <c r="AB330" s="24"/>
      <c r="AC330" s="26"/>
      <c r="AD330" s="26"/>
      <c r="AE330" s="26"/>
      <c r="AF330" s="27"/>
      <c r="AG330" s="8"/>
      <c r="AH330" s="8"/>
      <c r="AI330" s="8"/>
      <c r="AJ330" s="8"/>
    </row>
    <row r="331" spans="1:36" ht="90" customHeight="1" x14ac:dyDescent="0.25">
      <c r="A331" s="17" t="s">
        <v>827</v>
      </c>
      <c r="B331" s="18"/>
      <c r="C331" s="18" t="s">
        <v>135</v>
      </c>
      <c r="D331" s="8" t="s">
        <v>573</v>
      </c>
      <c r="F331" s="20"/>
      <c r="G331" s="18" t="s">
        <v>148</v>
      </c>
      <c r="H331" s="18" t="s">
        <v>149</v>
      </c>
      <c r="I331" s="20"/>
      <c r="J331" s="18"/>
      <c r="K331" s="18"/>
      <c r="L331" s="18"/>
      <c r="M331" s="20"/>
      <c r="N331" s="18"/>
      <c r="O331" s="18"/>
      <c r="P331" s="23" t="s">
        <v>141</v>
      </c>
      <c r="Q331" s="18" t="s">
        <v>243</v>
      </c>
      <c r="R331" s="25">
        <v>45209</v>
      </c>
      <c r="S331" s="24"/>
      <c r="T331" s="18" t="e">
        <v>#N/A</v>
      </c>
      <c r="U331" s="25" t="e">
        <v>#N/A</v>
      </c>
      <c r="V331" s="24"/>
      <c r="W331" s="18" t="e">
        <v>#N/A</v>
      </c>
      <c r="X331" s="25" t="e">
        <v>#N/A</v>
      </c>
      <c r="Y331" s="24"/>
      <c r="Z331" s="25" t="e">
        <v>#N/A</v>
      </c>
      <c r="AA331" s="25" t="e">
        <v>#N/A</v>
      </c>
      <c r="AB331" s="24"/>
      <c r="AC331" s="26"/>
      <c r="AD331" s="26"/>
      <c r="AE331" s="26"/>
      <c r="AF331" s="27"/>
      <c r="AG331" s="8"/>
      <c r="AH331" s="8"/>
      <c r="AI331" s="8"/>
      <c r="AJ331" s="8"/>
    </row>
    <row r="332" spans="1:36" ht="90" customHeight="1" x14ac:dyDescent="0.25">
      <c r="A332" s="17" t="s">
        <v>828</v>
      </c>
      <c r="B332" s="18"/>
      <c r="C332" s="18" t="s">
        <v>135</v>
      </c>
      <c r="D332" s="8" t="s">
        <v>573</v>
      </c>
      <c r="F332" s="20"/>
      <c r="G332" s="18" t="s">
        <v>148</v>
      </c>
      <c r="H332" s="18" t="s">
        <v>149</v>
      </c>
      <c r="I332" s="20"/>
      <c r="J332" s="18"/>
      <c r="K332" s="18"/>
      <c r="L332" s="18"/>
      <c r="M332" s="20"/>
      <c r="N332" s="18"/>
      <c r="O332" s="18"/>
      <c r="P332" s="23" t="s">
        <v>141</v>
      </c>
      <c r="Q332" s="18" t="s">
        <v>243</v>
      </c>
      <c r="R332" s="25">
        <v>45209</v>
      </c>
      <c r="S332" s="24"/>
      <c r="T332" s="18" t="e">
        <v>#N/A</v>
      </c>
      <c r="U332" s="25" t="e">
        <v>#N/A</v>
      </c>
      <c r="V332" s="24"/>
      <c r="W332" s="18" t="e">
        <v>#N/A</v>
      </c>
      <c r="X332" s="25" t="e">
        <v>#N/A</v>
      </c>
      <c r="Y332" s="24"/>
      <c r="Z332" s="25" t="e">
        <v>#N/A</v>
      </c>
      <c r="AA332" s="25" t="e">
        <v>#N/A</v>
      </c>
      <c r="AB332" s="24"/>
      <c r="AC332" s="26"/>
      <c r="AD332" s="26"/>
      <c r="AE332" s="26"/>
      <c r="AF332" s="27"/>
      <c r="AG332" s="8"/>
      <c r="AH332" s="8"/>
      <c r="AI332" s="8"/>
      <c r="AJ332" s="8"/>
    </row>
    <row r="333" spans="1:36" ht="90" customHeight="1" x14ac:dyDescent="0.25">
      <c r="A333" s="17" t="s">
        <v>829</v>
      </c>
      <c r="B333" s="18"/>
      <c r="C333" s="18" t="s">
        <v>135</v>
      </c>
      <c r="D333" s="8" t="s">
        <v>743</v>
      </c>
      <c r="F333" s="20"/>
      <c r="G333" s="55" t="s">
        <v>569</v>
      </c>
      <c r="H333" s="55" t="s">
        <v>570</v>
      </c>
      <c r="I333" s="20"/>
      <c r="J333" s="18"/>
      <c r="K333" s="18"/>
      <c r="L333" s="18"/>
      <c r="M333" s="20"/>
      <c r="N333" s="18"/>
      <c r="O333" s="18"/>
      <c r="P333" s="23" t="s">
        <v>141</v>
      </c>
      <c r="Q333" s="18" t="s">
        <v>243</v>
      </c>
      <c r="R333" s="25">
        <v>45209</v>
      </c>
      <c r="S333" s="24"/>
      <c r="T333" s="18" t="e">
        <v>#N/A</v>
      </c>
      <c r="U333" s="25" t="e">
        <v>#N/A</v>
      </c>
      <c r="V333" s="24"/>
      <c r="W333" s="18" t="s">
        <v>244</v>
      </c>
      <c r="X333" s="25">
        <v>45209</v>
      </c>
      <c r="Y333" s="24"/>
      <c r="Z333" s="25" t="e">
        <v>#N/A</v>
      </c>
      <c r="AA333" s="25" t="e">
        <v>#N/A</v>
      </c>
      <c r="AB333" s="24"/>
      <c r="AC333" s="26"/>
      <c r="AD333" s="26"/>
      <c r="AE333" s="26"/>
      <c r="AF333" s="27"/>
      <c r="AG333" s="8"/>
      <c r="AH333" s="8"/>
      <c r="AI333" s="8"/>
      <c r="AJ333" s="8"/>
    </row>
    <row r="334" spans="1:36" ht="90" customHeight="1" x14ac:dyDescent="0.25">
      <c r="A334" s="17" t="s">
        <v>830</v>
      </c>
      <c r="B334" s="18"/>
      <c r="C334" s="18" t="s">
        <v>135</v>
      </c>
      <c r="D334" s="8" t="s">
        <v>626</v>
      </c>
      <c r="F334" s="20"/>
      <c r="G334" s="54" t="s">
        <v>605</v>
      </c>
      <c r="H334" s="54" t="s">
        <v>606</v>
      </c>
      <c r="I334" s="20"/>
      <c r="J334" s="18"/>
      <c r="K334" s="18"/>
      <c r="L334" s="18"/>
      <c r="M334" s="20"/>
      <c r="N334" s="18"/>
      <c r="O334" s="18"/>
      <c r="P334" s="23" t="s">
        <v>141</v>
      </c>
      <c r="Q334" s="18" t="s">
        <v>251</v>
      </c>
      <c r="R334" s="25">
        <v>45209</v>
      </c>
      <c r="S334" s="24"/>
      <c r="T334" s="18" t="e">
        <v>#N/A</v>
      </c>
      <c r="U334" s="25" t="e">
        <v>#N/A</v>
      </c>
      <c r="V334" s="24"/>
      <c r="W334" s="18" t="s">
        <v>244</v>
      </c>
      <c r="X334" s="25">
        <v>45209</v>
      </c>
      <c r="Y334" s="24"/>
      <c r="Z334" s="25" t="e">
        <v>#N/A</v>
      </c>
      <c r="AA334" s="25" t="e">
        <v>#N/A</v>
      </c>
      <c r="AB334" s="24"/>
      <c r="AC334" s="26"/>
      <c r="AD334" s="26"/>
      <c r="AE334" s="26"/>
      <c r="AF334" s="27"/>
      <c r="AG334" s="8"/>
      <c r="AH334" s="8"/>
      <c r="AI334" s="8"/>
      <c r="AJ334" s="8"/>
    </row>
    <row r="335" spans="1:36" ht="90" customHeight="1" x14ac:dyDescent="0.25">
      <c r="A335" s="17" t="s">
        <v>831</v>
      </c>
      <c r="B335" s="18"/>
      <c r="C335" s="18" t="s">
        <v>135</v>
      </c>
      <c r="D335" s="8" t="s">
        <v>626</v>
      </c>
      <c r="F335" s="20"/>
      <c r="G335" s="55" t="s">
        <v>832</v>
      </c>
      <c r="H335" s="55" t="s">
        <v>833</v>
      </c>
      <c r="I335" s="20"/>
      <c r="J335" s="18"/>
      <c r="K335" s="18"/>
      <c r="L335" s="18"/>
      <c r="M335" s="20"/>
      <c r="N335" s="18"/>
      <c r="O335" s="18"/>
      <c r="P335" s="23" t="s">
        <v>504</v>
      </c>
      <c r="Q335" s="18" t="s">
        <v>274</v>
      </c>
      <c r="R335" s="25">
        <v>45473</v>
      </c>
      <c r="S335" s="24"/>
      <c r="T335" s="18" t="s">
        <v>630</v>
      </c>
      <c r="U335" s="25">
        <v>42035</v>
      </c>
      <c r="V335" s="24"/>
      <c r="W335" s="18" t="e">
        <v>#N/A</v>
      </c>
      <c r="X335" s="25" t="e">
        <v>#N/A</v>
      </c>
      <c r="Y335" s="24"/>
      <c r="Z335" s="25" t="e">
        <v>#N/A</v>
      </c>
      <c r="AA335" s="25" t="e">
        <v>#N/A</v>
      </c>
      <c r="AB335" s="24"/>
      <c r="AC335" s="26"/>
      <c r="AD335" s="26"/>
      <c r="AE335" s="26"/>
      <c r="AF335" s="27"/>
      <c r="AG335" s="8"/>
      <c r="AH335" s="8"/>
      <c r="AI335" s="8"/>
      <c r="AJ335" s="8"/>
    </row>
    <row r="336" spans="1:36" ht="90" customHeight="1" x14ac:dyDescent="0.25">
      <c r="A336" s="17" t="s">
        <v>834</v>
      </c>
      <c r="B336" s="18"/>
      <c r="C336" s="18" t="s">
        <v>135</v>
      </c>
      <c r="D336" s="8" t="s">
        <v>835</v>
      </c>
      <c r="F336" s="20"/>
      <c r="G336" s="54" t="s">
        <v>832</v>
      </c>
      <c r="H336" s="54" t="s">
        <v>833</v>
      </c>
      <c r="I336" s="20"/>
      <c r="J336" s="18"/>
      <c r="K336" s="18"/>
      <c r="L336" s="18"/>
      <c r="M336" s="20"/>
      <c r="N336" s="18"/>
      <c r="O336" s="18"/>
      <c r="P336" s="23" t="s">
        <v>504</v>
      </c>
      <c r="Q336" s="18" t="s">
        <v>274</v>
      </c>
      <c r="R336" s="25">
        <v>45473</v>
      </c>
      <c r="S336" s="24"/>
      <c r="T336" s="18" t="s">
        <v>630</v>
      </c>
      <c r="U336" s="25">
        <v>42035</v>
      </c>
      <c r="V336" s="24"/>
      <c r="W336" s="18" t="e">
        <v>#N/A</v>
      </c>
      <c r="X336" s="25" t="e">
        <v>#N/A</v>
      </c>
      <c r="Y336" s="24"/>
      <c r="Z336" s="25" t="e">
        <v>#N/A</v>
      </c>
      <c r="AA336" s="25" t="e">
        <v>#N/A</v>
      </c>
      <c r="AB336" s="24"/>
      <c r="AC336" s="26"/>
      <c r="AD336" s="26"/>
      <c r="AE336" s="26"/>
      <c r="AF336" s="27"/>
      <c r="AG336" s="8"/>
      <c r="AH336" s="8"/>
      <c r="AI336" s="8"/>
      <c r="AJ336" s="8"/>
    </row>
    <row r="337" spans="1:36" ht="90" customHeight="1" x14ac:dyDescent="0.25">
      <c r="A337" s="17" t="s">
        <v>836</v>
      </c>
      <c r="B337" s="18"/>
      <c r="C337" s="18" t="s">
        <v>135</v>
      </c>
      <c r="D337" s="8" t="s">
        <v>835</v>
      </c>
      <c r="F337" s="20"/>
      <c r="G337" s="55" t="s">
        <v>837</v>
      </c>
      <c r="H337" s="55" t="s">
        <v>559</v>
      </c>
      <c r="I337" s="20"/>
      <c r="J337" s="18"/>
      <c r="K337" s="18"/>
      <c r="L337" s="18"/>
      <c r="M337" s="20"/>
      <c r="N337" s="18"/>
      <c r="O337" s="18"/>
      <c r="P337" s="23" t="s">
        <v>504</v>
      </c>
      <c r="Q337" s="18" t="s">
        <v>142</v>
      </c>
      <c r="R337" s="25" t="e">
        <v>#N/A</v>
      </c>
      <c r="S337" s="24"/>
      <c r="T337" s="18" t="s">
        <v>574</v>
      </c>
      <c r="U337" s="25">
        <v>45412</v>
      </c>
      <c r="V337" s="24"/>
      <c r="W337" s="18" t="e">
        <v>#N/A</v>
      </c>
      <c r="X337" s="25" t="e">
        <v>#N/A</v>
      </c>
      <c r="Y337" s="24"/>
      <c r="Z337" s="25" t="e">
        <v>#N/A</v>
      </c>
      <c r="AA337" s="25" t="e">
        <v>#N/A</v>
      </c>
      <c r="AB337" s="24"/>
      <c r="AC337" s="26"/>
      <c r="AD337" s="26"/>
      <c r="AE337" s="26"/>
      <c r="AF337" s="27"/>
      <c r="AG337" s="8"/>
      <c r="AH337" s="8"/>
      <c r="AI337" s="8"/>
      <c r="AJ337" s="8"/>
    </row>
    <row r="338" spans="1:36" ht="90" customHeight="1" x14ac:dyDescent="0.25">
      <c r="A338" s="17" t="s">
        <v>838</v>
      </c>
      <c r="B338" s="18"/>
      <c r="C338" s="18" t="s">
        <v>135</v>
      </c>
      <c r="D338" s="8" t="s">
        <v>835</v>
      </c>
      <c r="F338" s="20"/>
      <c r="G338" s="54" t="s">
        <v>839</v>
      </c>
      <c r="H338" s="54" t="s">
        <v>559</v>
      </c>
      <c r="I338" s="20"/>
      <c r="J338" s="18"/>
      <c r="K338" s="18"/>
      <c r="L338" s="18"/>
      <c r="M338" s="20"/>
      <c r="N338" s="18"/>
      <c r="O338" s="18"/>
      <c r="P338" s="23" t="s">
        <v>141</v>
      </c>
      <c r="Q338" s="18" t="s">
        <v>165</v>
      </c>
      <c r="R338" s="25" t="e">
        <v>#N/A</v>
      </c>
      <c r="S338" s="24"/>
      <c r="T338" s="18" t="e">
        <v>#N/A</v>
      </c>
      <c r="U338" s="25" t="e">
        <v>#N/A</v>
      </c>
      <c r="V338" s="24"/>
      <c r="W338" s="18" t="s">
        <v>244</v>
      </c>
      <c r="X338" s="25">
        <v>45209</v>
      </c>
      <c r="Y338" s="24"/>
      <c r="Z338" s="25" t="e">
        <v>#N/A</v>
      </c>
      <c r="AA338" s="25" t="e">
        <v>#N/A</v>
      </c>
      <c r="AB338" s="24"/>
      <c r="AC338" s="26"/>
      <c r="AD338" s="26"/>
      <c r="AE338" s="26"/>
      <c r="AF338" s="27"/>
      <c r="AG338" s="8"/>
      <c r="AH338" s="8"/>
      <c r="AI338" s="8"/>
      <c r="AJ338" s="8"/>
    </row>
    <row r="339" spans="1:36" ht="90" customHeight="1" thickBot="1" x14ac:dyDescent="0.3">
      <c r="A339" s="17" t="s">
        <v>840</v>
      </c>
      <c r="B339" s="18"/>
      <c r="C339" s="18" t="s">
        <v>135</v>
      </c>
      <c r="D339" s="8" t="s">
        <v>835</v>
      </c>
      <c r="F339" s="20"/>
      <c r="G339" s="56" t="s">
        <v>605</v>
      </c>
      <c r="H339" s="56" t="s">
        <v>559</v>
      </c>
      <c r="I339" s="20"/>
      <c r="J339" s="18"/>
      <c r="K339" s="18"/>
      <c r="L339" s="18"/>
      <c r="M339" s="20"/>
      <c r="N339" s="18"/>
      <c r="O339" s="18"/>
      <c r="P339" s="23" t="s">
        <v>141</v>
      </c>
      <c r="Q339" s="18" t="s">
        <v>251</v>
      </c>
      <c r="R339" s="25">
        <v>45209</v>
      </c>
      <c r="S339" s="24"/>
      <c r="T339" s="18" t="e">
        <v>#N/A</v>
      </c>
      <c r="U339" s="25" t="e">
        <v>#N/A</v>
      </c>
      <c r="V339" s="24"/>
      <c r="W339" s="18" t="s">
        <v>244</v>
      </c>
      <c r="X339" s="25">
        <v>45209</v>
      </c>
      <c r="Y339" s="24"/>
      <c r="Z339" s="25" t="e">
        <v>#N/A</v>
      </c>
      <c r="AA339" s="25" t="e">
        <v>#N/A</v>
      </c>
      <c r="AB339" s="24"/>
      <c r="AC339" s="26"/>
      <c r="AD339" s="26"/>
      <c r="AE339" s="26"/>
      <c r="AF339" s="27"/>
      <c r="AG339" s="8"/>
      <c r="AH339" s="8"/>
      <c r="AI339" s="8"/>
      <c r="AJ339" s="8"/>
    </row>
    <row r="340" spans="1:36" ht="90" customHeight="1" x14ac:dyDescent="0.25">
      <c r="A340" s="17" t="s">
        <v>841</v>
      </c>
      <c r="B340" s="18"/>
      <c r="C340" s="18" t="s">
        <v>135</v>
      </c>
      <c r="D340" s="8" t="s">
        <v>835</v>
      </c>
      <c r="F340" s="20"/>
      <c r="G340" s="54" t="s">
        <v>839</v>
      </c>
      <c r="H340" s="54" t="s">
        <v>559</v>
      </c>
      <c r="I340" s="20"/>
      <c r="J340" s="18"/>
      <c r="K340" s="18"/>
      <c r="L340" s="18"/>
      <c r="M340" s="20"/>
      <c r="N340" s="18"/>
      <c r="O340" s="18"/>
      <c r="P340" s="23" t="s">
        <v>141</v>
      </c>
      <c r="Q340" s="18" t="s">
        <v>769</v>
      </c>
      <c r="R340" s="25">
        <v>44165</v>
      </c>
      <c r="S340" s="24"/>
      <c r="T340" s="18" t="e">
        <v>#N/A</v>
      </c>
      <c r="U340" s="25" t="e">
        <v>#N/A</v>
      </c>
      <c r="V340" s="24"/>
      <c r="W340" s="18" t="s">
        <v>305</v>
      </c>
      <c r="X340" s="25">
        <v>42067</v>
      </c>
      <c r="Y340" s="24"/>
      <c r="Z340" s="25" t="e">
        <v>#N/A</v>
      </c>
      <c r="AA340" s="25" t="e">
        <v>#N/A</v>
      </c>
      <c r="AB340" s="24"/>
      <c r="AC340" s="26"/>
      <c r="AD340" s="26"/>
      <c r="AE340" s="26"/>
      <c r="AF340" s="27"/>
      <c r="AG340" s="8"/>
      <c r="AH340" s="8"/>
      <c r="AI340" s="8"/>
      <c r="AJ340" s="8"/>
    </row>
    <row r="341" spans="1:36" ht="90" customHeight="1" x14ac:dyDescent="0.25">
      <c r="A341" s="17" t="s">
        <v>842</v>
      </c>
      <c r="B341" s="18"/>
      <c r="C341" s="18" t="s">
        <v>135</v>
      </c>
      <c r="D341" s="8" t="s">
        <v>835</v>
      </c>
      <c r="F341" s="20"/>
      <c r="G341" s="55" t="s">
        <v>837</v>
      </c>
      <c r="H341" s="55" t="s">
        <v>559</v>
      </c>
      <c r="I341" s="20"/>
      <c r="J341" s="18"/>
      <c r="K341" s="18"/>
      <c r="L341" s="18"/>
      <c r="M341" s="20"/>
      <c r="N341" s="18"/>
      <c r="O341" s="18"/>
      <c r="P341" s="23" t="s">
        <v>141</v>
      </c>
      <c r="Q341" s="18" t="s">
        <v>392</v>
      </c>
      <c r="R341" s="25" t="e">
        <v>#N/A</v>
      </c>
      <c r="S341" s="24"/>
      <c r="T341" s="18" t="e">
        <v>#N/A</v>
      </c>
      <c r="U341" s="25" t="e">
        <v>#N/A</v>
      </c>
      <c r="V341" s="24"/>
      <c r="W341" s="18" t="s">
        <v>843</v>
      </c>
      <c r="X341" s="25">
        <v>42067</v>
      </c>
      <c r="Y341" s="24"/>
      <c r="Z341" s="25" t="e">
        <v>#N/A</v>
      </c>
      <c r="AA341" s="25" t="e">
        <v>#N/A</v>
      </c>
      <c r="AB341" s="24"/>
      <c r="AC341" s="26"/>
      <c r="AD341" s="26"/>
      <c r="AE341" s="26"/>
      <c r="AF341" s="27"/>
      <c r="AG341" s="8"/>
      <c r="AH341" s="8"/>
      <c r="AI341" s="8"/>
      <c r="AJ341" s="8"/>
    </row>
    <row r="342" spans="1:36" ht="90" customHeight="1" x14ac:dyDescent="0.25">
      <c r="A342" s="17" t="s">
        <v>844</v>
      </c>
      <c r="B342" s="18"/>
      <c r="C342" s="18" t="s">
        <v>135</v>
      </c>
      <c r="D342" s="8" t="s">
        <v>835</v>
      </c>
      <c r="F342" s="20"/>
      <c r="G342" s="54" t="s">
        <v>837</v>
      </c>
      <c r="H342" s="57" t="s">
        <v>559</v>
      </c>
      <c r="I342" s="20"/>
      <c r="J342" s="18"/>
      <c r="K342" s="18"/>
      <c r="L342" s="18"/>
      <c r="M342" s="20"/>
      <c r="N342" s="18"/>
      <c r="O342" s="18"/>
      <c r="P342" s="23" t="s">
        <v>141</v>
      </c>
      <c r="Q342" s="18" t="s">
        <v>381</v>
      </c>
      <c r="R342" s="25">
        <v>45046</v>
      </c>
      <c r="S342" s="24"/>
      <c r="T342" s="18" t="s">
        <v>395</v>
      </c>
      <c r="U342" s="25">
        <v>44681</v>
      </c>
      <c r="V342" s="24"/>
      <c r="W342" s="18" t="s">
        <v>843</v>
      </c>
      <c r="X342" s="25">
        <v>42067</v>
      </c>
      <c r="Y342" s="24"/>
      <c r="Z342" s="25" t="e">
        <v>#N/A</v>
      </c>
      <c r="AA342" s="25" t="e">
        <v>#N/A</v>
      </c>
      <c r="AB342" s="24"/>
      <c r="AC342" s="26" t="s">
        <v>382</v>
      </c>
      <c r="AD342" s="26"/>
      <c r="AE342" s="26"/>
      <c r="AF342" s="27"/>
      <c r="AG342" s="8"/>
      <c r="AH342" s="8"/>
      <c r="AI342" s="8"/>
      <c r="AJ342" s="8"/>
    </row>
    <row r="343" spans="1:36" ht="90" customHeight="1" x14ac:dyDescent="0.25">
      <c r="A343" s="17" t="s">
        <v>845</v>
      </c>
      <c r="B343" s="18"/>
      <c r="C343" s="18" t="s">
        <v>135</v>
      </c>
      <c r="D343" s="8" t="s">
        <v>835</v>
      </c>
      <c r="F343" s="20"/>
      <c r="G343" s="55" t="s">
        <v>837</v>
      </c>
      <c r="H343" s="55" t="s">
        <v>559</v>
      </c>
      <c r="I343" s="20"/>
      <c r="J343" s="18"/>
      <c r="K343" s="18"/>
      <c r="L343" s="18"/>
      <c r="M343" s="20"/>
      <c r="N343" s="18"/>
      <c r="O343" s="18"/>
      <c r="P343" s="23" t="s">
        <v>141</v>
      </c>
      <c r="Q343" s="18" t="s">
        <v>381</v>
      </c>
      <c r="R343" s="25">
        <v>45046</v>
      </c>
      <c r="S343" s="24"/>
      <c r="T343" s="18" t="s">
        <v>395</v>
      </c>
      <c r="U343" s="25">
        <v>44681</v>
      </c>
      <c r="V343" s="24"/>
      <c r="W343" s="18" t="e">
        <v>#N/A</v>
      </c>
      <c r="X343" s="25" t="e">
        <v>#N/A</v>
      </c>
      <c r="Y343" s="24"/>
      <c r="Z343" s="25" t="e">
        <v>#N/A</v>
      </c>
      <c r="AA343" s="25" t="e">
        <v>#N/A</v>
      </c>
      <c r="AB343" s="24"/>
      <c r="AC343" s="26" t="s">
        <v>382</v>
      </c>
      <c r="AD343" s="26"/>
      <c r="AE343" s="26"/>
      <c r="AF343" s="27"/>
      <c r="AG343" s="8"/>
      <c r="AH343" s="8"/>
      <c r="AI343" s="8"/>
      <c r="AJ343" s="8"/>
    </row>
    <row r="344" spans="1:36" ht="90" customHeight="1" x14ac:dyDescent="0.25">
      <c r="A344" s="17" t="s">
        <v>846</v>
      </c>
      <c r="B344" s="18"/>
      <c r="C344" s="18" t="s">
        <v>135</v>
      </c>
      <c r="D344" s="8" t="s">
        <v>835</v>
      </c>
      <c r="F344" s="20"/>
      <c r="G344" s="54" t="s">
        <v>832</v>
      </c>
      <c r="H344" s="54" t="s">
        <v>559</v>
      </c>
      <c r="I344" s="20"/>
      <c r="J344" s="18"/>
      <c r="K344" s="18"/>
      <c r="L344" s="18"/>
      <c r="M344" s="20"/>
      <c r="N344" s="18"/>
      <c r="O344" s="18"/>
      <c r="P344" s="23" t="s">
        <v>141</v>
      </c>
      <c r="Q344" s="18" t="s">
        <v>847</v>
      </c>
      <c r="R344" s="25" t="e">
        <v>#N/A</v>
      </c>
      <c r="S344" s="24"/>
      <c r="T344" s="18" t="s">
        <v>258</v>
      </c>
      <c r="U344" s="25">
        <v>45482</v>
      </c>
      <c r="V344" s="24"/>
      <c r="W344" s="18" t="e">
        <v>#N/A</v>
      </c>
      <c r="X344" s="25" t="e">
        <v>#N/A</v>
      </c>
      <c r="Y344" s="24"/>
      <c r="Z344" s="25" t="e">
        <v>#N/A</v>
      </c>
      <c r="AA344" s="25" t="e">
        <v>#N/A</v>
      </c>
      <c r="AB344" s="24"/>
      <c r="AC344" s="26"/>
      <c r="AD344" s="26"/>
      <c r="AE344" s="26"/>
      <c r="AF344" s="27"/>
      <c r="AG344" s="8"/>
      <c r="AH344" s="8"/>
      <c r="AI344" s="8"/>
      <c r="AJ344" s="8"/>
    </row>
    <row r="345" spans="1:36" ht="90" customHeight="1" x14ac:dyDescent="0.25">
      <c r="A345" s="17" t="s">
        <v>848</v>
      </c>
      <c r="B345" s="18"/>
      <c r="C345" s="18" t="s">
        <v>135</v>
      </c>
      <c r="D345" s="8" t="s">
        <v>835</v>
      </c>
      <c r="F345" s="20"/>
      <c r="G345" s="55" t="s">
        <v>849</v>
      </c>
      <c r="H345" s="55" t="s">
        <v>559</v>
      </c>
      <c r="I345" s="20"/>
      <c r="J345" s="18"/>
      <c r="K345" s="18"/>
      <c r="L345" s="18"/>
      <c r="M345" s="20"/>
      <c r="N345" s="18"/>
      <c r="O345" s="18"/>
      <c r="P345" s="23" t="s">
        <v>141</v>
      </c>
      <c r="Q345" s="18" t="s">
        <v>274</v>
      </c>
      <c r="R345" s="25">
        <v>45473</v>
      </c>
      <c r="S345" s="24"/>
      <c r="T345" s="18" t="e">
        <v>#N/A</v>
      </c>
      <c r="U345" s="25" t="e">
        <v>#N/A</v>
      </c>
      <c r="V345" s="24"/>
      <c r="W345" s="18" t="s">
        <v>277</v>
      </c>
      <c r="X345" s="25">
        <v>43868</v>
      </c>
      <c r="Y345" s="24"/>
      <c r="Z345" s="25" t="e">
        <v>#N/A</v>
      </c>
      <c r="AA345" s="25" t="e">
        <v>#N/A</v>
      </c>
      <c r="AB345" s="24"/>
      <c r="AC345" s="26"/>
      <c r="AD345" s="26"/>
      <c r="AE345" s="26"/>
      <c r="AF345" s="27"/>
      <c r="AG345" s="8"/>
      <c r="AH345" s="8"/>
      <c r="AI345" s="8"/>
      <c r="AJ345" s="8"/>
    </row>
    <row r="346" spans="1:36" ht="90" customHeight="1" x14ac:dyDescent="0.25">
      <c r="A346" s="17" t="s">
        <v>850</v>
      </c>
      <c r="B346" s="18"/>
      <c r="C346" s="18" t="s">
        <v>135</v>
      </c>
      <c r="D346" s="8" t="s">
        <v>835</v>
      </c>
      <c r="F346" s="20"/>
      <c r="G346" s="54" t="s">
        <v>849</v>
      </c>
      <c r="H346" s="54" t="s">
        <v>559</v>
      </c>
      <c r="I346" s="20"/>
      <c r="J346" s="18"/>
      <c r="K346" s="18"/>
      <c r="L346" s="18"/>
      <c r="M346" s="20"/>
      <c r="N346" s="18"/>
      <c r="O346" s="18"/>
      <c r="P346" s="23" t="s">
        <v>141</v>
      </c>
      <c r="Q346" s="18" t="s">
        <v>274</v>
      </c>
      <c r="R346" s="25">
        <v>45473</v>
      </c>
      <c r="S346" s="24"/>
      <c r="T346" s="18" t="e">
        <v>#N/A</v>
      </c>
      <c r="U346" s="25" t="e">
        <v>#N/A</v>
      </c>
      <c r="V346" s="24"/>
      <c r="W346" s="18" t="s">
        <v>277</v>
      </c>
      <c r="X346" s="25">
        <v>43868</v>
      </c>
      <c r="Y346" s="24"/>
      <c r="Z346" s="25" t="e">
        <v>#N/A</v>
      </c>
      <c r="AA346" s="25" t="e">
        <v>#N/A</v>
      </c>
      <c r="AB346" s="24"/>
      <c r="AC346" s="26"/>
      <c r="AD346" s="26"/>
      <c r="AE346" s="26"/>
      <c r="AF346" s="27"/>
      <c r="AG346" s="8"/>
      <c r="AH346" s="8"/>
      <c r="AI346" s="8"/>
      <c r="AJ346" s="8"/>
    </row>
    <row r="347" spans="1:36" ht="90" customHeight="1" x14ac:dyDescent="0.25">
      <c r="A347" s="17" t="s">
        <v>851</v>
      </c>
      <c r="B347" s="18"/>
      <c r="C347" s="18" t="s">
        <v>135</v>
      </c>
      <c r="D347" s="8" t="s">
        <v>835</v>
      </c>
      <c r="F347" s="20"/>
      <c r="G347" s="55" t="s">
        <v>849</v>
      </c>
      <c r="H347" s="55" t="s">
        <v>559</v>
      </c>
      <c r="I347" s="20"/>
      <c r="J347" s="18"/>
      <c r="K347" s="18"/>
      <c r="L347" s="18"/>
      <c r="M347" s="20"/>
      <c r="N347" s="18"/>
      <c r="O347" s="18"/>
      <c r="P347" s="23" t="s">
        <v>141</v>
      </c>
      <c r="Q347" s="18" t="s">
        <v>274</v>
      </c>
      <c r="R347" s="25">
        <v>45473</v>
      </c>
      <c r="S347" s="24"/>
      <c r="T347" s="18" t="e">
        <v>#N/A</v>
      </c>
      <c r="U347" s="25" t="e">
        <v>#N/A</v>
      </c>
      <c r="V347" s="24"/>
      <c r="W347" s="18" t="s">
        <v>277</v>
      </c>
      <c r="X347" s="25">
        <v>43868</v>
      </c>
      <c r="Y347" s="24"/>
      <c r="Z347" s="25" t="e">
        <v>#N/A</v>
      </c>
      <c r="AA347" s="25" t="e">
        <v>#N/A</v>
      </c>
      <c r="AB347" s="24"/>
      <c r="AC347" s="26"/>
      <c r="AD347" s="26"/>
      <c r="AE347" s="26"/>
      <c r="AF347" s="27"/>
      <c r="AG347" s="8"/>
      <c r="AH347" s="8"/>
      <c r="AI347" s="8"/>
      <c r="AJ347" s="8"/>
    </row>
    <row r="348" spans="1:36" ht="90" customHeight="1" x14ac:dyDescent="0.25">
      <c r="A348" s="17" t="s">
        <v>852</v>
      </c>
      <c r="B348" s="18"/>
      <c r="C348" s="18" t="s">
        <v>135</v>
      </c>
      <c r="D348" s="8" t="s">
        <v>835</v>
      </c>
      <c r="F348" s="20"/>
      <c r="G348" s="54" t="s">
        <v>849</v>
      </c>
      <c r="H348" s="54" t="s">
        <v>559</v>
      </c>
      <c r="I348" s="20"/>
      <c r="J348" s="18"/>
      <c r="K348" s="18"/>
      <c r="L348" s="18"/>
      <c r="M348" s="20"/>
      <c r="N348" s="18"/>
      <c r="O348" s="18"/>
      <c r="P348" s="23" t="s">
        <v>141</v>
      </c>
      <c r="Q348" s="18" t="s">
        <v>274</v>
      </c>
      <c r="R348" s="25">
        <v>45473</v>
      </c>
      <c r="S348" s="24"/>
      <c r="T348" s="18" t="e">
        <v>#N/A</v>
      </c>
      <c r="U348" s="25" t="e">
        <v>#N/A</v>
      </c>
      <c r="V348" s="24"/>
      <c r="W348" s="18" t="s">
        <v>277</v>
      </c>
      <c r="X348" s="25">
        <v>43868</v>
      </c>
      <c r="Y348" s="24"/>
      <c r="Z348" s="25" t="e">
        <v>#N/A</v>
      </c>
      <c r="AA348" s="25" t="e">
        <v>#N/A</v>
      </c>
      <c r="AB348" s="24"/>
      <c r="AC348" s="26"/>
      <c r="AD348" s="26"/>
      <c r="AE348" s="26"/>
      <c r="AF348" s="27"/>
      <c r="AG348" s="8"/>
      <c r="AH348" s="8"/>
      <c r="AI348" s="8"/>
      <c r="AJ348" s="8"/>
    </row>
    <row r="349" spans="1:36" ht="90" customHeight="1" x14ac:dyDescent="0.25">
      <c r="A349" s="17" t="s">
        <v>853</v>
      </c>
      <c r="B349" s="18"/>
      <c r="C349" s="18" t="s">
        <v>135</v>
      </c>
      <c r="D349" s="8" t="s">
        <v>854</v>
      </c>
      <c r="F349" s="20"/>
      <c r="G349" s="55" t="s">
        <v>849</v>
      </c>
      <c r="H349" s="55" t="s">
        <v>559</v>
      </c>
      <c r="I349" s="20"/>
      <c r="J349" s="18"/>
      <c r="K349" s="18"/>
      <c r="L349" s="18"/>
      <c r="M349" s="20"/>
      <c r="N349" s="18"/>
      <c r="O349" s="18"/>
      <c r="P349" s="23" t="s">
        <v>141</v>
      </c>
      <c r="Q349" s="18" t="s">
        <v>274</v>
      </c>
      <c r="R349" s="25">
        <v>45473</v>
      </c>
      <c r="S349" s="24"/>
      <c r="T349" s="18" t="e">
        <v>#N/A</v>
      </c>
      <c r="U349" s="25" t="e">
        <v>#N/A</v>
      </c>
      <c r="V349" s="24"/>
      <c r="W349" s="18" t="s">
        <v>277</v>
      </c>
      <c r="X349" s="25">
        <v>43868</v>
      </c>
      <c r="Y349" s="24"/>
      <c r="Z349" s="25" t="e">
        <v>#N/A</v>
      </c>
      <c r="AA349" s="25" t="e">
        <v>#N/A</v>
      </c>
      <c r="AB349" s="24"/>
      <c r="AC349" s="26"/>
      <c r="AD349" s="26"/>
      <c r="AE349" s="26"/>
      <c r="AF349" s="27"/>
      <c r="AG349" s="8"/>
      <c r="AH349" s="8"/>
      <c r="AI349" s="8"/>
      <c r="AJ349" s="8"/>
    </row>
    <row r="350" spans="1:36" ht="90" customHeight="1" x14ac:dyDescent="0.25">
      <c r="A350" s="17" t="s">
        <v>855</v>
      </c>
      <c r="B350" s="18"/>
      <c r="C350" s="18" t="s">
        <v>135</v>
      </c>
      <c r="D350" s="8" t="s">
        <v>856</v>
      </c>
      <c r="F350" s="20"/>
      <c r="G350" s="54" t="s">
        <v>849</v>
      </c>
      <c r="H350" s="54" t="s">
        <v>559</v>
      </c>
      <c r="I350" s="20"/>
      <c r="J350" s="18"/>
      <c r="K350" s="18"/>
      <c r="L350" s="18"/>
      <c r="M350" s="20"/>
      <c r="N350" s="18"/>
      <c r="O350" s="18"/>
      <c r="P350" s="23" t="s">
        <v>141</v>
      </c>
      <c r="Q350" s="18" t="s">
        <v>274</v>
      </c>
      <c r="R350" s="25">
        <v>45473</v>
      </c>
      <c r="S350" s="24"/>
      <c r="T350" s="18" t="e">
        <v>#N/A</v>
      </c>
      <c r="U350" s="25" t="e">
        <v>#N/A</v>
      </c>
      <c r="V350" s="24"/>
      <c r="W350" s="18" t="s">
        <v>277</v>
      </c>
      <c r="X350" s="25">
        <v>43868</v>
      </c>
      <c r="Y350" s="24"/>
      <c r="Z350" s="25" t="e">
        <v>#N/A</v>
      </c>
      <c r="AA350" s="25" t="e">
        <v>#N/A</v>
      </c>
      <c r="AB350" s="24"/>
      <c r="AC350" s="26"/>
      <c r="AD350" s="26"/>
      <c r="AE350" s="26"/>
      <c r="AF350" s="27"/>
      <c r="AG350" s="8"/>
      <c r="AH350" s="8"/>
      <c r="AI350" s="8"/>
      <c r="AJ350" s="8"/>
    </row>
    <row r="351" spans="1:36" ht="90" customHeight="1" x14ac:dyDescent="0.25">
      <c r="A351" s="17" t="s">
        <v>857</v>
      </c>
      <c r="B351" s="18"/>
      <c r="C351" s="18" t="s">
        <v>135</v>
      </c>
      <c r="D351" s="8" t="s">
        <v>858</v>
      </c>
      <c r="F351" s="20"/>
      <c r="G351" s="55" t="s">
        <v>849</v>
      </c>
      <c r="H351" s="55" t="s">
        <v>559</v>
      </c>
      <c r="I351" s="20"/>
      <c r="J351" s="18"/>
      <c r="K351" s="18"/>
      <c r="L351" s="18"/>
      <c r="M351" s="20"/>
      <c r="N351" s="18"/>
      <c r="O351" s="18"/>
      <c r="P351" s="23" t="s">
        <v>141</v>
      </c>
      <c r="Q351" s="18" t="s">
        <v>274</v>
      </c>
      <c r="R351" s="25">
        <v>45473</v>
      </c>
      <c r="S351" s="24"/>
      <c r="T351" s="18" t="e">
        <v>#N/A</v>
      </c>
      <c r="U351" s="25" t="e">
        <v>#N/A</v>
      </c>
      <c r="V351" s="24"/>
      <c r="W351" s="18" t="s">
        <v>277</v>
      </c>
      <c r="X351" s="25">
        <v>43868</v>
      </c>
      <c r="Y351" s="24"/>
      <c r="Z351" s="25" t="e">
        <v>#N/A</v>
      </c>
      <c r="AA351" s="25" t="e">
        <v>#N/A</v>
      </c>
      <c r="AB351" s="24"/>
      <c r="AC351" s="26"/>
      <c r="AD351" s="26"/>
      <c r="AE351" s="26"/>
      <c r="AF351" s="27"/>
      <c r="AG351" s="8"/>
      <c r="AH351" s="8"/>
      <c r="AI351" s="8"/>
      <c r="AJ351" s="8"/>
    </row>
    <row r="352" spans="1:36" ht="90" customHeight="1" x14ac:dyDescent="0.25">
      <c r="A352" s="17" t="s">
        <v>859</v>
      </c>
      <c r="B352" s="18"/>
      <c r="C352" s="18" t="s">
        <v>135</v>
      </c>
      <c r="D352" s="8" t="s">
        <v>858</v>
      </c>
      <c r="F352" s="20"/>
      <c r="G352" s="54" t="s">
        <v>849</v>
      </c>
      <c r="H352" s="54" t="s">
        <v>559</v>
      </c>
      <c r="I352" s="20"/>
      <c r="J352" s="18"/>
      <c r="K352" s="18"/>
      <c r="L352" s="18"/>
      <c r="M352" s="20"/>
      <c r="N352" s="18"/>
      <c r="O352" s="18"/>
      <c r="P352" s="23" t="s">
        <v>141</v>
      </c>
      <c r="Q352" s="18" t="s">
        <v>274</v>
      </c>
      <c r="R352" s="25">
        <v>45473</v>
      </c>
      <c r="S352" s="24"/>
      <c r="T352" s="18" t="e">
        <v>#N/A</v>
      </c>
      <c r="U352" s="25" t="e">
        <v>#N/A</v>
      </c>
      <c r="V352" s="24"/>
      <c r="W352" s="18" t="s">
        <v>277</v>
      </c>
      <c r="X352" s="25">
        <v>43868</v>
      </c>
      <c r="Y352" s="24"/>
      <c r="Z352" s="25" t="e">
        <v>#N/A</v>
      </c>
      <c r="AA352" s="25" t="e">
        <v>#N/A</v>
      </c>
      <c r="AB352" s="24"/>
      <c r="AC352" s="26"/>
      <c r="AD352" s="26"/>
      <c r="AE352" s="26"/>
      <c r="AF352" s="27"/>
      <c r="AG352" s="8"/>
      <c r="AH352" s="8"/>
      <c r="AI352" s="8"/>
      <c r="AJ352" s="8"/>
    </row>
    <row r="353" spans="1:36" ht="90" customHeight="1" x14ac:dyDescent="0.25">
      <c r="A353" s="17" t="s">
        <v>860</v>
      </c>
      <c r="B353" s="18"/>
      <c r="C353" s="18" t="s">
        <v>135</v>
      </c>
      <c r="D353" s="8" t="s">
        <v>861</v>
      </c>
      <c r="F353" s="20"/>
      <c r="G353" s="55" t="s">
        <v>849</v>
      </c>
      <c r="H353" s="55" t="s">
        <v>559</v>
      </c>
      <c r="I353" s="20"/>
      <c r="J353" s="18"/>
      <c r="K353" s="18"/>
      <c r="L353" s="18"/>
      <c r="M353" s="20"/>
      <c r="N353" s="18"/>
      <c r="O353" s="18"/>
      <c r="P353" s="23" t="s">
        <v>141</v>
      </c>
      <c r="Q353" s="18" t="s">
        <v>274</v>
      </c>
      <c r="R353" s="25">
        <v>45473</v>
      </c>
      <c r="S353" s="24"/>
      <c r="T353" s="18" t="e">
        <v>#N/A</v>
      </c>
      <c r="U353" s="25" t="e">
        <v>#N/A</v>
      </c>
      <c r="V353" s="24"/>
      <c r="W353" s="18" t="s">
        <v>277</v>
      </c>
      <c r="X353" s="25">
        <v>43868</v>
      </c>
      <c r="Y353" s="24"/>
      <c r="Z353" s="25" t="e">
        <v>#N/A</v>
      </c>
      <c r="AA353" s="25" t="e">
        <v>#N/A</v>
      </c>
      <c r="AB353" s="24"/>
      <c r="AC353" s="26"/>
      <c r="AD353" s="26"/>
      <c r="AE353" s="26"/>
      <c r="AF353" s="27"/>
      <c r="AG353" s="8"/>
      <c r="AH353" s="8"/>
      <c r="AI353" s="8"/>
      <c r="AJ353" s="8"/>
    </row>
    <row r="354" spans="1:36" ht="90" customHeight="1" x14ac:dyDescent="0.25">
      <c r="A354" s="17" t="s">
        <v>862</v>
      </c>
      <c r="B354" s="18"/>
      <c r="C354" s="18" t="s">
        <v>135</v>
      </c>
      <c r="D354" s="8" t="s">
        <v>863</v>
      </c>
      <c r="F354" s="20"/>
      <c r="G354" s="54" t="s">
        <v>849</v>
      </c>
      <c r="H354" s="54" t="s">
        <v>559</v>
      </c>
      <c r="I354" s="20"/>
      <c r="J354" s="18"/>
      <c r="K354" s="18"/>
      <c r="L354" s="18"/>
      <c r="M354" s="20"/>
      <c r="N354" s="18"/>
      <c r="O354" s="18"/>
      <c r="P354" s="23" t="s">
        <v>141</v>
      </c>
      <c r="Q354" s="18" t="s">
        <v>274</v>
      </c>
      <c r="R354" s="25">
        <v>45473</v>
      </c>
      <c r="S354" s="24"/>
      <c r="T354" s="18" t="e">
        <v>#N/A</v>
      </c>
      <c r="U354" s="25" t="e">
        <v>#N/A</v>
      </c>
      <c r="V354" s="24"/>
      <c r="W354" s="18" t="s">
        <v>277</v>
      </c>
      <c r="X354" s="25">
        <v>43868</v>
      </c>
      <c r="Y354" s="24"/>
      <c r="Z354" s="25" t="e">
        <v>#N/A</v>
      </c>
      <c r="AA354" s="25" t="e">
        <v>#N/A</v>
      </c>
      <c r="AB354" s="24"/>
      <c r="AC354" s="26"/>
      <c r="AD354" s="26"/>
      <c r="AE354" s="26"/>
      <c r="AF354" s="27"/>
      <c r="AG354" s="8"/>
      <c r="AH354" s="8"/>
      <c r="AI354" s="8"/>
      <c r="AJ354" s="8"/>
    </row>
    <row r="355" spans="1:36" ht="90" customHeight="1" thickBot="1" x14ac:dyDescent="0.3">
      <c r="A355" s="17" t="s">
        <v>864</v>
      </c>
      <c r="B355" s="18"/>
      <c r="C355" s="18" t="s">
        <v>135</v>
      </c>
      <c r="D355" s="8" t="s">
        <v>863</v>
      </c>
      <c r="F355" s="20"/>
      <c r="G355" s="56" t="s">
        <v>849</v>
      </c>
      <c r="H355" s="56" t="s">
        <v>559</v>
      </c>
      <c r="I355" s="20"/>
      <c r="J355" s="18"/>
      <c r="K355" s="18"/>
      <c r="L355" s="18"/>
      <c r="M355" s="20"/>
      <c r="N355" s="18"/>
      <c r="O355" s="18"/>
      <c r="P355" s="23" t="s">
        <v>141</v>
      </c>
      <c r="Q355" s="18" t="s">
        <v>274</v>
      </c>
      <c r="R355" s="25">
        <v>45473</v>
      </c>
      <c r="S355" s="24"/>
      <c r="T355" s="18" t="e">
        <v>#N/A</v>
      </c>
      <c r="U355" s="25" t="e">
        <v>#N/A</v>
      </c>
      <c r="V355" s="24"/>
      <c r="W355" s="18" t="s">
        <v>277</v>
      </c>
      <c r="X355" s="25">
        <v>43868</v>
      </c>
      <c r="Y355" s="24"/>
      <c r="Z355" s="25" t="e">
        <v>#N/A</v>
      </c>
      <c r="AA355" s="25" t="e">
        <v>#N/A</v>
      </c>
      <c r="AB355" s="24"/>
      <c r="AC355" s="26"/>
      <c r="AD355" s="26"/>
      <c r="AE355" s="26"/>
      <c r="AF355" s="27"/>
      <c r="AG355" s="8"/>
      <c r="AH355" s="8"/>
      <c r="AI355" s="8"/>
      <c r="AJ355" s="8"/>
    </row>
    <row r="356" spans="1:36" ht="90" customHeight="1" x14ac:dyDescent="0.25">
      <c r="A356" s="17" t="s">
        <v>865</v>
      </c>
      <c r="B356" s="18"/>
      <c r="C356" s="18" t="s">
        <v>135</v>
      </c>
      <c r="D356" s="8" t="s">
        <v>866</v>
      </c>
      <c r="F356" s="20"/>
      <c r="G356" s="54" t="s">
        <v>837</v>
      </c>
      <c r="H356" s="57" t="s">
        <v>559</v>
      </c>
      <c r="I356" s="20"/>
      <c r="J356" s="18"/>
      <c r="K356" s="18"/>
      <c r="L356" s="18"/>
      <c r="M356" s="20"/>
      <c r="N356" s="18"/>
      <c r="O356" s="18"/>
      <c r="P356" s="23" t="s">
        <v>141</v>
      </c>
      <c r="Q356" s="18" t="s">
        <v>381</v>
      </c>
      <c r="R356" s="25">
        <v>45046</v>
      </c>
      <c r="S356" s="24"/>
      <c r="T356" s="18" t="s">
        <v>395</v>
      </c>
      <c r="U356" s="25">
        <v>44681</v>
      </c>
      <c r="V356" s="24"/>
      <c r="W356" s="18" t="s">
        <v>843</v>
      </c>
      <c r="X356" s="25">
        <v>42067</v>
      </c>
      <c r="Y356" s="24"/>
      <c r="Z356" s="25" t="e">
        <v>#N/A</v>
      </c>
      <c r="AA356" s="25" t="e">
        <v>#N/A</v>
      </c>
      <c r="AB356" s="24"/>
      <c r="AC356" s="26" t="s">
        <v>382</v>
      </c>
      <c r="AD356" s="26"/>
      <c r="AE356" s="26"/>
      <c r="AF356" s="27"/>
      <c r="AG356" s="8"/>
      <c r="AH356" s="8"/>
      <c r="AI356" s="8"/>
      <c r="AJ356" s="8"/>
    </row>
    <row r="357" spans="1:36" ht="90" customHeight="1" x14ac:dyDescent="0.25">
      <c r="A357" s="17" t="s">
        <v>867</v>
      </c>
      <c r="B357" s="18"/>
      <c r="C357" s="18" t="s">
        <v>135</v>
      </c>
      <c r="D357" s="8" t="s">
        <v>868</v>
      </c>
      <c r="F357" s="20"/>
      <c r="G357" s="55" t="s">
        <v>837</v>
      </c>
      <c r="H357" s="55" t="s">
        <v>559</v>
      </c>
      <c r="I357" s="20"/>
      <c r="J357" s="18"/>
      <c r="K357" s="18"/>
      <c r="L357" s="18"/>
      <c r="M357" s="20"/>
      <c r="N357" s="18"/>
      <c r="O357" s="18"/>
      <c r="P357" s="23" t="s">
        <v>141</v>
      </c>
      <c r="Q357" s="18" t="s">
        <v>381</v>
      </c>
      <c r="R357" s="25">
        <v>45046</v>
      </c>
      <c r="S357" s="24"/>
      <c r="T357" s="18" t="s">
        <v>395</v>
      </c>
      <c r="U357" s="25">
        <v>44681</v>
      </c>
      <c r="V357" s="24"/>
      <c r="W357" s="18" t="e">
        <v>#N/A</v>
      </c>
      <c r="X357" s="25" t="e">
        <v>#N/A</v>
      </c>
      <c r="Y357" s="24"/>
      <c r="Z357" s="25" t="e">
        <v>#N/A</v>
      </c>
      <c r="AA357" s="25" t="e">
        <v>#N/A</v>
      </c>
      <c r="AB357" s="24"/>
      <c r="AC357" s="26" t="s">
        <v>382</v>
      </c>
      <c r="AD357" s="26"/>
      <c r="AE357" s="26"/>
      <c r="AF357" s="27"/>
      <c r="AG357" s="8"/>
      <c r="AH357" s="8"/>
      <c r="AI357" s="8"/>
      <c r="AJ357" s="8"/>
    </row>
    <row r="358" spans="1:36" ht="90" customHeight="1" x14ac:dyDescent="0.25">
      <c r="A358" s="17" t="s">
        <v>869</v>
      </c>
      <c r="B358" s="18"/>
      <c r="C358" s="18" t="s">
        <v>135</v>
      </c>
      <c r="D358" s="8" t="s">
        <v>870</v>
      </c>
      <c r="F358" s="20"/>
      <c r="G358" s="54" t="s">
        <v>837</v>
      </c>
      <c r="H358" s="57" t="s">
        <v>559</v>
      </c>
      <c r="I358" s="20"/>
      <c r="J358" s="18"/>
      <c r="K358" s="18"/>
      <c r="L358" s="18"/>
      <c r="M358" s="20"/>
      <c r="N358" s="18"/>
      <c r="O358" s="18"/>
      <c r="P358" s="23" t="s">
        <v>141</v>
      </c>
      <c r="Q358" s="18" t="s">
        <v>381</v>
      </c>
      <c r="R358" s="25">
        <v>45046</v>
      </c>
      <c r="S358" s="24"/>
      <c r="T358" s="18" t="e">
        <v>#N/A</v>
      </c>
      <c r="U358" s="25" t="e">
        <v>#N/A</v>
      </c>
      <c r="V358" s="24"/>
      <c r="W358" s="18" t="e">
        <v>#N/A</v>
      </c>
      <c r="X358" s="25" t="e">
        <v>#N/A</v>
      </c>
      <c r="Y358" s="24"/>
      <c r="Z358" s="25" t="e">
        <v>#N/A</v>
      </c>
      <c r="AA358" s="25" t="e">
        <v>#N/A</v>
      </c>
      <c r="AB358" s="24"/>
      <c r="AC358" s="26" t="s">
        <v>382</v>
      </c>
      <c r="AD358" s="26"/>
      <c r="AE358" s="26"/>
      <c r="AF358" s="27"/>
      <c r="AG358" s="8"/>
      <c r="AH358" s="8"/>
      <c r="AI358" s="8"/>
      <c r="AJ358" s="8"/>
    </row>
    <row r="359" spans="1:36" ht="90" customHeight="1" x14ac:dyDescent="0.25">
      <c r="A359" s="17" t="s">
        <v>871</v>
      </c>
      <c r="B359" s="18"/>
      <c r="C359" s="18" t="s">
        <v>135</v>
      </c>
      <c r="D359" s="8" t="s">
        <v>872</v>
      </c>
      <c r="F359" s="20"/>
      <c r="G359" s="55" t="s">
        <v>832</v>
      </c>
      <c r="H359" s="55" t="s">
        <v>559</v>
      </c>
      <c r="I359" s="20"/>
      <c r="J359" s="18"/>
      <c r="K359" s="18"/>
      <c r="L359" s="18"/>
      <c r="M359" s="20"/>
      <c r="N359" s="18"/>
      <c r="O359" s="18"/>
      <c r="P359" s="23" t="s">
        <v>141</v>
      </c>
      <c r="Q359" s="18" t="s">
        <v>165</v>
      </c>
      <c r="R359" s="25" t="e">
        <v>#N/A</v>
      </c>
      <c r="S359" s="24"/>
      <c r="T359" s="18" t="e">
        <v>#N/A</v>
      </c>
      <c r="U359" s="25" t="e">
        <v>#N/A</v>
      </c>
      <c r="V359" s="24"/>
      <c r="W359" s="18" t="s">
        <v>176</v>
      </c>
      <c r="X359" s="25">
        <v>45382</v>
      </c>
      <c r="Y359" s="24"/>
      <c r="Z359" s="25" t="e">
        <v>#N/A</v>
      </c>
      <c r="AA359" s="25" t="e">
        <v>#N/A</v>
      </c>
      <c r="AB359" s="24"/>
      <c r="AC359" s="26"/>
      <c r="AD359" s="26"/>
      <c r="AE359" s="26"/>
      <c r="AF359" s="27"/>
      <c r="AG359" s="8"/>
      <c r="AH359" s="8"/>
      <c r="AI359" s="8"/>
      <c r="AJ359" s="8"/>
    </row>
    <row r="360" spans="1:36" ht="90" customHeight="1" x14ac:dyDescent="0.25">
      <c r="A360" s="17" t="s">
        <v>873</v>
      </c>
      <c r="B360" s="18"/>
      <c r="C360" s="18" t="s">
        <v>135</v>
      </c>
      <c r="D360" s="8" t="s">
        <v>874</v>
      </c>
      <c r="F360" s="20"/>
      <c r="G360" s="54" t="s">
        <v>832</v>
      </c>
      <c r="H360" s="54" t="s">
        <v>559</v>
      </c>
      <c r="I360" s="20"/>
      <c r="J360" s="18"/>
      <c r="K360" s="18"/>
      <c r="L360" s="18"/>
      <c r="M360" s="20"/>
      <c r="N360" s="18"/>
      <c r="O360" s="18"/>
      <c r="P360" s="23" t="s">
        <v>141</v>
      </c>
      <c r="Q360" s="18" t="s">
        <v>251</v>
      </c>
      <c r="R360" s="25">
        <v>45209</v>
      </c>
      <c r="S360" s="24"/>
      <c r="T360" s="18" t="e">
        <v>#N/A</v>
      </c>
      <c r="U360" s="25" t="e">
        <v>#N/A</v>
      </c>
      <c r="V360" s="24"/>
      <c r="W360" s="18" t="s">
        <v>244</v>
      </c>
      <c r="X360" s="25">
        <v>45209</v>
      </c>
      <c r="Y360" s="24"/>
      <c r="Z360" s="25" t="s">
        <v>875</v>
      </c>
      <c r="AA360" s="25">
        <v>44117</v>
      </c>
      <c r="AB360" s="24"/>
      <c r="AC360" s="26"/>
      <c r="AD360" s="26"/>
      <c r="AE360" s="26"/>
      <c r="AF360" s="27"/>
      <c r="AG360" s="8"/>
      <c r="AH360" s="8"/>
      <c r="AI360" s="8"/>
      <c r="AJ360" s="8"/>
    </row>
    <row r="361" spans="1:36" ht="90" customHeight="1" x14ac:dyDescent="0.25">
      <c r="A361" s="17" t="s">
        <v>876</v>
      </c>
      <c r="B361" s="18"/>
      <c r="C361" s="18" t="s">
        <v>135</v>
      </c>
      <c r="D361" s="8" t="s">
        <v>877</v>
      </c>
      <c r="F361" s="20"/>
      <c r="G361" s="55" t="s">
        <v>837</v>
      </c>
      <c r="H361" s="55" t="s">
        <v>559</v>
      </c>
      <c r="I361" s="20"/>
      <c r="J361" s="18"/>
      <c r="K361" s="18"/>
      <c r="L361" s="18"/>
      <c r="M361" s="20"/>
      <c r="N361" s="18"/>
      <c r="O361" s="18"/>
      <c r="P361" s="23" t="s">
        <v>141</v>
      </c>
      <c r="Q361" s="18" t="s">
        <v>274</v>
      </c>
      <c r="R361" s="25">
        <v>45473</v>
      </c>
      <c r="S361" s="24"/>
      <c r="T361" s="18" t="e">
        <v>#N/A</v>
      </c>
      <c r="U361" s="25" t="e">
        <v>#N/A</v>
      </c>
      <c r="V361" s="24"/>
      <c r="W361" s="18" t="e">
        <v>#N/A</v>
      </c>
      <c r="X361" s="25" t="e">
        <v>#N/A</v>
      </c>
      <c r="Y361" s="24"/>
      <c r="Z361" s="25" t="e">
        <v>#N/A</v>
      </c>
      <c r="AA361" s="25" t="e">
        <v>#N/A</v>
      </c>
      <c r="AB361" s="24"/>
      <c r="AC361" s="26"/>
      <c r="AD361" s="26"/>
      <c r="AE361" s="26"/>
      <c r="AF361" s="27"/>
      <c r="AG361" s="8"/>
      <c r="AH361" s="8"/>
      <c r="AI361" s="8"/>
      <c r="AJ361" s="8"/>
    </row>
    <row r="362" spans="1:36" ht="90" customHeight="1" x14ac:dyDescent="0.25">
      <c r="A362" s="17" t="s">
        <v>878</v>
      </c>
      <c r="B362" s="18"/>
      <c r="C362" s="18" t="s">
        <v>135</v>
      </c>
      <c r="D362" s="8" t="s">
        <v>879</v>
      </c>
      <c r="F362" s="20"/>
      <c r="G362" s="54" t="s">
        <v>837</v>
      </c>
      <c r="H362" s="57" t="s">
        <v>559</v>
      </c>
      <c r="I362" s="20"/>
      <c r="J362" s="18"/>
      <c r="K362" s="18"/>
      <c r="L362" s="18"/>
      <c r="M362" s="20"/>
      <c r="N362" s="18"/>
      <c r="O362" s="18"/>
      <c r="P362" s="23" t="s">
        <v>141</v>
      </c>
      <c r="Q362" s="18" t="s">
        <v>274</v>
      </c>
      <c r="R362" s="25">
        <v>45473</v>
      </c>
      <c r="S362" s="24"/>
      <c r="T362" s="18" t="e">
        <v>#N/A</v>
      </c>
      <c r="U362" s="25" t="e">
        <v>#N/A</v>
      </c>
      <c r="V362" s="24"/>
      <c r="W362" s="18" t="e">
        <v>#N/A</v>
      </c>
      <c r="X362" s="25" t="e">
        <v>#N/A</v>
      </c>
      <c r="Y362" s="24"/>
      <c r="Z362" s="25" t="e">
        <v>#N/A</v>
      </c>
      <c r="AA362" s="25" t="e">
        <v>#N/A</v>
      </c>
      <c r="AB362" s="24"/>
      <c r="AC362" s="26"/>
      <c r="AD362" s="26"/>
      <c r="AE362" s="26"/>
      <c r="AF362" s="27"/>
      <c r="AG362" s="8"/>
      <c r="AH362" s="8"/>
      <c r="AI362" s="8"/>
      <c r="AJ362" s="8"/>
    </row>
    <row r="363" spans="1:36" ht="90" customHeight="1" x14ac:dyDescent="0.25">
      <c r="A363" s="17" t="s">
        <v>880</v>
      </c>
      <c r="B363" s="18"/>
      <c r="C363" s="18" t="s">
        <v>135</v>
      </c>
      <c r="D363" s="8" t="s">
        <v>881</v>
      </c>
      <c r="F363" s="20"/>
      <c r="G363" s="55" t="s">
        <v>837</v>
      </c>
      <c r="H363" s="55" t="s">
        <v>559</v>
      </c>
      <c r="I363" s="20"/>
      <c r="J363" s="18"/>
      <c r="K363" s="18"/>
      <c r="L363" s="18"/>
      <c r="M363" s="20"/>
      <c r="N363" s="18"/>
      <c r="O363" s="18"/>
      <c r="P363" s="23" t="s">
        <v>141</v>
      </c>
      <c r="Q363" s="18" t="s">
        <v>251</v>
      </c>
      <c r="R363" s="25">
        <v>45209</v>
      </c>
      <c r="S363" s="24"/>
      <c r="T363" s="18" t="e">
        <v>#N/A</v>
      </c>
      <c r="U363" s="25" t="e">
        <v>#N/A</v>
      </c>
      <c r="V363" s="24"/>
      <c r="W363" s="18" t="e">
        <v>#N/A</v>
      </c>
      <c r="X363" s="25" t="e">
        <v>#N/A</v>
      </c>
      <c r="Y363" s="24"/>
      <c r="Z363" s="25" t="e">
        <v>#N/A</v>
      </c>
      <c r="AA363" s="25" t="e">
        <v>#N/A</v>
      </c>
      <c r="AB363" s="24"/>
      <c r="AC363" s="26"/>
      <c r="AD363" s="26"/>
      <c r="AE363" s="26"/>
      <c r="AF363" s="27"/>
      <c r="AG363" s="8"/>
      <c r="AH363" s="8"/>
      <c r="AI363" s="8"/>
      <c r="AJ363" s="8"/>
    </row>
    <row r="364" spans="1:36" ht="90" customHeight="1" thickBot="1" x14ac:dyDescent="0.3">
      <c r="A364" s="17" t="s">
        <v>882</v>
      </c>
      <c r="B364" s="18"/>
      <c r="C364" s="18" t="s">
        <v>135</v>
      </c>
      <c r="D364" s="8" t="s">
        <v>881</v>
      </c>
      <c r="F364" s="20"/>
      <c r="G364" s="58" t="s">
        <v>883</v>
      </c>
      <c r="H364" s="58" t="s">
        <v>884</v>
      </c>
      <c r="I364" s="20"/>
      <c r="J364" s="18"/>
      <c r="K364" s="18"/>
      <c r="L364" s="18"/>
      <c r="M364" s="20"/>
      <c r="N364" s="18"/>
      <c r="O364" s="18"/>
      <c r="P364" s="23" t="s">
        <v>141</v>
      </c>
      <c r="Q364" s="18" t="s">
        <v>274</v>
      </c>
      <c r="R364" s="25">
        <v>45473</v>
      </c>
      <c r="S364" s="24"/>
      <c r="T364" s="18" t="e">
        <v>#N/A</v>
      </c>
      <c r="U364" s="25" t="e">
        <v>#N/A</v>
      </c>
      <c r="V364" s="24"/>
      <c r="W364" s="18" t="e">
        <v>#N/A</v>
      </c>
      <c r="X364" s="25" t="e">
        <v>#N/A</v>
      </c>
      <c r="Y364" s="24"/>
      <c r="Z364" s="25" t="e">
        <v>#N/A</v>
      </c>
      <c r="AA364" s="25" t="e">
        <v>#N/A</v>
      </c>
      <c r="AB364" s="24"/>
      <c r="AC364" s="26"/>
      <c r="AD364" s="26"/>
      <c r="AE364" s="26"/>
      <c r="AF364" s="27"/>
      <c r="AG364" s="8"/>
      <c r="AH364" s="8"/>
      <c r="AI364" s="8"/>
      <c r="AJ364" s="8"/>
    </row>
    <row r="365" spans="1:36" ht="90" customHeight="1" x14ac:dyDescent="0.25">
      <c r="A365" s="17" t="s">
        <v>885</v>
      </c>
      <c r="B365" s="18"/>
      <c r="C365" s="18" t="s">
        <v>135</v>
      </c>
      <c r="D365" s="8" t="s">
        <v>881</v>
      </c>
      <c r="F365" s="20"/>
      <c r="G365" s="55" t="s">
        <v>832</v>
      </c>
      <c r="H365" s="55" t="s">
        <v>833</v>
      </c>
      <c r="I365" s="20"/>
      <c r="J365" s="18"/>
      <c r="K365" s="18"/>
      <c r="L365" s="18"/>
      <c r="M365" s="20"/>
      <c r="N365" s="18"/>
      <c r="O365" s="18"/>
      <c r="P365" s="23" t="s">
        <v>141</v>
      </c>
      <c r="Q365" s="18" t="s">
        <v>142</v>
      </c>
      <c r="R365" s="25" t="e">
        <v>#N/A</v>
      </c>
      <c r="S365" s="24"/>
      <c r="T365" s="18" t="s">
        <v>258</v>
      </c>
      <c r="U365" s="25">
        <v>45482</v>
      </c>
      <c r="V365" s="24"/>
      <c r="W365" s="18" t="e">
        <v>#N/A</v>
      </c>
      <c r="X365" s="25" t="e">
        <v>#N/A</v>
      </c>
      <c r="Y365" s="24"/>
      <c r="Z365" s="25" t="e">
        <v>#N/A</v>
      </c>
      <c r="AA365" s="25" t="e">
        <v>#N/A</v>
      </c>
      <c r="AB365" s="24"/>
      <c r="AC365" s="26"/>
      <c r="AD365" s="26"/>
      <c r="AE365" s="26"/>
      <c r="AF365" s="27"/>
      <c r="AG365" s="8"/>
      <c r="AH365" s="8"/>
      <c r="AI365" s="8"/>
      <c r="AJ365" s="8"/>
    </row>
    <row r="366" spans="1:36" ht="90" customHeight="1" x14ac:dyDescent="0.25">
      <c r="A366" s="17" t="s">
        <v>886</v>
      </c>
      <c r="B366" s="18"/>
      <c r="C366" s="18" t="s">
        <v>135</v>
      </c>
      <c r="D366" s="8" t="s">
        <v>887</v>
      </c>
      <c r="F366" s="20"/>
      <c r="G366" s="54" t="s">
        <v>832</v>
      </c>
      <c r="H366" s="54" t="s">
        <v>833</v>
      </c>
      <c r="I366" s="20"/>
      <c r="J366" s="18"/>
      <c r="K366" s="18"/>
      <c r="L366" s="18"/>
      <c r="M366" s="20"/>
      <c r="N366" s="18"/>
      <c r="O366" s="18"/>
      <c r="P366" s="23" t="s">
        <v>141</v>
      </c>
      <c r="Q366" s="18" t="s">
        <v>274</v>
      </c>
      <c r="R366" s="25">
        <v>45473</v>
      </c>
      <c r="S366" s="24"/>
      <c r="T366" s="18" t="e">
        <v>#N/A</v>
      </c>
      <c r="U366" s="25" t="e">
        <v>#N/A</v>
      </c>
      <c r="V366" s="24"/>
      <c r="W366" s="18" t="e">
        <v>#N/A</v>
      </c>
      <c r="X366" s="25" t="e">
        <v>#N/A</v>
      </c>
      <c r="Y366" s="24"/>
      <c r="Z366" s="25" t="e">
        <v>#N/A</v>
      </c>
      <c r="AA366" s="25" t="e">
        <v>#N/A</v>
      </c>
      <c r="AB366" s="24"/>
      <c r="AC366" s="26"/>
      <c r="AD366" s="26"/>
      <c r="AE366" s="26"/>
      <c r="AF366" s="27"/>
      <c r="AG366" s="8"/>
      <c r="AH366" s="8"/>
      <c r="AI366" s="8"/>
      <c r="AJ366" s="8"/>
    </row>
    <row r="367" spans="1:36" ht="90" customHeight="1" thickBot="1" x14ac:dyDescent="0.3">
      <c r="A367" s="17" t="s">
        <v>888</v>
      </c>
      <c r="B367" s="18"/>
      <c r="C367" s="18" t="s">
        <v>135</v>
      </c>
      <c r="D367" s="8" t="s">
        <v>887</v>
      </c>
      <c r="F367" s="20"/>
      <c r="G367" s="56" t="s">
        <v>832</v>
      </c>
      <c r="H367" s="56" t="s">
        <v>833</v>
      </c>
      <c r="I367" s="20"/>
      <c r="J367" s="18"/>
      <c r="K367" s="18"/>
      <c r="L367" s="18"/>
      <c r="M367" s="20"/>
      <c r="N367" s="18"/>
      <c r="O367" s="18"/>
      <c r="P367" s="23" t="s">
        <v>141</v>
      </c>
      <c r="Q367" s="18" t="s">
        <v>274</v>
      </c>
      <c r="R367" s="25">
        <v>45473</v>
      </c>
      <c r="S367" s="24"/>
      <c r="T367" s="18" t="e">
        <v>#N/A</v>
      </c>
      <c r="U367" s="25" t="e">
        <v>#N/A</v>
      </c>
      <c r="V367" s="24"/>
      <c r="W367" s="18" t="e">
        <v>#N/A</v>
      </c>
      <c r="X367" s="25" t="e">
        <v>#N/A</v>
      </c>
      <c r="Y367" s="24"/>
      <c r="Z367" s="25" t="e">
        <v>#N/A</v>
      </c>
      <c r="AA367" s="25" t="e">
        <v>#N/A</v>
      </c>
      <c r="AB367" s="24"/>
      <c r="AC367" s="26"/>
      <c r="AD367" s="26"/>
      <c r="AE367" s="26"/>
      <c r="AF367" s="27"/>
      <c r="AG367" s="8"/>
      <c r="AH367" s="8"/>
      <c r="AI367" s="8"/>
      <c r="AJ367" s="8"/>
    </row>
    <row r="368" spans="1:36" ht="90" customHeight="1" x14ac:dyDescent="0.25">
      <c r="A368" s="17" t="s">
        <v>889</v>
      </c>
      <c r="B368" s="18"/>
      <c r="C368" s="18" t="s">
        <v>135</v>
      </c>
      <c r="D368" s="8" t="s">
        <v>566</v>
      </c>
      <c r="F368" s="20"/>
      <c r="G368" s="18" t="s">
        <v>148</v>
      </c>
      <c r="H368" s="18" t="s">
        <v>149</v>
      </c>
      <c r="I368" s="20"/>
      <c r="J368" s="18"/>
      <c r="K368" s="18"/>
      <c r="L368" s="18"/>
      <c r="M368" s="20"/>
      <c r="N368" s="18"/>
      <c r="O368" s="18"/>
      <c r="P368" s="23" t="s">
        <v>141</v>
      </c>
      <c r="Q368" s="18" t="s">
        <v>392</v>
      </c>
      <c r="R368" s="25">
        <v>45046</v>
      </c>
      <c r="S368" s="24"/>
      <c r="T368" s="18" t="s">
        <v>395</v>
      </c>
      <c r="U368" s="25">
        <v>44681</v>
      </c>
      <c r="V368" s="24"/>
      <c r="W368" s="18" t="e">
        <v>#N/A</v>
      </c>
      <c r="X368" s="25" t="e">
        <v>#N/A</v>
      </c>
      <c r="Y368" s="24"/>
      <c r="Z368" s="25" t="e">
        <v>#N/A</v>
      </c>
      <c r="AA368" s="25" t="e">
        <v>#N/A</v>
      </c>
      <c r="AB368" s="24"/>
      <c r="AC368" s="26" t="s">
        <v>382</v>
      </c>
      <c r="AD368" s="26"/>
      <c r="AE368" s="26"/>
      <c r="AF368" s="27"/>
      <c r="AG368" s="8"/>
      <c r="AH368" s="8"/>
      <c r="AI368" s="8"/>
      <c r="AJ368" s="8"/>
    </row>
    <row r="369" spans="1:36" ht="90" customHeight="1" x14ac:dyDescent="0.25">
      <c r="A369" s="17" t="s">
        <v>890</v>
      </c>
      <c r="B369" s="18"/>
      <c r="C369" s="18" t="s">
        <v>135</v>
      </c>
      <c r="D369" s="8" t="s">
        <v>891</v>
      </c>
      <c r="F369" s="20"/>
      <c r="G369" s="55" t="s">
        <v>892</v>
      </c>
      <c r="H369" s="55" t="s">
        <v>447</v>
      </c>
      <c r="I369" s="20"/>
      <c r="J369" s="18"/>
      <c r="K369" s="18"/>
      <c r="L369" s="18"/>
      <c r="M369" s="20"/>
      <c r="N369" s="18"/>
      <c r="O369" s="18"/>
      <c r="P369" s="23" t="s">
        <v>141</v>
      </c>
      <c r="Q369" s="18" t="s">
        <v>381</v>
      </c>
      <c r="R369" s="25">
        <v>45046</v>
      </c>
      <c r="S369" s="24"/>
      <c r="T369" s="18" t="s">
        <v>395</v>
      </c>
      <c r="U369" s="25">
        <v>44681</v>
      </c>
      <c r="V369" s="24"/>
      <c r="W369" s="18" t="e">
        <v>#N/A</v>
      </c>
      <c r="X369" s="25" t="e">
        <v>#N/A</v>
      </c>
      <c r="Y369" s="24"/>
      <c r="Z369" s="25" t="e">
        <v>#N/A</v>
      </c>
      <c r="AA369" s="25" t="e">
        <v>#N/A</v>
      </c>
      <c r="AB369" s="24"/>
      <c r="AC369" s="26" t="s">
        <v>382</v>
      </c>
      <c r="AD369" s="26"/>
      <c r="AE369" s="26"/>
      <c r="AF369" s="27"/>
      <c r="AG369" s="8"/>
      <c r="AH369" s="8"/>
      <c r="AI369" s="8"/>
      <c r="AJ369" s="8"/>
    </row>
    <row r="370" spans="1:36" ht="90" customHeight="1" x14ac:dyDescent="0.25">
      <c r="A370" s="17" t="s">
        <v>893</v>
      </c>
      <c r="B370" s="18"/>
      <c r="C370" s="18" t="s">
        <v>135</v>
      </c>
      <c r="D370" s="8" t="s">
        <v>551</v>
      </c>
      <c r="F370" s="20"/>
      <c r="G370" s="18" t="s">
        <v>148</v>
      </c>
      <c r="H370" s="18" t="s">
        <v>149</v>
      </c>
      <c r="I370" s="20"/>
      <c r="J370" s="18"/>
      <c r="K370" s="18"/>
      <c r="L370" s="18"/>
      <c r="M370" s="20"/>
      <c r="N370" s="18"/>
      <c r="O370" s="18"/>
      <c r="P370" s="23" t="s">
        <v>141</v>
      </c>
      <c r="Q370" s="18" t="s">
        <v>392</v>
      </c>
      <c r="R370" s="25">
        <v>45046</v>
      </c>
      <c r="S370" s="24"/>
      <c r="T370" s="18" t="s">
        <v>395</v>
      </c>
      <c r="U370" s="25">
        <v>44681</v>
      </c>
      <c r="V370" s="24"/>
      <c r="W370" s="18" t="e">
        <v>#N/A</v>
      </c>
      <c r="X370" s="25" t="e">
        <v>#N/A</v>
      </c>
      <c r="Y370" s="24"/>
      <c r="Z370" s="25" t="e">
        <v>#N/A</v>
      </c>
      <c r="AA370" s="25" t="e">
        <v>#N/A</v>
      </c>
      <c r="AB370" s="24"/>
      <c r="AC370" s="26" t="s">
        <v>382</v>
      </c>
      <c r="AD370" s="26"/>
      <c r="AE370" s="26"/>
      <c r="AF370" s="27"/>
      <c r="AG370" s="8"/>
      <c r="AH370" s="8"/>
      <c r="AI370" s="8"/>
      <c r="AJ370" s="8"/>
    </row>
    <row r="371" spans="1:36" ht="90" customHeight="1" x14ac:dyDescent="0.25">
      <c r="A371" s="17" t="s">
        <v>894</v>
      </c>
      <c r="B371" s="18"/>
      <c r="C371" s="18" t="s">
        <v>135</v>
      </c>
      <c r="D371" s="8" t="s">
        <v>891</v>
      </c>
      <c r="F371" s="20"/>
      <c r="G371" s="55" t="s">
        <v>892</v>
      </c>
      <c r="H371" s="55" t="s">
        <v>447</v>
      </c>
      <c r="I371" s="20"/>
      <c r="J371" s="18"/>
      <c r="K371" s="18"/>
      <c r="L371" s="18"/>
      <c r="M371" s="20"/>
      <c r="N371" s="18"/>
      <c r="O371" s="18"/>
      <c r="P371" s="23" t="s">
        <v>141</v>
      </c>
      <c r="Q371" s="18" t="s">
        <v>381</v>
      </c>
      <c r="R371" s="25">
        <v>45046</v>
      </c>
      <c r="S371" s="24"/>
      <c r="T371" s="18" t="s">
        <v>395</v>
      </c>
      <c r="U371" s="25">
        <v>44681</v>
      </c>
      <c r="V371" s="24"/>
      <c r="W371" s="18" t="e">
        <v>#N/A</v>
      </c>
      <c r="X371" s="25" t="e">
        <v>#N/A</v>
      </c>
      <c r="Y371" s="24"/>
      <c r="Z371" s="25" t="e">
        <v>#N/A</v>
      </c>
      <c r="AA371" s="25" t="e">
        <v>#N/A</v>
      </c>
      <c r="AB371" s="24"/>
      <c r="AC371" s="26" t="s">
        <v>382</v>
      </c>
      <c r="AD371" s="26"/>
      <c r="AE371" s="26"/>
      <c r="AF371" s="27"/>
      <c r="AG371" s="8"/>
      <c r="AH371" s="8"/>
      <c r="AI371" s="8"/>
      <c r="AJ371" s="8"/>
    </row>
    <row r="372" spans="1:36" ht="90" customHeight="1" x14ac:dyDescent="0.25">
      <c r="A372" s="17" t="s">
        <v>895</v>
      </c>
      <c r="B372" s="18"/>
      <c r="C372" s="18" t="s">
        <v>135</v>
      </c>
      <c r="D372" s="8" t="s">
        <v>891</v>
      </c>
      <c r="F372" s="20"/>
      <c r="G372" s="54" t="s">
        <v>892</v>
      </c>
      <c r="H372" s="54" t="s">
        <v>447</v>
      </c>
      <c r="I372" s="20"/>
      <c r="J372" s="18"/>
      <c r="K372" s="18"/>
      <c r="L372" s="18"/>
      <c r="M372" s="20"/>
      <c r="N372" s="18"/>
      <c r="O372" s="18"/>
      <c r="P372" s="23" t="s">
        <v>141</v>
      </c>
      <c r="Q372" s="18" t="s">
        <v>381</v>
      </c>
      <c r="R372" s="25">
        <v>45046</v>
      </c>
      <c r="S372" s="24"/>
      <c r="T372" s="18" t="s">
        <v>395</v>
      </c>
      <c r="U372" s="25">
        <v>44681</v>
      </c>
      <c r="V372" s="24"/>
      <c r="W372" s="18" t="e">
        <v>#N/A</v>
      </c>
      <c r="X372" s="25" t="e">
        <v>#N/A</v>
      </c>
      <c r="Y372" s="24"/>
      <c r="Z372" s="25" t="e">
        <v>#N/A</v>
      </c>
      <c r="AA372" s="25" t="e">
        <v>#N/A</v>
      </c>
      <c r="AB372" s="24"/>
      <c r="AC372" s="26" t="s">
        <v>382</v>
      </c>
      <c r="AD372" s="26"/>
      <c r="AE372" s="26"/>
      <c r="AF372" s="27"/>
      <c r="AG372" s="8"/>
      <c r="AH372" s="8"/>
      <c r="AI372" s="8"/>
      <c r="AJ372" s="8"/>
    </row>
    <row r="373" spans="1:36" ht="90" customHeight="1" thickBot="1" x14ac:dyDescent="0.3">
      <c r="A373" s="17" t="s">
        <v>896</v>
      </c>
      <c r="B373" s="18"/>
      <c r="C373" s="18" t="s">
        <v>135</v>
      </c>
      <c r="D373" s="8" t="s">
        <v>891</v>
      </c>
      <c r="F373" s="20"/>
      <c r="G373" s="56" t="s">
        <v>892</v>
      </c>
      <c r="H373" s="56" t="s">
        <v>447</v>
      </c>
      <c r="I373" s="20"/>
      <c r="J373" s="18"/>
      <c r="K373" s="18"/>
      <c r="L373" s="18"/>
      <c r="M373" s="20"/>
      <c r="N373" s="18"/>
      <c r="O373" s="18"/>
      <c r="P373" s="23" t="s">
        <v>141</v>
      </c>
      <c r="Q373" s="18" t="s">
        <v>381</v>
      </c>
      <c r="R373" s="25">
        <v>45046</v>
      </c>
      <c r="S373" s="24"/>
      <c r="T373" s="18" t="s">
        <v>395</v>
      </c>
      <c r="U373" s="25">
        <v>44681</v>
      </c>
      <c r="V373" s="24"/>
      <c r="W373" s="18" t="e">
        <v>#N/A</v>
      </c>
      <c r="X373" s="25" t="e">
        <v>#N/A</v>
      </c>
      <c r="Y373" s="24"/>
      <c r="Z373" s="25" t="e">
        <v>#N/A</v>
      </c>
      <c r="AA373" s="25" t="e">
        <v>#N/A</v>
      </c>
      <c r="AB373" s="24"/>
      <c r="AC373" s="26" t="s">
        <v>382</v>
      </c>
      <c r="AD373" s="26"/>
      <c r="AE373" s="26"/>
      <c r="AF373" s="27"/>
      <c r="AG373" s="8"/>
      <c r="AH373" s="8"/>
      <c r="AI373" s="8"/>
      <c r="AJ373" s="8"/>
    </row>
    <row r="374" spans="1:36" ht="90" customHeight="1" x14ac:dyDescent="0.25">
      <c r="A374" s="17" t="s">
        <v>897</v>
      </c>
      <c r="B374" s="18"/>
      <c r="C374" s="18" t="s">
        <v>135</v>
      </c>
      <c r="D374" s="8" t="s">
        <v>898</v>
      </c>
      <c r="F374" s="20"/>
      <c r="G374" s="54" t="s">
        <v>562</v>
      </c>
      <c r="H374" s="54" t="s">
        <v>140</v>
      </c>
      <c r="I374" s="20"/>
      <c r="J374" s="18"/>
      <c r="K374" s="18"/>
      <c r="L374" s="18"/>
      <c r="M374" s="20"/>
      <c r="N374" s="18"/>
      <c r="O374" s="18"/>
      <c r="P374" s="23" t="s">
        <v>141</v>
      </c>
      <c r="Q374" s="18" t="s">
        <v>381</v>
      </c>
      <c r="R374" s="25">
        <v>45046</v>
      </c>
      <c r="S374" s="24"/>
      <c r="T374" s="18" t="s">
        <v>395</v>
      </c>
      <c r="U374" s="25">
        <v>44681</v>
      </c>
      <c r="V374" s="24"/>
      <c r="W374" s="18" t="e">
        <v>#N/A</v>
      </c>
      <c r="X374" s="25" t="e">
        <v>#N/A</v>
      </c>
      <c r="Y374" s="24"/>
      <c r="Z374" s="25" t="e">
        <v>#N/A</v>
      </c>
      <c r="AA374" s="25" t="e">
        <v>#N/A</v>
      </c>
      <c r="AB374" s="24"/>
      <c r="AC374" s="26" t="s">
        <v>382</v>
      </c>
      <c r="AD374" s="26"/>
      <c r="AE374" s="26"/>
      <c r="AF374" s="27"/>
      <c r="AG374" s="8"/>
      <c r="AH374" s="8"/>
      <c r="AI374" s="8"/>
      <c r="AJ374" s="8"/>
    </row>
    <row r="375" spans="1:36" ht="90" customHeight="1" thickBot="1" x14ac:dyDescent="0.3">
      <c r="A375" s="17" t="s">
        <v>899</v>
      </c>
      <c r="B375" s="18"/>
      <c r="C375" s="18" t="s">
        <v>135</v>
      </c>
      <c r="D375" s="8" t="s">
        <v>898</v>
      </c>
      <c r="F375" s="20"/>
      <c r="G375" s="56" t="s">
        <v>562</v>
      </c>
      <c r="H375" s="56" t="s">
        <v>140</v>
      </c>
      <c r="I375" s="20"/>
      <c r="J375" s="18"/>
      <c r="K375" s="18"/>
      <c r="L375" s="18"/>
      <c r="M375" s="20"/>
      <c r="N375" s="18"/>
      <c r="O375" s="18"/>
      <c r="P375" s="23" t="s">
        <v>141</v>
      </c>
      <c r="Q375" s="18" t="s">
        <v>381</v>
      </c>
      <c r="R375" s="25">
        <v>45046</v>
      </c>
      <c r="S375" s="24"/>
      <c r="T375" s="18" t="s">
        <v>395</v>
      </c>
      <c r="U375" s="25">
        <v>44681</v>
      </c>
      <c r="V375" s="24"/>
      <c r="W375" s="18" t="e">
        <v>#N/A</v>
      </c>
      <c r="X375" s="25" t="e">
        <v>#N/A</v>
      </c>
      <c r="Y375" s="24"/>
      <c r="Z375" s="25" t="e">
        <v>#N/A</v>
      </c>
      <c r="AA375" s="25" t="e">
        <v>#N/A</v>
      </c>
      <c r="AB375" s="24"/>
      <c r="AC375" s="26" t="s">
        <v>382</v>
      </c>
      <c r="AD375" s="26"/>
      <c r="AE375" s="26"/>
      <c r="AF375" s="27"/>
      <c r="AG375" s="8"/>
      <c r="AH375" s="8"/>
      <c r="AI375" s="8"/>
      <c r="AJ375" s="8"/>
    </row>
    <row r="376" spans="1:36" ht="90" customHeight="1" x14ac:dyDescent="0.25">
      <c r="A376" s="17" t="s">
        <v>900</v>
      </c>
      <c r="B376" s="18"/>
      <c r="C376" s="18" t="s">
        <v>135</v>
      </c>
      <c r="D376" s="8" t="s">
        <v>901</v>
      </c>
      <c r="F376" s="20"/>
      <c r="G376" s="54" t="s">
        <v>586</v>
      </c>
      <c r="H376" s="54" t="s">
        <v>587</v>
      </c>
      <c r="I376" s="20"/>
      <c r="J376" s="18"/>
      <c r="K376" s="18"/>
      <c r="L376" s="18"/>
      <c r="M376" s="20"/>
      <c r="N376" s="18"/>
      <c r="O376" s="18"/>
      <c r="P376" s="23" t="s">
        <v>141</v>
      </c>
      <c r="Q376" s="18" t="s">
        <v>243</v>
      </c>
      <c r="R376" s="25">
        <v>45209</v>
      </c>
      <c r="S376" s="24"/>
      <c r="T376" s="18" t="e">
        <v>#N/A</v>
      </c>
      <c r="U376" s="25" t="e">
        <v>#N/A</v>
      </c>
      <c r="V376" s="24"/>
      <c r="W376" s="18" t="s">
        <v>244</v>
      </c>
      <c r="X376" s="25">
        <v>45209</v>
      </c>
      <c r="Y376" s="24"/>
      <c r="Z376" s="25" t="e">
        <v>#N/A</v>
      </c>
      <c r="AA376" s="25" t="e">
        <v>#N/A</v>
      </c>
      <c r="AB376" s="24"/>
      <c r="AC376" s="26"/>
      <c r="AD376" s="26"/>
      <c r="AE376" s="26"/>
      <c r="AF376" s="27"/>
      <c r="AG376" s="8"/>
      <c r="AH376" s="8"/>
      <c r="AI376" s="8"/>
      <c r="AJ376" s="8"/>
    </row>
    <row r="377" spans="1:36" ht="90" customHeight="1" x14ac:dyDescent="0.25">
      <c r="A377" s="17" t="s">
        <v>902</v>
      </c>
      <c r="B377" s="18"/>
      <c r="C377" s="18" t="s">
        <v>135</v>
      </c>
      <c r="D377" s="8" t="s">
        <v>903</v>
      </c>
      <c r="F377" s="20"/>
      <c r="G377" s="55" t="s">
        <v>569</v>
      </c>
      <c r="H377" s="55" t="s">
        <v>570</v>
      </c>
      <c r="I377" s="20"/>
      <c r="J377" s="18"/>
      <c r="K377" s="18"/>
      <c r="L377" s="18"/>
      <c r="M377" s="20"/>
      <c r="N377" s="18"/>
      <c r="O377" s="18"/>
      <c r="P377" s="23" t="s">
        <v>141</v>
      </c>
      <c r="Q377" s="18" t="s">
        <v>813</v>
      </c>
      <c r="R377" s="25">
        <v>43844</v>
      </c>
      <c r="S377" s="24"/>
      <c r="T377" s="18" t="s">
        <v>904</v>
      </c>
      <c r="U377" s="25">
        <v>43655</v>
      </c>
      <c r="V377" s="24"/>
      <c r="W377" s="18" t="s">
        <v>298</v>
      </c>
      <c r="X377" s="25">
        <v>43844</v>
      </c>
      <c r="Y377" s="24"/>
      <c r="Z377" s="25" t="e">
        <v>#N/A</v>
      </c>
      <c r="AA377" s="25" t="e">
        <v>#N/A</v>
      </c>
      <c r="AB377" s="24"/>
      <c r="AC377" s="26"/>
      <c r="AD377" s="26"/>
      <c r="AE377" s="26"/>
      <c r="AF377" s="27"/>
      <c r="AG377" s="8"/>
      <c r="AH377" s="8"/>
      <c r="AI377" s="8"/>
      <c r="AJ377" s="8"/>
    </row>
    <row r="378" spans="1:36" ht="90" customHeight="1" x14ac:dyDescent="0.25">
      <c r="A378" s="17" t="s">
        <v>905</v>
      </c>
      <c r="B378" s="18"/>
      <c r="C378" s="18" t="s">
        <v>135</v>
      </c>
      <c r="D378" s="8" t="s">
        <v>906</v>
      </c>
      <c r="F378" s="20"/>
      <c r="G378" s="54" t="s">
        <v>569</v>
      </c>
      <c r="H378" s="54" t="s">
        <v>570</v>
      </c>
      <c r="I378" s="20"/>
      <c r="J378" s="18"/>
      <c r="K378" s="18"/>
      <c r="L378" s="18"/>
      <c r="M378" s="20"/>
      <c r="N378" s="18"/>
      <c r="O378" s="18"/>
      <c r="P378" s="23" t="s">
        <v>141</v>
      </c>
      <c r="Q378" s="18" t="s">
        <v>304</v>
      </c>
      <c r="R378" s="25">
        <v>43555</v>
      </c>
      <c r="S378" s="24"/>
      <c r="T378" s="18" t="e">
        <v>#N/A</v>
      </c>
      <c r="U378" s="25" t="e">
        <v>#N/A</v>
      </c>
      <c r="V378" s="24"/>
      <c r="W378" s="18" t="s">
        <v>305</v>
      </c>
      <c r="X378" s="25">
        <v>42067</v>
      </c>
      <c r="Y378" s="24"/>
      <c r="Z378" s="25" t="e">
        <v>#N/A</v>
      </c>
      <c r="AA378" s="25" t="e">
        <v>#N/A</v>
      </c>
      <c r="AB378" s="24"/>
      <c r="AC378" s="26"/>
      <c r="AD378" s="26"/>
      <c r="AE378" s="26"/>
      <c r="AF378" s="27"/>
      <c r="AG378" s="8"/>
      <c r="AH378" s="8"/>
      <c r="AI378" s="8"/>
      <c r="AJ378" s="8"/>
    </row>
    <row r="379" spans="1:36" ht="90" customHeight="1" thickBot="1" x14ac:dyDescent="0.3">
      <c r="A379" s="17" t="s">
        <v>907</v>
      </c>
      <c r="B379" s="18"/>
      <c r="C379" s="18" t="s">
        <v>135</v>
      </c>
      <c r="D379" s="8" t="s">
        <v>908</v>
      </c>
      <c r="F379" s="20"/>
      <c r="G379" s="56" t="s">
        <v>586</v>
      </c>
      <c r="H379" s="56" t="s">
        <v>587</v>
      </c>
      <c r="I379" s="20"/>
      <c r="J379" s="18"/>
      <c r="K379" s="18"/>
      <c r="L379" s="18"/>
      <c r="M379" s="20"/>
      <c r="N379" s="18"/>
      <c r="O379" s="18"/>
      <c r="P379" s="23" t="s">
        <v>141</v>
      </c>
      <c r="Q379" s="18" t="s">
        <v>304</v>
      </c>
      <c r="R379" s="25">
        <v>43555</v>
      </c>
      <c r="S379" s="24"/>
      <c r="T379" s="18" t="e">
        <v>#N/A</v>
      </c>
      <c r="U379" s="25" t="e">
        <v>#N/A</v>
      </c>
      <c r="V379" s="24"/>
      <c r="W379" s="18" t="e">
        <v>#N/A</v>
      </c>
      <c r="X379" s="25" t="e">
        <v>#N/A</v>
      </c>
      <c r="Y379" s="24"/>
      <c r="Z379" s="25" t="e">
        <v>#N/A</v>
      </c>
      <c r="AA379" s="25" t="e">
        <v>#N/A</v>
      </c>
      <c r="AB379" s="24"/>
      <c r="AC379" s="26"/>
      <c r="AD379" s="26"/>
      <c r="AE379" s="26"/>
      <c r="AF379" s="27"/>
      <c r="AG379" s="8"/>
      <c r="AH379" s="8"/>
      <c r="AI379" s="8"/>
      <c r="AJ379" s="8"/>
    </row>
    <row r="380" spans="1:36" ht="90" customHeight="1" thickBot="1" x14ac:dyDescent="0.3">
      <c r="A380" s="43" t="s">
        <v>909</v>
      </c>
      <c r="B380" s="42"/>
      <c r="C380" s="42" t="s">
        <v>135</v>
      </c>
      <c r="D380" s="8" t="s">
        <v>788</v>
      </c>
      <c r="F380" s="37"/>
      <c r="G380" s="59" t="s">
        <v>569</v>
      </c>
      <c r="H380" s="59" t="s">
        <v>570</v>
      </c>
      <c r="I380" s="37"/>
      <c r="J380" s="42"/>
      <c r="K380" s="42"/>
      <c r="L380" s="42"/>
      <c r="M380" s="37"/>
      <c r="N380" s="42"/>
      <c r="O380" s="42"/>
      <c r="P380" s="23" t="s">
        <v>141</v>
      </c>
      <c r="Q380" s="18" t="s">
        <v>251</v>
      </c>
      <c r="R380" s="52">
        <v>45209</v>
      </c>
      <c r="S380" s="60"/>
      <c r="T380" s="42" t="e">
        <v>#N/A</v>
      </c>
      <c r="U380" s="52" t="e">
        <v>#N/A</v>
      </c>
      <c r="V380" s="60"/>
      <c r="W380" s="42" t="e">
        <v>#N/A</v>
      </c>
      <c r="X380" s="52" t="e">
        <v>#N/A</v>
      </c>
      <c r="Y380" s="60"/>
      <c r="Z380" s="52" t="e">
        <v>#N/A</v>
      </c>
      <c r="AA380" s="52" t="e">
        <v>#N/A</v>
      </c>
      <c r="AB380" s="60"/>
      <c r="AC380" s="61"/>
      <c r="AD380" s="61"/>
      <c r="AE380" s="61"/>
      <c r="AF380" s="62"/>
      <c r="AG380" s="8"/>
      <c r="AH380" s="8"/>
      <c r="AI380" s="8"/>
      <c r="AJ380" s="8"/>
    </row>
  </sheetData>
  <hyperlinks>
    <hyperlink ref="A149" r:id="rId1" display="https://www3.hondaihs.com.br" xr:uid="{48C015AA-4109-443D-B955-8E407F70FDD2}"/>
  </hyperlinks>
  <pageMargins left="0.511811024" right="0.511811024" top="0.78740157499999996" bottom="0.78740157499999996" header="0.31496062000000002" footer="0.31496062000000002"/>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15FC-4B37-47F4-96E7-7365AE942BBF}">
  <dimension ref="B2:I31"/>
  <sheetViews>
    <sheetView tabSelected="1" workbookViewId="0">
      <selection activeCell="E31" sqref="E31"/>
    </sheetView>
  </sheetViews>
  <sheetFormatPr defaultRowHeight="15" x14ac:dyDescent="0.25"/>
  <cols>
    <col min="1" max="1" width="2" customWidth="1"/>
    <col min="2" max="2" width="4" customWidth="1"/>
    <col min="3" max="3" width="19.140625" customWidth="1"/>
    <col min="4" max="4" width="13.140625" customWidth="1"/>
    <col min="5" max="5" width="49.85546875" bestFit="1" customWidth="1"/>
    <col min="6" max="6" width="19" customWidth="1"/>
    <col min="7" max="7" width="18.28515625" customWidth="1"/>
    <col min="8" max="8" width="24.140625" customWidth="1"/>
    <col min="9" max="9" width="25.7109375" customWidth="1"/>
  </cols>
  <sheetData>
    <row r="2" spans="2:9" x14ac:dyDescent="0.25">
      <c r="B2" s="117" t="s">
        <v>932</v>
      </c>
      <c r="C2" s="117" t="s">
        <v>928</v>
      </c>
      <c r="D2" s="117" t="s">
        <v>929</v>
      </c>
      <c r="E2" s="117" t="s">
        <v>931</v>
      </c>
      <c r="F2" s="117" t="s">
        <v>61</v>
      </c>
      <c r="G2" s="117" t="s">
        <v>951</v>
      </c>
      <c r="H2" s="117" t="s">
        <v>959</v>
      </c>
      <c r="I2" s="117" t="s">
        <v>960</v>
      </c>
    </row>
    <row r="3" spans="2:9" x14ac:dyDescent="0.25">
      <c r="B3" s="7">
        <v>1</v>
      </c>
      <c r="C3" t="s">
        <v>910</v>
      </c>
      <c r="D3" t="s">
        <v>135</v>
      </c>
      <c r="E3" t="s">
        <v>913</v>
      </c>
      <c r="F3" t="s">
        <v>914</v>
      </c>
      <c r="G3" t="s">
        <v>950</v>
      </c>
    </row>
    <row r="4" spans="2:9" x14ac:dyDescent="0.25">
      <c r="B4" s="7">
        <v>2</v>
      </c>
      <c r="C4" t="s">
        <v>911</v>
      </c>
      <c r="D4" t="s">
        <v>912</v>
      </c>
      <c r="E4" t="s">
        <v>913</v>
      </c>
      <c r="F4" t="s">
        <v>915</v>
      </c>
      <c r="G4" t="s">
        <v>950</v>
      </c>
    </row>
    <row r="5" spans="2:9" x14ac:dyDescent="0.25">
      <c r="B5" s="7"/>
    </row>
    <row r="6" spans="2:9" x14ac:dyDescent="0.25">
      <c r="B6" s="7"/>
      <c r="C6" t="s">
        <v>916</v>
      </c>
      <c r="F6" t="s">
        <v>930</v>
      </c>
      <c r="G6" t="s">
        <v>950</v>
      </c>
    </row>
    <row r="7" spans="2:9" x14ac:dyDescent="0.25">
      <c r="B7" s="7"/>
      <c r="C7" t="s">
        <v>917</v>
      </c>
      <c r="F7" t="s">
        <v>930</v>
      </c>
      <c r="G7" t="s">
        <v>950</v>
      </c>
    </row>
    <row r="8" spans="2:9" x14ac:dyDescent="0.25">
      <c r="B8" s="7"/>
      <c r="C8" t="s">
        <v>918</v>
      </c>
      <c r="F8" t="s">
        <v>930</v>
      </c>
      <c r="G8" t="s">
        <v>950</v>
      </c>
    </row>
    <row r="9" spans="2:9" x14ac:dyDescent="0.25">
      <c r="B9" s="7"/>
      <c r="C9" t="s">
        <v>919</v>
      </c>
      <c r="F9" t="s">
        <v>930</v>
      </c>
      <c r="G9" t="s">
        <v>950</v>
      </c>
    </row>
    <row r="10" spans="2:9" x14ac:dyDescent="0.25">
      <c r="B10" s="7"/>
      <c r="C10" t="s">
        <v>920</v>
      </c>
      <c r="D10" t="s">
        <v>135</v>
      </c>
      <c r="E10" t="s">
        <v>927</v>
      </c>
      <c r="F10" t="s">
        <v>930</v>
      </c>
      <c r="G10" t="s">
        <v>950</v>
      </c>
    </row>
    <row r="11" spans="2:9" x14ac:dyDescent="0.25">
      <c r="B11" s="7"/>
      <c r="C11" t="s">
        <v>921</v>
      </c>
      <c r="F11" t="s">
        <v>930</v>
      </c>
      <c r="G11" t="s">
        <v>950</v>
      </c>
    </row>
    <row r="12" spans="2:9" x14ac:dyDescent="0.25">
      <c r="B12" s="7"/>
      <c r="C12" t="s">
        <v>922</v>
      </c>
      <c r="F12" t="s">
        <v>930</v>
      </c>
      <c r="G12" t="s">
        <v>950</v>
      </c>
    </row>
    <row r="13" spans="2:9" x14ac:dyDescent="0.25">
      <c r="B13" s="7"/>
      <c r="C13" t="s">
        <v>923</v>
      </c>
      <c r="F13" t="s">
        <v>930</v>
      </c>
      <c r="G13" t="s">
        <v>950</v>
      </c>
    </row>
    <row r="14" spans="2:9" x14ac:dyDescent="0.25">
      <c r="B14" s="7"/>
      <c r="C14" t="s">
        <v>924</v>
      </c>
      <c r="F14" t="s">
        <v>930</v>
      </c>
      <c r="G14" t="s">
        <v>950</v>
      </c>
    </row>
    <row r="15" spans="2:9" x14ac:dyDescent="0.25">
      <c r="B15" s="7"/>
      <c r="C15" t="s">
        <v>925</v>
      </c>
      <c r="D15" t="s">
        <v>912</v>
      </c>
      <c r="E15" t="s">
        <v>927</v>
      </c>
      <c r="F15" t="s">
        <v>930</v>
      </c>
      <c r="G15" t="s">
        <v>950</v>
      </c>
    </row>
    <row r="16" spans="2:9" x14ac:dyDescent="0.25">
      <c r="B16" s="7"/>
      <c r="C16" t="s">
        <v>926</v>
      </c>
      <c r="F16" t="s">
        <v>930</v>
      </c>
      <c r="G16" t="s">
        <v>950</v>
      </c>
    </row>
    <row r="17" spans="2:7" x14ac:dyDescent="0.25">
      <c r="B17" s="7"/>
    </row>
    <row r="18" spans="2:7" x14ac:dyDescent="0.25">
      <c r="B18" s="7"/>
    </row>
    <row r="19" spans="2:7" x14ac:dyDescent="0.25">
      <c r="B19" s="7"/>
      <c r="C19" t="s">
        <v>940</v>
      </c>
      <c r="D19" t="s">
        <v>135</v>
      </c>
      <c r="E19" t="s">
        <v>944</v>
      </c>
      <c r="F19" t="s">
        <v>941</v>
      </c>
      <c r="G19" t="s">
        <v>955</v>
      </c>
    </row>
    <row r="20" spans="2:7" x14ac:dyDescent="0.25">
      <c r="B20" s="7"/>
      <c r="C20" t="s">
        <v>938</v>
      </c>
      <c r="D20" t="s">
        <v>135</v>
      </c>
      <c r="E20" t="s">
        <v>939</v>
      </c>
      <c r="F20" t="s">
        <v>941</v>
      </c>
      <c r="G20" t="s">
        <v>956</v>
      </c>
    </row>
    <row r="21" spans="2:7" x14ac:dyDescent="0.25">
      <c r="B21" s="7"/>
      <c r="C21" t="s">
        <v>935</v>
      </c>
      <c r="D21" t="s">
        <v>135</v>
      </c>
      <c r="E21" t="s">
        <v>934</v>
      </c>
      <c r="F21" t="s">
        <v>941</v>
      </c>
      <c r="G21" t="s">
        <v>950</v>
      </c>
    </row>
    <row r="22" spans="2:7" x14ac:dyDescent="0.25">
      <c r="B22" s="7"/>
      <c r="C22" t="s">
        <v>942</v>
      </c>
      <c r="D22" t="s">
        <v>168</v>
      </c>
      <c r="E22" t="s">
        <v>943</v>
      </c>
      <c r="F22" t="s">
        <v>941</v>
      </c>
      <c r="G22" t="s">
        <v>955</v>
      </c>
    </row>
    <row r="23" spans="2:7" x14ac:dyDescent="0.25">
      <c r="B23" s="7"/>
      <c r="C23" t="s">
        <v>936</v>
      </c>
      <c r="D23" t="s">
        <v>168</v>
      </c>
      <c r="E23" t="s">
        <v>937</v>
      </c>
      <c r="F23" t="s">
        <v>941</v>
      </c>
      <c r="G23" t="s">
        <v>950</v>
      </c>
    </row>
    <row r="24" spans="2:7" x14ac:dyDescent="0.25">
      <c r="B24" s="7"/>
      <c r="C24" t="s">
        <v>945</v>
      </c>
      <c r="D24" t="s">
        <v>912</v>
      </c>
      <c r="E24" t="s">
        <v>946</v>
      </c>
      <c r="F24" t="s">
        <v>941</v>
      </c>
      <c r="G24" t="s">
        <v>950</v>
      </c>
    </row>
    <row r="25" spans="2:7" x14ac:dyDescent="0.25">
      <c r="B25" s="7"/>
      <c r="C25" t="s">
        <v>947</v>
      </c>
      <c r="D25" t="s">
        <v>83</v>
      </c>
      <c r="E25" t="s">
        <v>948</v>
      </c>
      <c r="F25" t="s">
        <v>941</v>
      </c>
      <c r="G25" t="s">
        <v>955</v>
      </c>
    </row>
    <row r="26" spans="2:7" x14ac:dyDescent="0.25">
      <c r="B26" s="7"/>
      <c r="C26" t="s">
        <v>949</v>
      </c>
      <c r="D26" t="s">
        <v>83</v>
      </c>
      <c r="E26" t="s">
        <v>958</v>
      </c>
      <c r="F26" t="s">
        <v>941</v>
      </c>
      <c r="G26" t="s">
        <v>955</v>
      </c>
    </row>
    <row r="27" spans="2:7" x14ac:dyDescent="0.25">
      <c r="B27" s="7"/>
      <c r="C27" t="s">
        <v>952</v>
      </c>
      <c r="D27" t="s">
        <v>83</v>
      </c>
      <c r="E27" t="s">
        <v>957</v>
      </c>
      <c r="F27" t="s">
        <v>941</v>
      </c>
      <c r="G27" t="s">
        <v>955</v>
      </c>
    </row>
    <row r="28" spans="2:7" x14ac:dyDescent="0.25">
      <c r="B28" s="7"/>
      <c r="C28" t="s">
        <v>953</v>
      </c>
      <c r="D28" t="s">
        <v>912</v>
      </c>
      <c r="E28" t="s">
        <v>954</v>
      </c>
      <c r="F28" t="s">
        <v>941</v>
      </c>
      <c r="G28" t="s">
        <v>956</v>
      </c>
    </row>
    <row r="29" spans="2:7" x14ac:dyDescent="0.25">
      <c r="B29" s="7"/>
      <c r="C29" t="s">
        <v>933</v>
      </c>
      <c r="D29" t="s">
        <v>83</v>
      </c>
      <c r="E29" t="s">
        <v>83</v>
      </c>
      <c r="F29" t="s">
        <v>941</v>
      </c>
      <c r="G29" t="s">
        <v>83</v>
      </c>
    </row>
    <row r="31" spans="2:7" x14ac:dyDescent="0.25">
      <c r="C31" t="s">
        <v>1168</v>
      </c>
      <c r="E31" t="s">
        <v>1169</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5AFF-3414-4418-96EF-34B43042874F}">
  <dimension ref="A1:U16"/>
  <sheetViews>
    <sheetView showGridLines="0" workbookViewId="0">
      <selection activeCell="H37" sqref="H37:I37"/>
    </sheetView>
  </sheetViews>
  <sheetFormatPr defaultRowHeight="15" x14ac:dyDescent="0.25"/>
  <cols>
    <col min="1" max="1" width="1.7109375" customWidth="1"/>
    <col min="2" max="2" width="2.85546875" bestFit="1" customWidth="1"/>
    <col min="3" max="3" width="2.7109375" bestFit="1" customWidth="1"/>
    <col min="4" max="4" width="4.85546875" bestFit="1" customWidth="1"/>
    <col min="5" max="5" width="5.85546875" bestFit="1" customWidth="1"/>
    <col min="6" max="6" width="26.42578125" customWidth="1"/>
    <col min="8" max="8" width="19.28515625" bestFit="1" customWidth="1"/>
    <col min="9" max="9" width="13.28515625" bestFit="1" customWidth="1"/>
    <col min="10" max="10" width="15.28515625" bestFit="1" customWidth="1"/>
    <col min="11" max="12" width="15.28515625" customWidth="1"/>
    <col min="13" max="13" width="21.5703125" bestFit="1" customWidth="1"/>
    <col min="14" max="14" width="21.5703125" customWidth="1"/>
    <col min="15" max="15" width="11.42578125" bestFit="1" customWidth="1"/>
    <col min="16" max="16" width="16.140625" bestFit="1" customWidth="1"/>
    <col min="17" max="17" width="13.7109375" bestFit="1" customWidth="1"/>
    <col min="19" max="19" width="2.7109375" bestFit="1" customWidth="1"/>
    <col min="20" max="20" width="4.85546875" bestFit="1" customWidth="1"/>
    <col min="21" max="21" width="5.85546875" bestFit="1" customWidth="1"/>
  </cols>
  <sheetData>
    <row r="1" spans="1:21" x14ac:dyDescent="0.25">
      <c r="J1" t="s">
        <v>67</v>
      </c>
    </row>
    <row r="2" spans="1:21" x14ac:dyDescent="0.25">
      <c r="J2" t="s">
        <v>68</v>
      </c>
    </row>
    <row r="4" spans="1:21" x14ac:dyDescent="0.25">
      <c r="B4" s="7"/>
      <c r="C4" s="612" t="s">
        <v>77</v>
      </c>
      <c r="D4" s="612"/>
      <c r="E4" s="612"/>
      <c r="F4" s="11"/>
      <c r="G4" s="7"/>
      <c r="H4" s="7"/>
      <c r="I4" s="7"/>
      <c r="J4" s="7"/>
      <c r="K4" s="7"/>
      <c r="L4" s="7"/>
      <c r="M4" s="7"/>
      <c r="N4" s="7"/>
      <c r="O4" s="7"/>
      <c r="P4" s="7"/>
      <c r="Q4" s="7"/>
      <c r="R4" s="7"/>
      <c r="S4" s="612" t="s">
        <v>78</v>
      </c>
      <c r="T4" s="612"/>
      <c r="U4" s="612"/>
    </row>
    <row r="5" spans="1:21" x14ac:dyDescent="0.25">
      <c r="B5" s="12" t="s">
        <v>25</v>
      </c>
      <c r="C5" s="12" t="s">
        <v>32</v>
      </c>
      <c r="D5" s="12" t="s">
        <v>41</v>
      </c>
      <c r="E5" s="12" t="s">
        <v>42</v>
      </c>
      <c r="F5" s="12" t="s">
        <v>69</v>
      </c>
      <c r="G5" s="12" t="s">
        <v>60</v>
      </c>
      <c r="H5" s="12" t="s">
        <v>65</v>
      </c>
      <c r="I5" s="12" t="s">
        <v>61</v>
      </c>
      <c r="J5" s="12" t="s">
        <v>66</v>
      </c>
      <c r="K5" s="12" t="s">
        <v>28</v>
      </c>
      <c r="L5" s="12" t="s">
        <v>35</v>
      </c>
      <c r="M5" s="12" t="s">
        <v>69</v>
      </c>
      <c r="N5" s="12" t="s">
        <v>74</v>
      </c>
      <c r="O5" s="12" t="s">
        <v>70</v>
      </c>
      <c r="P5" s="12" t="s">
        <v>71</v>
      </c>
      <c r="Q5" s="12" t="s">
        <v>72</v>
      </c>
      <c r="R5" s="12" t="s">
        <v>73</v>
      </c>
      <c r="S5" s="12" t="s">
        <v>32</v>
      </c>
      <c r="T5" s="12" t="s">
        <v>41</v>
      </c>
      <c r="U5" s="12" t="s">
        <v>42</v>
      </c>
    </row>
    <row r="6" spans="1:21" x14ac:dyDescent="0.25">
      <c r="A6" s="7"/>
      <c r="B6" s="9">
        <v>1</v>
      </c>
      <c r="C6" s="9"/>
      <c r="D6" s="9"/>
      <c r="E6" s="9"/>
      <c r="F6" s="9"/>
      <c r="G6" s="10"/>
      <c r="H6" s="10"/>
      <c r="I6" s="10"/>
      <c r="J6" s="10"/>
      <c r="K6" s="10"/>
      <c r="L6" s="10"/>
      <c r="M6" s="10"/>
      <c r="N6" s="10"/>
      <c r="O6" s="10"/>
      <c r="P6" s="10"/>
      <c r="Q6" s="10"/>
      <c r="R6" s="10"/>
      <c r="S6" s="9"/>
      <c r="T6" s="9"/>
      <c r="U6" s="9"/>
    </row>
    <row r="7" spans="1:21" x14ac:dyDescent="0.25">
      <c r="A7" s="7"/>
      <c r="B7" s="9">
        <v>2</v>
      </c>
      <c r="C7" s="9"/>
      <c r="D7" s="9"/>
      <c r="E7" s="9"/>
      <c r="F7" s="9"/>
      <c r="G7" s="10"/>
      <c r="H7" s="10"/>
      <c r="I7" s="10"/>
      <c r="J7" s="10"/>
      <c r="K7" s="10"/>
      <c r="L7" s="10"/>
      <c r="M7" s="10"/>
      <c r="N7" s="10"/>
      <c r="O7" s="10"/>
      <c r="P7" s="10"/>
      <c r="Q7" s="10"/>
      <c r="R7" s="10"/>
      <c r="S7" s="9"/>
      <c r="T7" s="9"/>
      <c r="U7" s="9"/>
    </row>
    <row r="8" spans="1:21" x14ac:dyDescent="0.25">
      <c r="A8" s="7"/>
      <c r="B8" s="9">
        <v>3</v>
      </c>
      <c r="C8" s="9"/>
      <c r="D8" s="9"/>
      <c r="E8" s="9"/>
      <c r="F8" s="9"/>
      <c r="G8" s="10"/>
      <c r="H8" s="10"/>
      <c r="I8" s="10"/>
      <c r="J8" s="10"/>
      <c r="K8" s="10"/>
      <c r="L8" s="10"/>
      <c r="M8" s="10"/>
      <c r="N8" s="10"/>
      <c r="O8" s="10"/>
      <c r="P8" s="10"/>
      <c r="Q8" s="10"/>
      <c r="R8" s="10"/>
      <c r="S8" s="9"/>
      <c r="T8" s="9"/>
      <c r="U8" s="9"/>
    </row>
    <row r="9" spans="1:21" x14ac:dyDescent="0.25">
      <c r="A9" s="7"/>
      <c r="B9" s="9">
        <v>4</v>
      </c>
      <c r="C9" s="9"/>
      <c r="D9" s="9"/>
      <c r="E9" s="9"/>
      <c r="F9" s="9"/>
      <c r="G9" s="10"/>
      <c r="H9" s="10"/>
      <c r="I9" s="10"/>
      <c r="J9" s="10"/>
      <c r="K9" s="10"/>
      <c r="L9" s="10"/>
      <c r="M9" s="10"/>
      <c r="N9" s="10"/>
      <c r="O9" s="10"/>
      <c r="P9" s="10"/>
      <c r="Q9" s="10"/>
      <c r="R9" s="10"/>
      <c r="S9" s="9"/>
      <c r="T9" s="9"/>
      <c r="U9" s="9"/>
    </row>
    <row r="10" spans="1:21" x14ac:dyDescent="0.25">
      <c r="A10" s="7"/>
      <c r="B10" s="9">
        <v>5</v>
      </c>
      <c r="C10" s="9"/>
      <c r="D10" s="9"/>
      <c r="E10" s="9"/>
      <c r="F10" s="9"/>
      <c r="G10" s="10"/>
      <c r="H10" s="10"/>
      <c r="I10" s="10"/>
      <c r="J10" s="10"/>
      <c r="K10" s="10"/>
      <c r="L10" s="10"/>
      <c r="M10" s="10"/>
      <c r="N10" s="10"/>
      <c r="O10" s="10"/>
      <c r="P10" s="10"/>
      <c r="Q10" s="10"/>
      <c r="R10" s="10"/>
      <c r="S10" s="9"/>
      <c r="T10" s="9"/>
      <c r="U10" s="9"/>
    </row>
    <row r="11" spans="1:21" x14ac:dyDescent="0.25">
      <c r="A11" s="7"/>
      <c r="B11" s="9">
        <v>6</v>
      </c>
      <c r="C11" s="9"/>
      <c r="D11" s="9"/>
      <c r="E11" s="9"/>
      <c r="F11" s="9"/>
      <c r="G11" s="10"/>
      <c r="H11" s="10"/>
      <c r="I11" s="10"/>
      <c r="J11" s="10"/>
      <c r="K11" s="10"/>
      <c r="L11" s="10"/>
      <c r="M11" s="10"/>
      <c r="N11" s="10"/>
      <c r="O11" s="10"/>
      <c r="P11" s="10"/>
      <c r="Q11" s="10"/>
      <c r="R11" s="10"/>
      <c r="S11" s="9"/>
      <c r="T11" s="9"/>
      <c r="U11" s="9"/>
    </row>
    <row r="12" spans="1:21" x14ac:dyDescent="0.25">
      <c r="A12" s="7"/>
      <c r="B12" s="9">
        <v>7</v>
      </c>
      <c r="C12" s="9"/>
      <c r="D12" s="9"/>
      <c r="E12" s="9"/>
      <c r="F12" s="9"/>
      <c r="G12" s="10"/>
      <c r="H12" s="10"/>
      <c r="I12" s="10"/>
      <c r="J12" s="10"/>
      <c r="K12" s="10"/>
      <c r="L12" s="10"/>
      <c r="M12" s="10"/>
      <c r="N12" s="10"/>
      <c r="O12" s="10"/>
      <c r="P12" s="10"/>
      <c r="Q12" s="10"/>
      <c r="R12" s="10"/>
      <c r="S12" s="9"/>
      <c r="T12" s="9"/>
      <c r="U12" s="9"/>
    </row>
    <row r="13" spans="1:21" x14ac:dyDescent="0.25">
      <c r="A13" s="7"/>
      <c r="B13" s="9">
        <v>8</v>
      </c>
      <c r="C13" s="9"/>
      <c r="D13" s="9"/>
      <c r="E13" s="9"/>
      <c r="F13" s="9"/>
      <c r="G13" s="10"/>
      <c r="H13" s="10"/>
      <c r="I13" s="10"/>
      <c r="J13" s="10"/>
      <c r="K13" s="10"/>
      <c r="L13" s="10"/>
      <c r="M13" s="10"/>
      <c r="N13" s="10"/>
      <c r="O13" s="10"/>
      <c r="P13" s="10"/>
      <c r="Q13" s="10"/>
      <c r="R13" s="10"/>
      <c r="S13" s="9"/>
      <c r="T13" s="9"/>
      <c r="U13" s="9"/>
    </row>
    <row r="14" spans="1:21" x14ac:dyDescent="0.25">
      <c r="A14" s="7"/>
      <c r="B14" s="9">
        <v>9</v>
      </c>
      <c r="C14" s="9"/>
      <c r="D14" s="9"/>
      <c r="E14" s="9"/>
      <c r="F14" s="9"/>
      <c r="G14" s="10"/>
      <c r="H14" s="10"/>
      <c r="I14" s="10"/>
      <c r="J14" s="10"/>
      <c r="K14" s="10"/>
      <c r="L14" s="10"/>
      <c r="M14" s="10"/>
      <c r="N14" s="10"/>
      <c r="O14" s="10"/>
      <c r="P14" s="10"/>
      <c r="Q14" s="10"/>
      <c r="R14" s="10"/>
      <c r="S14" s="9"/>
      <c r="T14" s="9"/>
      <c r="U14" s="9"/>
    </row>
    <row r="15" spans="1:21" x14ac:dyDescent="0.25">
      <c r="A15" s="7"/>
      <c r="B15" s="9">
        <v>10</v>
      </c>
      <c r="C15" s="9"/>
      <c r="D15" s="9"/>
      <c r="E15" s="9"/>
      <c r="F15" s="9"/>
      <c r="G15" s="10"/>
      <c r="H15" s="10"/>
      <c r="I15" s="10"/>
      <c r="J15" s="10"/>
      <c r="K15" s="10"/>
      <c r="L15" s="10"/>
      <c r="M15" s="10"/>
      <c r="N15" s="10"/>
      <c r="O15" s="10"/>
      <c r="P15" s="10"/>
      <c r="Q15" s="10"/>
      <c r="R15" s="10"/>
      <c r="S15" s="9"/>
      <c r="T15" s="9"/>
      <c r="U15" s="9"/>
    </row>
    <row r="16" spans="1:21" x14ac:dyDescent="0.25">
      <c r="A16" s="7"/>
      <c r="B16" s="9">
        <v>11</v>
      </c>
      <c r="C16" s="9"/>
      <c r="D16" s="9"/>
      <c r="E16" s="9"/>
      <c r="F16" s="9"/>
      <c r="G16" s="10"/>
      <c r="H16" s="10"/>
      <c r="I16" s="10"/>
      <c r="J16" s="10"/>
      <c r="K16" s="10"/>
      <c r="L16" s="10"/>
      <c r="M16" s="10"/>
      <c r="N16" s="10"/>
      <c r="O16" s="10"/>
      <c r="P16" s="10"/>
      <c r="Q16" s="10"/>
      <c r="R16" s="10"/>
      <c r="S16" s="9"/>
      <c r="T16" s="9"/>
      <c r="U16" s="9"/>
    </row>
  </sheetData>
  <mergeCells count="2">
    <mergeCell ref="C4:E4"/>
    <mergeCell ref="S4:U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2</vt:i4>
      </vt:variant>
    </vt:vector>
  </HeadingPairs>
  <TitlesOfParts>
    <vt:vector size="20" baseType="lpstr">
      <vt:lpstr>resumo</vt:lpstr>
      <vt:lpstr>BI</vt:lpstr>
      <vt:lpstr>PRB_102ki</vt:lpstr>
      <vt:lpstr>Projetos</vt:lpstr>
      <vt:lpstr>Sistemas</vt:lpstr>
      <vt:lpstr>Batchs</vt:lpstr>
      <vt:lpstr>MatrizCMDB_HSA_HSF</vt:lpstr>
      <vt:lpstr>Servidores</vt:lpstr>
      <vt:lpstr>ProblemasCriticos</vt:lpstr>
      <vt:lpstr>Backlog</vt:lpstr>
      <vt:lpstr>KPI's</vt:lpstr>
      <vt:lpstr>Ctrl_Obj_Notes</vt:lpstr>
      <vt:lpstr>Ctrl_Obj_Notes_pendRetorno</vt:lpstr>
      <vt:lpstr>ProcessosComiteImplantação</vt:lpstr>
      <vt:lpstr>ProcessosComiteImplantação old</vt:lpstr>
      <vt:lpstr>ORGANOGRAMA ADM</vt:lpstr>
      <vt:lpstr>ORGANOGRAMA DESENVOLVIMENTO</vt:lpstr>
      <vt:lpstr>ARQUITETURA</vt:lpstr>
      <vt:lpstr>'ORGANOGRAMA ADM'!Area_de_impressao</vt:lpstr>
      <vt:lpstr>'ORGANOGRAMA DESENVOLVIMENTO'!Area_de_impressao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Christyan Antonio Arruda Mendonca</dc:creator>
  <cp:lastModifiedBy>Christyan Antonio Arruda Mendonca</cp:lastModifiedBy>
  <dcterms:created xsi:type="dcterms:W3CDTF">2024-09-16T17:56:36Z</dcterms:created>
  <dcterms:modified xsi:type="dcterms:W3CDTF">2025-04-08T18:11:29Z</dcterms:modified>
</cp:coreProperties>
</file>