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\forward\second\Project\"/>
    </mc:Choice>
  </mc:AlternateContent>
  <xr:revisionPtr revIDLastSave="0" documentId="13_ncr:1_{17807633-045F-4D93-A4F7-4B3D778D7595}" xr6:coauthVersionLast="47" xr6:coauthVersionMax="47" xr10:uidLastSave="{00000000-0000-0000-0000-000000000000}"/>
  <bookViews>
    <workbookView xWindow="-108" yWindow="-108" windowWidth="23256" windowHeight="12576" activeTab="1" xr2:uid="{A063EBDE-5D67-4774-8B8D-F3CF0F784711}"/>
  </bookViews>
  <sheets>
    <sheet name="data_2019" sheetId="1" r:id="rId1"/>
    <sheet name="data_2020" sheetId="2" r:id="rId2"/>
    <sheet name="configuration statu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0" i="3" l="1"/>
  <c r="F50" i="3"/>
  <c r="G49" i="3"/>
  <c r="F49" i="3"/>
  <c r="P3" i="2"/>
  <c r="P4" i="2"/>
  <c r="P5" i="2"/>
  <c r="P6" i="2"/>
  <c r="P7" i="2"/>
  <c r="P8" i="2"/>
  <c r="P9" i="2"/>
  <c r="P10" i="2"/>
  <c r="P11" i="2"/>
  <c r="P12" i="2"/>
  <c r="P13" i="2"/>
  <c r="P14" i="2"/>
  <c r="P15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2" i="2"/>
  <c r="P3" i="1"/>
  <c r="P4" i="1"/>
  <c r="P5" i="1"/>
  <c r="P6" i="1"/>
  <c r="P7" i="1"/>
  <c r="P8" i="1"/>
  <c r="P9" i="1"/>
  <c r="P10" i="1"/>
  <c r="P11" i="1"/>
  <c r="P12" i="1"/>
  <c r="P13" i="1"/>
  <c r="P14" i="1"/>
  <c r="P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2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2" i="2"/>
</calcChain>
</file>

<file path=xl/sharedStrings.xml><?xml version="1.0" encoding="utf-8"?>
<sst xmlns="http://schemas.openxmlformats.org/spreadsheetml/2006/main" count="177" uniqueCount="83">
  <si>
    <t>常住人口数量（万人）</t>
  </si>
  <si>
    <t>土地面积（km2）</t>
  </si>
  <si>
    <t>医疗机构数量（个）</t>
  </si>
  <si>
    <t>执业医师和注册护士（万人）</t>
  </si>
  <si>
    <t>医疗技术人员（人）</t>
  </si>
  <si>
    <t>乌鲁木齐市</t>
  </si>
  <si>
    <t>克拉玛依市</t>
  </si>
  <si>
    <t>哈密地区</t>
  </si>
  <si>
    <t>吐鲁番地区</t>
  </si>
  <si>
    <t>阿克苏地区</t>
  </si>
  <si>
    <t>喀什地区</t>
  </si>
  <si>
    <t>和田地区</t>
  </si>
  <si>
    <t>塔城地区</t>
  </si>
  <si>
    <t>阿勒泰地区</t>
  </si>
  <si>
    <t>伊犁哈萨克自治州</t>
  </si>
  <si>
    <t>博尔塔拉蒙古自治州</t>
  </si>
  <si>
    <t>昌吉回族自治州</t>
  </si>
  <si>
    <t>巴音郭楞蒙古自治州</t>
  </si>
  <si>
    <t>克孜勒苏柯尔克孜自治州</t>
  </si>
  <si>
    <t>常住人口数量（万人）</t>
    <phoneticPr fontId="1" type="noConversion"/>
  </si>
  <si>
    <t>每千人口医疗机构数量（个）</t>
    <phoneticPr fontId="1" type="noConversion"/>
  </si>
  <si>
    <t>每平方KM医疗机构数量（个）</t>
    <phoneticPr fontId="1" type="noConversion"/>
  </si>
  <si>
    <t>每千人口执业医师数量（人）</t>
    <phoneticPr fontId="1" type="noConversion"/>
  </si>
  <si>
    <t>每平方KM职业医师（个）</t>
    <phoneticPr fontId="1" type="noConversion"/>
  </si>
  <si>
    <t>每千人医疗技术人员</t>
    <phoneticPr fontId="1" type="noConversion"/>
  </si>
  <si>
    <t>每平方千米医疗技术人员</t>
    <phoneticPr fontId="1" type="noConversion"/>
  </si>
  <si>
    <t>每平方千米医疗机构数量（个）</t>
    <phoneticPr fontId="1" type="noConversion"/>
  </si>
  <si>
    <t>每平方千米职业医师（个）</t>
    <phoneticPr fontId="1" type="noConversion"/>
  </si>
  <si>
    <t>每千人医疗技术人员（个）</t>
    <phoneticPr fontId="1" type="noConversion"/>
  </si>
  <si>
    <t>每平方千米医疗技术人员（个）</t>
    <phoneticPr fontId="1" type="noConversion"/>
  </si>
  <si>
    <t>按人口基尼系数</t>
    <phoneticPr fontId="2" type="noConversion"/>
  </si>
  <si>
    <t>按面积基尼系数</t>
    <phoneticPr fontId="2" type="noConversion"/>
  </si>
  <si>
    <t>医疗机构</t>
    <phoneticPr fontId="1" type="noConversion"/>
  </si>
  <si>
    <t>执业医师</t>
    <phoneticPr fontId="1" type="noConversion"/>
  </si>
  <si>
    <t>医疗技术人员</t>
    <phoneticPr fontId="1" type="noConversion"/>
  </si>
  <si>
    <t>新疆</t>
  </si>
  <si>
    <t>新疆</t>
    <phoneticPr fontId="1" type="noConversion"/>
  </si>
  <si>
    <t>执业医师和注册护士（万人）</t>
    <phoneticPr fontId="1" type="noConversion"/>
  </si>
  <si>
    <t>执业医师和注册护士(人)</t>
    <phoneticPr fontId="1" type="noConversion"/>
  </si>
  <si>
    <t>医疗技术人员（人）</t>
    <phoneticPr fontId="1" type="noConversion"/>
  </si>
  <si>
    <t>总人口(万人）</t>
    <phoneticPr fontId="1" type="noConversion"/>
  </si>
  <si>
    <t>总面积(平方千米)</t>
    <phoneticPr fontId="1" type="noConversion"/>
  </si>
  <si>
    <t>泰尔指数</t>
    <phoneticPr fontId="1" type="noConversion"/>
  </si>
  <si>
    <t>区域内</t>
    <phoneticPr fontId="1" type="noConversion"/>
  </si>
  <si>
    <t>区域间</t>
    <phoneticPr fontId="1" type="noConversion"/>
  </si>
  <si>
    <t>总体</t>
    <phoneticPr fontId="1" type="noConversion"/>
  </si>
  <si>
    <t>医疗机构数量（个）</t>
    <phoneticPr fontId="1" type="noConversion"/>
  </si>
  <si>
    <t>医疗机构（按人口）</t>
    <phoneticPr fontId="1" type="noConversion"/>
  </si>
  <si>
    <t>0. 0283</t>
  </si>
  <si>
    <t>0. 0029</t>
  </si>
  <si>
    <t>0. 0176</t>
  </si>
  <si>
    <t>0. 0012</t>
  </si>
  <si>
    <t>0. 0303</t>
  </si>
  <si>
    <t>0. 0368</t>
  </si>
  <si>
    <t>0. 0083</t>
  </si>
  <si>
    <t>0. 0171</t>
  </si>
  <si>
    <t>执业医师和注册护士(按人口）</t>
    <phoneticPr fontId="1" type="noConversion"/>
  </si>
  <si>
    <t>医疗技术人员(按人口）</t>
    <phoneticPr fontId="1" type="noConversion"/>
  </si>
  <si>
    <t>医疗机构（按地理）</t>
    <phoneticPr fontId="1" type="noConversion"/>
  </si>
  <si>
    <t>执业医师和注册护士（按地理）</t>
    <phoneticPr fontId="1" type="noConversion"/>
  </si>
  <si>
    <t>医疗技术人员（按地理）</t>
    <phoneticPr fontId="1" type="noConversion"/>
  </si>
  <si>
    <t>0. 0182</t>
  </si>
  <si>
    <t>0. 0189</t>
  </si>
  <si>
    <t>0. 2133</t>
  </si>
  <si>
    <t>0. 2645</t>
  </si>
  <si>
    <t>0. 2142</t>
  </si>
  <si>
    <t>0. 2643</t>
  </si>
  <si>
    <t>第一问</t>
    <phoneticPr fontId="1" type="noConversion"/>
  </si>
  <si>
    <t>第二问</t>
    <phoneticPr fontId="1" type="noConversion"/>
  </si>
  <si>
    <t>第三问</t>
    <phoneticPr fontId="1" type="noConversion"/>
  </si>
  <si>
    <t>第四问</t>
    <phoneticPr fontId="1" type="noConversion"/>
  </si>
  <si>
    <t>床位（个）</t>
  </si>
  <si>
    <t>每千人床位（个）</t>
  </si>
  <si>
    <t>每千人床位（个）</t>
    <phoneticPr fontId="1" type="noConversion"/>
  </si>
  <si>
    <t>每平方千米床位数（个）</t>
  </si>
  <si>
    <t>每平方千米床位数（个）</t>
    <phoneticPr fontId="1" type="noConversion"/>
  </si>
  <si>
    <t>床位（个）</t>
    <phoneticPr fontId="1" type="noConversion"/>
  </si>
  <si>
    <t>床位</t>
    <phoneticPr fontId="1" type="noConversion"/>
  </si>
  <si>
    <t>床位（按人口）</t>
    <phoneticPr fontId="1" type="noConversion"/>
  </si>
  <si>
    <t>区域内</t>
  </si>
  <si>
    <t>区域间</t>
  </si>
  <si>
    <t>总体</t>
  </si>
  <si>
    <t>床位（按地理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</si>
</sst>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/>
    </xf>
    <xf numFmtId="0" fontId="0" fillId="0" borderId="0" xfId="0" applyAlignment="1"/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E0B30-A86D-4A98-B7BD-C5C218E26DB1}">
  <dimension ref="A1:P15"/>
  <sheetViews>
    <sheetView topLeftCell="B1" workbookViewId="0">
      <selection activeCell="I2" sqref="I2:P15"/>
    </sheetView>
  </sheetViews>
  <sheetFormatPr defaultRowHeight="13.8" x14ac:dyDescent="0.25"/>
  <cols>
    <col min="1" max="1" width="12.6640625" customWidth="1"/>
    <col min="2" max="2" width="20.5546875" customWidth="1"/>
    <col min="3" max="3" width="20.88671875" customWidth="1"/>
    <col min="4" max="4" width="18.88671875" customWidth="1"/>
    <col min="5" max="5" width="30.77734375" customWidth="1"/>
    <col min="6" max="6" width="20.44140625" bestFit="1" customWidth="1"/>
    <col min="7" max="8" width="10.109375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37</v>
      </c>
      <c r="F1" t="s">
        <v>39</v>
      </c>
      <c r="G1" t="s">
        <v>71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73</v>
      </c>
      <c r="P1" t="s">
        <v>75</v>
      </c>
    </row>
    <row r="2" spans="1:16" x14ac:dyDescent="0.25">
      <c r="A2" t="s">
        <v>5</v>
      </c>
      <c r="B2">
        <v>355.2</v>
      </c>
      <c r="C2">
        <v>13788</v>
      </c>
      <c r="D2">
        <v>1783</v>
      </c>
      <c r="E2">
        <v>3.3</v>
      </c>
      <c r="F2">
        <v>41700</v>
      </c>
      <c r="G2">
        <v>32800</v>
      </c>
      <c r="I2">
        <f>D2/(B2*10000)*1000</f>
        <v>0.5019707207207208</v>
      </c>
      <c r="J2">
        <f>D2/C2</f>
        <v>0.12931534667827096</v>
      </c>
      <c r="K2">
        <f>E2/B2*1000</f>
        <v>9.2905405405405403</v>
      </c>
      <c r="L2">
        <f>E2*10000/C2</f>
        <v>2.3933855526544821</v>
      </c>
      <c r="M2">
        <f>F2/(B2*10000)*1000</f>
        <v>11.739864864864865</v>
      </c>
      <c r="N2">
        <f>F2/C2</f>
        <v>3.0243690165361183</v>
      </c>
      <c r="O2">
        <f>G2/(B2*10)</f>
        <v>9.2342342342342345</v>
      </c>
      <c r="P2">
        <f>G2/C2</f>
        <v>2.3788801856686974</v>
      </c>
    </row>
    <row r="3" spans="1:16" x14ac:dyDescent="0.25">
      <c r="A3" t="s">
        <v>6</v>
      </c>
      <c r="B3">
        <v>46.23</v>
      </c>
      <c r="C3">
        <v>7733</v>
      </c>
      <c r="D3">
        <v>124</v>
      </c>
      <c r="E3">
        <v>0.27</v>
      </c>
      <c r="F3">
        <v>3607</v>
      </c>
      <c r="G3">
        <v>1779</v>
      </c>
      <c r="I3">
        <f t="shared" ref="I3:I15" si="0">D3/(B3*10000)*1000</f>
        <v>0.26822409690677057</v>
      </c>
      <c r="J3">
        <f t="shared" ref="J3:J15" si="1">D3/C3</f>
        <v>1.6035173929910773E-2</v>
      </c>
      <c r="K3">
        <f t="shared" ref="K3:K15" si="2">E3/B3*1000</f>
        <v>5.8403634003893581</v>
      </c>
      <c r="L3">
        <f t="shared" ref="L3:L15" si="3">E3*10000/C3</f>
        <v>0.34915298073192808</v>
      </c>
      <c r="M3">
        <f t="shared" ref="M3:M15" si="4">F3/(B3*10000)*1000</f>
        <v>7.8022928834090424</v>
      </c>
      <c r="N3">
        <f t="shared" ref="N3:N15" si="5">F3/C3</f>
        <v>0.46644251907409801</v>
      </c>
      <c r="O3">
        <f t="shared" ref="O3:O15" si="6">G3/(B3*10)</f>
        <v>3.8481505515898773</v>
      </c>
      <c r="P3">
        <f t="shared" ref="P3:P15" si="7">G3/C3</f>
        <v>0.23005301952670373</v>
      </c>
    </row>
    <row r="4" spans="1:16" x14ac:dyDescent="0.25">
      <c r="A4" t="s">
        <v>7</v>
      </c>
      <c r="B4">
        <v>55.76</v>
      </c>
      <c r="C4">
        <v>142100</v>
      </c>
      <c r="D4">
        <v>411</v>
      </c>
      <c r="E4">
        <v>0.4</v>
      </c>
      <c r="F4">
        <v>4875</v>
      </c>
      <c r="G4">
        <v>3170</v>
      </c>
      <c r="I4">
        <f t="shared" si="0"/>
        <v>0.73708751793400284</v>
      </c>
      <c r="J4">
        <f t="shared" si="1"/>
        <v>2.8923293455313161E-3</v>
      </c>
      <c r="K4">
        <f t="shared" si="2"/>
        <v>7.1736011477761847</v>
      </c>
      <c r="L4">
        <f t="shared" si="3"/>
        <v>2.8149190710767064E-2</v>
      </c>
      <c r="M4">
        <f t="shared" si="4"/>
        <v>8.742826398852225</v>
      </c>
      <c r="N4">
        <f t="shared" si="5"/>
        <v>3.4306826178747363E-2</v>
      </c>
      <c r="O4">
        <f t="shared" si="6"/>
        <v>5.6850789096126251</v>
      </c>
      <c r="P4">
        <f t="shared" si="7"/>
        <v>2.2308233638282899E-2</v>
      </c>
    </row>
    <row r="5" spans="1:16" x14ac:dyDescent="0.25">
      <c r="A5" t="s">
        <v>8</v>
      </c>
      <c r="B5">
        <v>63.34</v>
      </c>
      <c r="C5">
        <v>70049</v>
      </c>
      <c r="D5">
        <v>423</v>
      </c>
      <c r="E5">
        <v>0.41</v>
      </c>
      <c r="F5">
        <v>4539</v>
      </c>
      <c r="G5">
        <v>1519</v>
      </c>
      <c r="I5">
        <f t="shared" si="0"/>
        <v>0.66782443953268078</v>
      </c>
      <c r="J5">
        <f t="shared" si="1"/>
        <v>6.0386301017858928E-3</v>
      </c>
      <c r="K5">
        <f t="shared" si="2"/>
        <v>6.4730028418061254</v>
      </c>
      <c r="L5">
        <f t="shared" si="3"/>
        <v>5.8530457251352627E-2</v>
      </c>
      <c r="M5">
        <f t="shared" si="4"/>
        <v>7.16608778023366</v>
      </c>
      <c r="N5">
        <f t="shared" si="5"/>
        <v>6.4797498893631594E-2</v>
      </c>
      <c r="O5">
        <f t="shared" si="6"/>
        <v>2.3981686138301228</v>
      </c>
      <c r="P5">
        <f t="shared" si="7"/>
        <v>2.1684820625562106E-2</v>
      </c>
    </row>
    <row r="6" spans="1:16" x14ac:dyDescent="0.25">
      <c r="A6" t="s">
        <v>9</v>
      </c>
      <c r="B6">
        <v>256.2</v>
      </c>
      <c r="C6">
        <v>131300</v>
      </c>
      <c r="D6">
        <v>1563</v>
      </c>
      <c r="E6">
        <v>1.28</v>
      </c>
      <c r="F6">
        <v>13132</v>
      </c>
      <c r="G6">
        <v>8547</v>
      </c>
      <c r="I6">
        <f t="shared" si="0"/>
        <v>0.61007025761124123</v>
      </c>
      <c r="J6">
        <f t="shared" si="1"/>
        <v>1.1904036557501904E-2</v>
      </c>
      <c r="K6">
        <f t="shared" si="2"/>
        <v>4.9960967993754881</v>
      </c>
      <c r="L6">
        <f t="shared" si="3"/>
        <v>9.7486671744097489E-2</v>
      </c>
      <c r="M6">
        <f t="shared" si="4"/>
        <v>5.1256830601092895</v>
      </c>
      <c r="N6">
        <f t="shared" si="5"/>
        <v>0.10001523229246001</v>
      </c>
      <c r="O6">
        <f t="shared" si="6"/>
        <v>3.3360655737704916</v>
      </c>
      <c r="P6">
        <f t="shared" si="7"/>
        <v>6.5095201827875093E-2</v>
      </c>
    </row>
    <row r="7" spans="1:16" x14ac:dyDescent="0.25">
      <c r="A7" t="s">
        <v>10</v>
      </c>
      <c r="B7">
        <v>462.4</v>
      </c>
      <c r="C7">
        <v>162000</v>
      </c>
      <c r="D7">
        <v>3309</v>
      </c>
      <c r="E7">
        <v>1.56</v>
      </c>
      <c r="F7">
        <v>21900</v>
      </c>
      <c r="G7">
        <v>29381</v>
      </c>
      <c r="I7">
        <f t="shared" si="0"/>
        <v>0.71561418685121114</v>
      </c>
      <c r="J7">
        <f t="shared" si="1"/>
        <v>2.0425925925925927E-2</v>
      </c>
      <c r="K7">
        <f t="shared" si="2"/>
        <v>3.3737024221453287</v>
      </c>
      <c r="L7">
        <f t="shared" si="3"/>
        <v>9.6296296296296297E-2</v>
      </c>
      <c r="M7">
        <f t="shared" si="4"/>
        <v>4.7361591695501728</v>
      </c>
      <c r="N7">
        <f t="shared" si="5"/>
        <v>0.13518518518518519</v>
      </c>
      <c r="O7">
        <f t="shared" si="6"/>
        <v>6.3540224913494807</v>
      </c>
      <c r="P7">
        <f t="shared" si="7"/>
        <v>0.18136419753086419</v>
      </c>
    </row>
    <row r="8" spans="1:16" x14ac:dyDescent="0.25">
      <c r="A8" t="s">
        <v>11</v>
      </c>
      <c r="B8">
        <v>252.28</v>
      </c>
      <c r="C8">
        <v>247400</v>
      </c>
      <c r="D8">
        <v>1786</v>
      </c>
      <c r="E8">
        <v>0.73</v>
      </c>
      <c r="F8">
        <v>10678</v>
      </c>
      <c r="G8">
        <v>10710</v>
      </c>
      <c r="I8">
        <f t="shared" si="0"/>
        <v>0.70794355478040272</v>
      </c>
      <c r="J8">
        <f t="shared" si="1"/>
        <v>7.2190784155214231E-3</v>
      </c>
      <c r="K8">
        <f t="shared" si="2"/>
        <v>2.8936102742983989</v>
      </c>
      <c r="L8">
        <f t="shared" si="3"/>
        <v>2.9506871463217461E-2</v>
      </c>
      <c r="M8">
        <f t="shared" si="4"/>
        <v>4.2325986998573013</v>
      </c>
      <c r="N8">
        <f t="shared" si="5"/>
        <v>4.3160873080032337E-2</v>
      </c>
      <c r="O8">
        <f t="shared" si="6"/>
        <v>4.2452830188679238</v>
      </c>
      <c r="P8">
        <f t="shared" si="7"/>
        <v>4.3290218270008084E-2</v>
      </c>
    </row>
    <row r="9" spans="1:16" x14ac:dyDescent="0.25">
      <c r="A9" t="s">
        <v>12</v>
      </c>
      <c r="B9">
        <v>91.08</v>
      </c>
      <c r="C9">
        <v>105400</v>
      </c>
      <c r="D9">
        <v>103</v>
      </c>
      <c r="E9">
        <v>0.11</v>
      </c>
      <c r="F9">
        <v>1554</v>
      </c>
      <c r="G9">
        <v>5203</v>
      </c>
      <c r="I9">
        <f t="shared" si="0"/>
        <v>0.11308739569609136</v>
      </c>
      <c r="J9">
        <f t="shared" si="1"/>
        <v>9.7722960151802661E-4</v>
      </c>
      <c r="K9">
        <f t="shared" si="2"/>
        <v>1.2077294685990339</v>
      </c>
      <c r="L9">
        <f t="shared" si="3"/>
        <v>1.0436432637571158E-2</v>
      </c>
      <c r="M9">
        <f t="shared" si="4"/>
        <v>1.7061923583662715</v>
      </c>
      <c r="N9">
        <f t="shared" si="5"/>
        <v>1.4743833017077799E-2</v>
      </c>
      <c r="O9">
        <f t="shared" si="6"/>
        <v>5.71256038647343</v>
      </c>
      <c r="P9">
        <f t="shared" si="7"/>
        <v>4.9364326375711573E-2</v>
      </c>
    </row>
    <row r="10" spans="1:16" x14ac:dyDescent="0.25">
      <c r="A10" t="s">
        <v>13</v>
      </c>
      <c r="B10">
        <v>65.73</v>
      </c>
      <c r="C10">
        <v>118000</v>
      </c>
      <c r="D10">
        <v>707</v>
      </c>
      <c r="E10">
        <v>0.35</v>
      </c>
      <c r="F10">
        <v>4457</v>
      </c>
      <c r="G10">
        <v>671</v>
      </c>
      <c r="I10">
        <f t="shared" si="0"/>
        <v>1.0756123535676252</v>
      </c>
      <c r="J10">
        <f t="shared" si="1"/>
        <v>5.9915254237288135E-3</v>
      </c>
      <c r="K10">
        <f t="shared" si="2"/>
        <v>5.324813631522896</v>
      </c>
      <c r="L10">
        <f t="shared" si="3"/>
        <v>2.9661016949152543E-2</v>
      </c>
      <c r="M10">
        <f t="shared" si="4"/>
        <v>6.7807698159135859</v>
      </c>
      <c r="N10">
        <f t="shared" si="5"/>
        <v>3.7771186440677965E-2</v>
      </c>
      <c r="O10">
        <f t="shared" si="6"/>
        <v>1.0208428419291038</v>
      </c>
      <c r="P10">
        <f t="shared" si="7"/>
        <v>5.6864406779661017E-3</v>
      </c>
    </row>
    <row r="11" spans="1:16" x14ac:dyDescent="0.25">
      <c r="A11" t="s">
        <v>14</v>
      </c>
      <c r="B11">
        <v>455.68</v>
      </c>
      <c r="C11">
        <v>268593</v>
      </c>
      <c r="D11">
        <v>3288</v>
      </c>
      <c r="E11">
        <v>2.2000000000000002</v>
      </c>
      <c r="F11">
        <v>8722</v>
      </c>
      <c r="G11">
        <v>18642</v>
      </c>
      <c r="I11">
        <f t="shared" si="0"/>
        <v>0.72155898876404501</v>
      </c>
      <c r="J11">
        <f t="shared" si="1"/>
        <v>1.2241569959008611E-2</v>
      </c>
      <c r="K11">
        <f t="shared" si="2"/>
        <v>4.8279494382022481</v>
      </c>
      <c r="L11">
        <f t="shared" si="3"/>
        <v>8.1908314810884869E-2</v>
      </c>
      <c r="M11">
        <f t="shared" si="4"/>
        <v>1.9140625</v>
      </c>
      <c r="N11">
        <f t="shared" si="5"/>
        <v>3.2472923717297174E-2</v>
      </c>
      <c r="O11">
        <f t="shared" si="6"/>
        <v>4.0910287921348312</v>
      </c>
      <c r="P11">
        <f t="shared" si="7"/>
        <v>6.9406127486568894E-2</v>
      </c>
    </row>
    <row r="12" spans="1:16" x14ac:dyDescent="0.25">
      <c r="A12" t="s">
        <v>15</v>
      </c>
      <c r="B12">
        <v>47.55</v>
      </c>
      <c r="C12">
        <v>27200</v>
      </c>
      <c r="D12">
        <v>451</v>
      </c>
      <c r="E12">
        <v>0.21</v>
      </c>
      <c r="F12">
        <v>3620</v>
      </c>
      <c r="G12">
        <v>781</v>
      </c>
      <c r="I12">
        <f t="shared" si="0"/>
        <v>0.94847528916929547</v>
      </c>
      <c r="J12">
        <f t="shared" si="1"/>
        <v>1.6580882352941178E-2</v>
      </c>
      <c r="K12">
        <f t="shared" si="2"/>
        <v>4.4164037854889591</v>
      </c>
      <c r="L12">
        <f t="shared" si="3"/>
        <v>7.720588235294118E-2</v>
      </c>
      <c r="M12">
        <f t="shared" si="4"/>
        <v>7.6130389064143005</v>
      </c>
      <c r="N12">
        <f t="shared" si="5"/>
        <v>0.13308823529411765</v>
      </c>
      <c r="O12">
        <f t="shared" si="6"/>
        <v>1.6424815983175605</v>
      </c>
      <c r="P12">
        <f t="shared" si="7"/>
        <v>2.8713235294117647E-2</v>
      </c>
    </row>
    <row r="13" spans="1:16" x14ac:dyDescent="0.25">
      <c r="A13" t="s">
        <v>16</v>
      </c>
      <c r="B13">
        <v>160.38999999999999</v>
      </c>
      <c r="C13">
        <v>73500</v>
      </c>
      <c r="D13">
        <v>430</v>
      </c>
      <c r="E13">
        <v>0.23</v>
      </c>
      <c r="F13">
        <v>2931</v>
      </c>
      <c r="G13">
        <v>8133</v>
      </c>
      <c r="I13">
        <f t="shared" si="0"/>
        <v>0.26809651474530832</v>
      </c>
      <c r="J13">
        <f t="shared" si="1"/>
        <v>5.8503401360544219E-3</v>
      </c>
      <c r="K13">
        <f t="shared" si="2"/>
        <v>1.434004613753975</v>
      </c>
      <c r="L13">
        <f t="shared" si="3"/>
        <v>3.1292517006802724E-2</v>
      </c>
      <c r="M13">
        <f t="shared" si="4"/>
        <v>1.8274206621360436</v>
      </c>
      <c r="N13">
        <f t="shared" si="5"/>
        <v>3.9877551020408165E-2</v>
      </c>
      <c r="O13">
        <f t="shared" si="6"/>
        <v>5.0707650102874249</v>
      </c>
      <c r="P13">
        <f t="shared" si="7"/>
        <v>0.1106530612244898</v>
      </c>
    </row>
    <row r="14" spans="1:16" x14ac:dyDescent="0.25">
      <c r="A14" t="s">
        <v>17</v>
      </c>
      <c r="B14">
        <v>128.57</v>
      </c>
      <c r="C14">
        <v>471500</v>
      </c>
      <c r="D14">
        <v>700</v>
      </c>
      <c r="E14">
        <v>0.31</v>
      </c>
      <c r="F14">
        <v>2099</v>
      </c>
      <c r="G14">
        <v>9908</v>
      </c>
      <c r="I14">
        <f t="shared" si="0"/>
        <v>0.54445049389437661</v>
      </c>
      <c r="J14">
        <f t="shared" si="1"/>
        <v>1.4846235418875928E-3</v>
      </c>
      <c r="K14">
        <f t="shared" si="2"/>
        <v>2.4111379015322392</v>
      </c>
      <c r="L14">
        <f t="shared" si="3"/>
        <v>6.5747613997879113E-3</v>
      </c>
      <c r="M14">
        <f t="shared" si="4"/>
        <v>1.6325736952632808</v>
      </c>
      <c r="N14">
        <f t="shared" si="5"/>
        <v>4.451749734888653E-3</v>
      </c>
      <c r="O14">
        <f t="shared" si="6"/>
        <v>7.7063078478649771</v>
      </c>
      <c r="P14">
        <f t="shared" si="7"/>
        <v>2.1013785790031814E-2</v>
      </c>
    </row>
    <row r="15" spans="1:16" x14ac:dyDescent="0.25">
      <c r="A15" t="s">
        <v>18</v>
      </c>
      <c r="B15">
        <v>62.02</v>
      </c>
      <c r="C15">
        <v>72500</v>
      </c>
      <c r="D15">
        <v>330</v>
      </c>
      <c r="E15">
        <v>0.49</v>
      </c>
      <c r="F15">
        <v>4831</v>
      </c>
      <c r="G15">
        <v>4247</v>
      </c>
      <c r="I15">
        <f t="shared" si="0"/>
        <v>0.53208642373427928</v>
      </c>
      <c r="J15">
        <f t="shared" si="1"/>
        <v>4.5517241379310347E-3</v>
      </c>
      <c r="K15">
        <f t="shared" si="2"/>
        <v>7.9006772009029334</v>
      </c>
      <c r="L15">
        <f t="shared" si="3"/>
        <v>6.7586206896551718E-2</v>
      </c>
      <c r="M15">
        <f t="shared" si="4"/>
        <v>7.7894227668494036</v>
      </c>
      <c r="N15">
        <f t="shared" si="5"/>
        <v>6.6634482758620689E-2</v>
      </c>
      <c r="O15">
        <f t="shared" si="6"/>
        <v>6.8477910351499514</v>
      </c>
      <c r="P15">
        <f t="shared" si="7"/>
        <v>5.8579310344827586E-2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7EB85-F208-4FD2-855A-3ACC984BD8C5}">
  <dimension ref="A1:P15"/>
  <sheetViews>
    <sheetView tabSelected="1" topLeftCell="C1" workbookViewId="0">
      <selection activeCell="I2" sqref="I2:P15"/>
    </sheetView>
  </sheetViews>
  <sheetFormatPr defaultRowHeight="13.8" x14ac:dyDescent="0.25"/>
  <cols>
    <col min="1" max="1" width="12.33203125" customWidth="1"/>
    <col min="2" max="2" width="26.44140625" customWidth="1"/>
    <col min="3" max="3" width="18" customWidth="1"/>
    <col min="4" max="4" width="20.6640625" customWidth="1"/>
    <col min="5" max="5" width="27.33203125" customWidth="1"/>
    <col min="6" max="6" width="19.6640625" customWidth="1"/>
    <col min="9" max="9" width="26.21875" customWidth="1"/>
  </cols>
  <sheetData>
    <row r="1" spans="1:16" x14ac:dyDescent="0.25"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71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72</v>
      </c>
      <c r="P1" t="s">
        <v>74</v>
      </c>
    </row>
    <row r="2" spans="1:16" x14ac:dyDescent="0.25">
      <c r="A2" t="s">
        <v>5</v>
      </c>
      <c r="B2">
        <v>405.43</v>
      </c>
      <c r="C2">
        <v>13788</v>
      </c>
      <c r="D2">
        <v>1705</v>
      </c>
      <c r="E2">
        <v>3.6</v>
      </c>
      <c r="F2">
        <v>42400</v>
      </c>
      <c r="G2">
        <v>33201</v>
      </c>
      <c r="I2">
        <f>(D2/(B2*10000))*1000</f>
        <v>0.42054115383666724</v>
      </c>
      <c r="J2">
        <f>D2/C2</f>
        <v>0.12365825355381491</v>
      </c>
      <c r="K2">
        <f>(E2*10000)/(B2*10000)*1000</f>
        <v>8.8794613126803643</v>
      </c>
      <c r="L2">
        <f>(E2*10000)/C2</f>
        <v>2.6109660574412534</v>
      </c>
      <c r="M2">
        <f>F2/(B2*10000)*1000</f>
        <v>10.458032212712428</v>
      </c>
      <c r="N2">
        <f>F2/C2</f>
        <v>3.075137800986365</v>
      </c>
      <c r="O2">
        <f>G2/(B2*10)</f>
        <v>8.1890831956194656</v>
      </c>
      <c r="P2">
        <f>G2/C2</f>
        <v>2.407963446475196</v>
      </c>
    </row>
    <row r="3" spans="1:16" x14ac:dyDescent="0.25">
      <c r="A3" t="s">
        <v>6</v>
      </c>
      <c r="B3">
        <v>49.03</v>
      </c>
      <c r="C3">
        <v>7733</v>
      </c>
      <c r="D3">
        <v>110</v>
      </c>
      <c r="E3">
        <v>0.28000000000000003</v>
      </c>
      <c r="F3">
        <v>4600</v>
      </c>
      <c r="G3">
        <v>2052</v>
      </c>
      <c r="I3">
        <f t="shared" ref="I3:I15" si="0">(D3/(B3*10000))*1000</f>
        <v>0.22435243728329596</v>
      </c>
      <c r="J3">
        <f t="shared" ref="J3:J15" si="1">D3/C3</f>
        <v>1.422475106685633E-2</v>
      </c>
      <c r="K3">
        <f t="shared" ref="K3:K15" si="2">(E3*10000)/(B3*10000)*1000</f>
        <v>5.7107893126657165</v>
      </c>
      <c r="L3">
        <f t="shared" ref="L3:L15" si="3">(E3*10000)/C3</f>
        <v>0.36208457261088844</v>
      </c>
      <c r="M3">
        <f t="shared" ref="M3:M15" si="4">F3/(B3*10000)*1000</f>
        <v>9.3820110136651031</v>
      </c>
      <c r="N3">
        <f t="shared" ref="N3:N15" si="5">F3/C3</f>
        <v>0.59485322643217375</v>
      </c>
      <c r="O3">
        <f t="shared" ref="O3:O15" si="6">G3/(B3*10)</f>
        <v>4.1851927391393025</v>
      </c>
      <c r="P3">
        <f t="shared" ref="P3:P15" si="7">G3/C3</f>
        <v>0.26535626535626533</v>
      </c>
    </row>
    <row r="4" spans="1:16" x14ac:dyDescent="0.25">
      <c r="A4" t="s">
        <v>7</v>
      </c>
      <c r="B4">
        <v>67.33</v>
      </c>
      <c r="C4">
        <v>142100</v>
      </c>
      <c r="D4">
        <v>396</v>
      </c>
      <c r="E4">
        <v>0.48</v>
      </c>
      <c r="F4">
        <v>4893</v>
      </c>
      <c r="G4">
        <v>3278</v>
      </c>
      <c r="I4">
        <f t="shared" si="0"/>
        <v>0.58814792811525318</v>
      </c>
      <c r="J4">
        <f t="shared" si="1"/>
        <v>2.7867698803659396E-3</v>
      </c>
      <c r="K4">
        <f t="shared" si="2"/>
        <v>7.1290657953364027</v>
      </c>
      <c r="L4">
        <f t="shared" si="3"/>
        <v>3.377902885292048E-2</v>
      </c>
      <c r="M4">
        <f t="shared" si="4"/>
        <v>7.2671914451210462</v>
      </c>
      <c r="N4">
        <f t="shared" si="5"/>
        <v>3.4433497536945815E-2</v>
      </c>
      <c r="O4">
        <f t="shared" si="6"/>
        <v>4.8685578493984858</v>
      </c>
      <c r="P4">
        <f t="shared" si="7"/>
        <v>2.306826178747361E-2</v>
      </c>
    </row>
    <row r="5" spans="1:16" x14ac:dyDescent="0.25">
      <c r="A5" t="s">
        <v>8</v>
      </c>
      <c r="B5">
        <v>69.39</v>
      </c>
      <c r="C5">
        <v>70049</v>
      </c>
      <c r="D5">
        <v>392</v>
      </c>
      <c r="E5">
        <v>0.41</v>
      </c>
      <c r="F5">
        <v>4194</v>
      </c>
      <c r="G5">
        <v>3772</v>
      </c>
      <c r="I5">
        <f t="shared" si="0"/>
        <v>0.5649228995532497</v>
      </c>
      <c r="J5">
        <f t="shared" si="1"/>
        <v>5.5960827420805433E-3</v>
      </c>
      <c r="K5">
        <f t="shared" si="2"/>
        <v>5.9086323677763364</v>
      </c>
      <c r="L5">
        <f t="shared" si="3"/>
        <v>5.8530457251352627E-2</v>
      </c>
      <c r="M5">
        <f t="shared" si="4"/>
        <v>6.0440985732814534</v>
      </c>
      <c r="N5">
        <f t="shared" si="5"/>
        <v>5.9872375051749492E-2</v>
      </c>
      <c r="O5">
        <f t="shared" si="6"/>
        <v>5.4359417783542296</v>
      </c>
      <c r="P5">
        <f t="shared" si="7"/>
        <v>5.3848020671244418E-2</v>
      </c>
    </row>
    <row r="6" spans="1:16" x14ac:dyDescent="0.25">
      <c r="A6" t="s">
        <v>9</v>
      </c>
      <c r="B6">
        <v>271.44</v>
      </c>
      <c r="C6">
        <v>131300</v>
      </c>
      <c r="D6">
        <v>1592</v>
      </c>
      <c r="E6">
        <v>1.01</v>
      </c>
      <c r="F6">
        <v>13897</v>
      </c>
      <c r="G6">
        <v>1858</v>
      </c>
      <c r="I6">
        <f t="shared" si="0"/>
        <v>0.58650162098437963</v>
      </c>
      <c r="J6">
        <f t="shared" si="1"/>
        <v>1.2124904798172124E-2</v>
      </c>
      <c r="K6">
        <f t="shared" si="2"/>
        <v>3.7208959622752724</v>
      </c>
      <c r="L6">
        <f t="shared" si="3"/>
        <v>7.6923076923076927E-2</v>
      </c>
      <c r="M6">
        <f t="shared" si="4"/>
        <v>5.1197318007662842</v>
      </c>
      <c r="N6">
        <f t="shared" si="5"/>
        <v>0.10584158415841584</v>
      </c>
      <c r="O6">
        <f t="shared" si="6"/>
        <v>0.68449749484232236</v>
      </c>
      <c r="P6">
        <f t="shared" si="7"/>
        <v>1.4150799695354151E-2</v>
      </c>
    </row>
    <row r="7" spans="1:16" x14ac:dyDescent="0.25">
      <c r="A7" t="s">
        <v>10</v>
      </c>
      <c r="B7">
        <v>449.6</v>
      </c>
      <c r="C7">
        <v>162000</v>
      </c>
      <c r="D7">
        <v>3398</v>
      </c>
      <c r="E7">
        <v>1.1100000000000001</v>
      </c>
      <c r="F7">
        <v>21028</v>
      </c>
      <c r="G7">
        <v>30345</v>
      </c>
      <c r="I7">
        <f t="shared" si="0"/>
        <v>0.75578291814946619</v>
      </c>
      <c r="J7">
        <f t="shared" si="1"/>
        <v>2.0975308641975308E-2</v>
      </c>
      <c r="K7">
        <f t="shared" si="2"/>
        <v>2.4688612099644134</v>
      </c>
      <c r="L7">
        <f t="shared" si="3"/>
        <v>6.8518518518518534E-2</v>
      </c>
      <c r="M7">
        <f t="shared" si="4"/>
        <v>4.6770462633451961</v>
      </c>
      <c r="N7">
        <f t="shared" si="5"/>
        <v>0.12980246913580246</v>
      </c>
      <c r="O7">
        <f t="shared" si="6"/>
        <v>6.7493327402135233</v>
      </c>
      <c r="P7">
        <f t="shared" si="7"/>
        <v>0.18731481481481482</v>
      </c>
    </row>
    <row r="8" spans="1:16" x14ac:dyDescent="0.25">
      <c r="A8" t="s">
        <v>11</v>
      </c>
      <c r="B8">
        <v>250.47</v>
      </c>
      <c r="C8">
        <v>247400</v>
      </c>
      <c r="D8">
        <v>1804</v>
      </c>
      <c r="E8">
        <v>0.88</v>
      </c>
      <c r="F8">
        <v>18297</v>
      </c>
      <c r="G8">
        <v>17732</v>
      </c>
      <c r="I8">
        <f t="shared" si="0"/>
        <v>0.72024593763724198</v>
      </c>
      <c r="J8">
        <f t="shared" si="1"/>
        <v>7.2918350848827813E-3</v>
      </c>
      <c r="K8">
        <f t="shared" si="2"/>
        <v>3.5133948177426442</v>
      </c>
      <c r="L8">
        <f t="shared" si="3"/>
        <v>3.5569927243330642E-2</v>
      </c>
      <c r="M8">
        <f t="shared" si="4"/>
        <v>7.3050664750269494</v>
      </c>
      <c r="N8">
        <f t="shared" si="5"/>
        <v>7.3957154405820527E-2</v>
      </c>
      <c r="O8">
        <f t="shared" si="6"/>
        <v>7.079490557751428</v>
      </c>
      <c r="P8">
        <f t="shared" si="7"/>
        <v>7.1673403395311239E-2</v>
      </c>
    </row>
    <row r="9" spans="1:16" x14ac:dyDescent="0.25">
      <c r="A9" t="s">
        <v>12</v>
      </c>
      <c r="B9">
        <v>113.86</v>
      </c>
      <c r="C9">
        <v>105400</v>
      </c>
      <c r="D9">
        <v>22</v>
      </c>
      <c r="E9">
        <v>0.1</v>
      </c>
      <c r="F9">
        <v>1362</v>
      </c>
      <c r="G9">
        <v>5920</v>
      </c>
      <c r="I9">
        <f t="shared" si="0"/>
        <v>1.93219743544704E-2</v>
      </c>
      <c r="J9">
        <f t="shared" si="1"/>
        <v>2.0872865275142316E-4</v>
      </c>
      <c r="K9">
        <f t="shared" si="2"/>
        <v>0.8782715615668365</v>
      </c>
      <c r="L9">
        <f t="shared" si="3"/>
        <v>9.4876660341555973E-3</v>
      </c>
      <c r="M9">
        <f t="shared" si="4"/>
        <v>1.1962058668540314</v>
      </c>
      <c r="N9">
        <f t="shared" si="5"/>
        <v>1.2922201138519924E-2</v>
      </c>
      <c r="O9">
        <f t="shared" si="6"/>
        <v>5.1993676444756725</v>
      </c>
      <c r="P9">
        <f t="shared" si="7"/>
        <v>5.6166982922201139E-2</v>
      </c>
    </row>
    <row r="10" spans="1:16" x14ac:dyDescent="0.25">
      <c r="A10" t="s">
        <v>13</v>
      </c>
      <c r="B10">
        <v>66.849999999999994</v>
      </c>
      <c r="C10">
        <v>118000</v>
      </c>
      <c r="D10">
        <v>676</v>
      </c>
      <c r="E10">
        <v>0.32</v>
      </c>
      <c r="F10">
        <v>4578</v>
      </c>
      <c r="G10">
        <v>3579</v>
      </c>
      <c r="I10">
        <f t="shared" si="0"/>
        <v>1.0112191473448018</v>
      </c>
      <c r="J10">
        <f t="shared" si="1"/>
        <v>5.7288135593220341E-3</v>
      </c>
      <c r="K10">
        <f t="shared" si="2"/>
        <v>4.7868362004487661</v>
      </c>
      <c r="L10">
        <f t="shared" si="3"/>
        <v>2.7118644067796609E-2</v>
      </c>
      <c r="M10">
        <f t="shared" si="4"/>
        <v>6.848167539267016</v>
      </c>
      <c r="N10">
        <f t="shared" si="5"/>
        <v>3.8796610169491527E-2</v>
      </c>
      <c r="O10">
        <f t="shared" si="6"/>
        <v>5.3537771129394169</v>
      </c>
      <c r="P10">
        <f t="shared" si="7"/>
        <v>3.033050847457627E-2</v>
      </c>
    </row>
    <row r="11" spans="1:16" x14ac:dyDescent="0.25">
      <c r="A11" t="s">
        <v>14</v>
      </c>
      <c r="B11">
        <v>484.83</v>
      </c>
      <c r="C11">
        <v>268593</v>
      </c>
      <c r="D11">
        <v>3228</v>
      </c>
      <c r="E11">
        <v>2.1800000000000002</v>
      </c>
      <c r="F11">
        <v>16800</v>
      </c>
      <c r="G11">
        <v>26100</v>
      </c>
      <c r="I11">
        <f t="shared" si="0"/>
        <v>0.66580038363962624</v>
      </c>
      <c r="J11">
        <f t="shared" si="1"/>
        <v>1.2018183645888017E-2</v>
      </c>
      <c r="K11">
        <f t="shared" si="2"/>
        <v>4.4964214260668687</v>
      </c>
      <c r="L11">
        <f t="shared" si="3"/>
        <v>8.1163693767149547E-2</v>
      </c>
      <c r="M11">
        <f t="shared" si="4"/>
        <v>3.4651321081616238</v>
      </c>
      <c r="N11">
        <f t="shared" si="5"/>
        <v>6.2548167673766628E-2</v>
      </c>
      <c r="O11">
        <f t="shared" si="6"/>
        <v>5.383330239465379</v>
      </c>
      <c r="P11">
        <f t="shared" si="7"/>
        <v>9.7173046207458869E-2</v>
      </c>
    </row>
    <row r="12" spans="1:16" x14ac:dyDescent="0.25">
      <c r="A12" t="s">
        <v>15</v>
      </c>
      <c r="B12">
        <v>48.81</v>
      </c>
      <c r="C12">
        <v>27200</v>
      </c>
      <c r="D12">
        <v>457</v>
      </c>
      <c r="E12">
        <v>0.17</v>
      </c>
      <c r="F12">
        <v>3619</v>
      </c>
      <c r="G12">
        <v>12467</v>
      </c>
      <c r="I12">
        <f t="shared" si="0"/>
        <v>0.93628354845318584</v>
      </c>
      <c r="J12">
        <f t="shared" si="1"/>
        <v>1.6801470588235293E-2</v>
      </c>
      <c r="K12">
        <f t="shared" si="2"/>
        <v>3.482892849825856</v>
      </c>
      <c r="L12">
        <f t="shared" si="3"/>
        <v>6.2500000000000014E-2</v>
      </c>
      <c r="M12">
        <f t="shared" si="4"/>
        <v>7.4144642491292769</v>
      </c>
      <c r="N12">
        <f t="shared" si="5"/>
        <v>0.1330514705882353</v>
      </c>
      <c r="O12">
        <f t="shared" si="6"/>
        <v>25.541897152222905</v>
      </c>
      <c r="P12">
        <f t="shared" si="7"/>
        <v>0.45834558823529414</v>
      </c>
    </row>
    <row r="13" spans="1:16" x14ac:dyDescent="0.25">
      <c r="A13" t="s">
        <v>16</v>
      </c>
      <c r="B13">
        <v>161.35</v>
      </c>
      <c r="C13">
        <v>73500</v>
      </c>
      <c r="D13">
        <v>432</v>
      </c>
      <c r="E13">
        <v>0.19</v>
      </c>
      <c r="F13">
        <v>2930</v>
      </c>
      <c r="G13">
        <v>9542</v>
      </c>
      <c r="I13">
        <f t="shared" si="0"/>
        <v>0.2677409358537341</v>
      </c>
      <c r="J13">
        <f t="shared" si="1"/>
        <v>5.877551020408163E-3</v>
      </c>
      <c r="K13">
        <f t="shared" si="2"/>
        <v>1.1775643012085528</v>
      </c>
      <c r="L13">
        <f t="shared" si="3"/>
        <v>2.5850340136054421E-2</v>
      </c>
      <c r="M13">
        <f t="shared" si="4"/>
        <v>1.8159281066005579</v>
      </c>
      <c r="N13">
        <f t="shared" si="5"/>
        <v>3.9863945578231294E-2</v>
      </c>
      <c r="O13">
        <f t="shared" si="6"/>
        <v>5.9138518748063218</v>
      </c>
      <c r="P13">
        <f t="shared" si="7"/>
        <v>0.12982312925170067</v>
      </c>
    </row>
    <row r="14" spans="1:16" x14ac:dyDescent="0.25">
      <c r="A14" t="s">
        <v>17</v>
      </c>
      <c r="B14">
        <v>161.38999999999999</v>
      </c>
      <c r="C14">
        <v>471500</v>
      </c>
      <c r="D14">
        <v>708</v>
      </c>
      <c r="E14">
        <v>0.31</v>
      </c>
      <c r="F14">
        <v>2092</v>
      </c>
      <c r="G14">
        <v>11074</v>
      </c>
      <c r="I14">
        <f t="shared" si="0"/>
        <v>0.43868889026581576</v>
      </c>
      <c r="J14">
        <f t="shared" si="1"/>
        <v>1.5015906680805938E-3</v>
      </c>
      <c r="K14">
        <f t="shared" si="2"/>
        <v>1.9208129376045606</v>
      </c>
      <c r="L14">
        <f t="shared" si="3"/>
        <v>6.5747613997879113E-3</v>
      </c>
      <c r="M14">
        <f t="shared" si="4"/>
        <v>1.2962389243447552</v>
      </c>
      <c r="N14">
        <f t="shared" si="5"/>
        <v>4.436903499469777E-3</v>
      </c>
      <c r="O14">
        <f t="shared" si="6"/>
        <v>6.8616395067848073</v>
      </c>
      <c r="P14">
        <f t="shared" si="7"/>
        <v>2.3486744432661719E-2</v>
      </c>
    </row>
    <row r="15" spans="1:16" x14ac:dyDescent="0.25">
      <c r="A15" t="s">
        <v>18</v>
      </c>
      <c r="B15">
        <v>62.22</v>
      </c>
      <c r="C15">
        <v>72500</v>
      </c>
      <c r="D15">
        <v>331</v>
      </c>
      <c r="E15">
        <v>0.51</v>
      </c>
      <c r="F15">
        <v>4800</v>
      </c>
      <c r="G15">
        <v>4584</v>
      </c>
      <c r="I15">
        <f t="shared" si="0"/>
        <v>0.53198328511732562</v>
      </c>
      <c r="J15">
        <f t="shared" si="1"/>
        <v>4.5655172413793105E-3</v>
      </c>
      <c r="K15">
        <f t="shared" si="2"/>
        <v>8.1967213114754109</v>
      </c>
      <c r="L15">
        <f t="shared" si="3"/>
        <v>7.0344827586206901E-2</v>
      </c>
      <c r="M15">
        <f t="shared" si="4"/>
        <v>7.714561234329798</v>
      </c>
      <c r="N15">
        <f t="shared" si="5"/>
        <v>6.620689655172414E-2</v>
      </c>
      <c r="O15">
        <f t="shared" si="6"/>
        <v>7.367405978784956</v>
      </c>
      <c r="P15">
        <f t="shared" si="7"/>
        <v>6.3227586206896558E-2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B9C87-70A6-4F7B-B62F-DA023EE28AAB}">
  <dimension ref="A1:M75"/>
  <sheetViews>
    <sheetView topLeftCell="A55" workbookViewId="0">
      <selection activeCell="G77" sqref="G77"/>
    </sheetView>
  </sheetViews>
  <sheetFormatPr defaultRowHeight="13.8" x14ac:dyDescent="0.25"/>
  <cols>
    <col min="2" max="2" width="25.6640625" customWidth="1"/>
    <col min="3" max="3" width="27.21875" customWidth="1"/>
    <col min="4" max="4" width="27.33203125" customWidth="1"/>
    <col min="5" max="5" width="25.5546875" customWidth="1"/>
    <col min="6" max="6" width="24.6640625" customWidth="1"/>
    <col min="7" max="7" width="17.6640625" customWidth="1"/>
    <col min="8" max="8" width="8.88671875" customWidth="1"/>
  </cols>
  <sheetData>
    <row r="1" spans="1:9" x14ac:dyDescent="0.25">
      <c r="A1" s="5" t="s">
        <v>67</v>
      </c>
      <c r="B1" s="5"/>
      <c r="C1" s="5"/>
      <c r="D1" s="5"/>
      <c r="E1" s="5"/>
      <c r="F1" s="5"/>
      <c r="G1" s="5"/>
    </row>
    <row r="2" spans="1:9" x14ac:dyDescent="0.25">
      <c r="B2" s="7">
        <v>2019</v>
      </c>
      <c r="C2" s="7"/>
      <c r="D2" s="7"/>
      <c r="E2" s="7"/>
      <c r="F2" s="7"/>
      <c r="G2" s="7"/>
    </row>
    <row r="3" spans="1:9" x14ac:dyDescent="0.25">
      <c r="B3" t="s">
        <v>20</v>
      </c>
      <c r="C3" t="s">
        <v>26</v>
      </c>
      <c r="D3" t="s">
        <v>22</v>
      </c>
      <c r="E3" t="s">
        <v>27</v>
      </c>
      <c r="F3" t="s">
        <v>28</v>
      </c>
      <c r="G3" t="s">
        <v>29</v>
      </c>
      <c r="H3" t="s">
        <v>72</v>
      </c>
      <c r="I3" t="s">
        <v>74</v>
      </c>
    </row>
    <row r="4" spans="1:9" x14ac:dyDescent="0.25">
      <c r="A4" t="s">
        <v>5</v>
      </c>
      <c r="B4">
        <v>0.5019707207207208</v>
      </c>
      <c r="C4">
        <v>0.12931534667827096</v>
      </c>
      <c r="D4">
        <v>9.2905405405405403</v>
      </c>
      <c r="E4">
        <v>2.3933855526544821</v>
      </c>
      <c r="F4">
        <v>11.739864864864865</v>
      </c>
      <c r="G4">
        <v>3.0243690165361183</v>
      </c>
      <c r="H4">
        <v>9.2342342342342345</v>
      </c>
      <c r="I4">
        <v>2.3788801856686974</v>
      </c>
    </row>
    <row r="5" spans="1:9" x14ac:dyDescent="0.25">
      <c r="A5" t="s">
        <v>6</v>
      </c>
      <c r="B5">
        <v>0.26822409690677057</v>
      </c>
      <c r="C5">
        <v>1.6035173929910773E-2</v>
      </c>
      <c r="D5">
        <v>5.8403634003893581</v>
      </c>
      <c r="E5">
        <v>0.34915298073192808</v>
      </c>
      <c r="F5">
        <v>7.8022928834090424</v>
      </c>
      <c r="G5">
        <v>0.46644251907409801</v>
      </c>
      <c r="H5">
        <v>3.8481505515898773</v>
      </c>
      <c r="I5">
        <v>0.23005301952670373</v>
      </c>
    </row>
    <row r="6" spans="1:9" x14ac:dyDescent="0.25">
      <c r="A6" t="s">
        <v>7</v>
      </c>
      <c r="B6">
        <v>0.73708751793400284</v>
      </c>
      <c r="C6">
        <v>2.8923293455313161E-3</v>
      </c>
      <c r="D6">
        <v>7.1736011477761847</v>
      </c>
      <c r="E6">
        <v>2.8149190710767064E-2</v>
      </c>
      <c r="F6">
        <v>8.742826398852225</v>
      </c>
      <c r="G6">
        <v>3.4306826178747363E-2</v>
      </c>
      <c r="H6">
        <v>5.6850789096126251</v>
      </c>
      <c r="I6">
        <v>2.2308233638282899E-2</v>
      </c>
    </row>
    <row r="7" spans="1:9" x14ac:dyDescent="0.25">
      <c r="A7" t="s">
        <v>8</v>
      </c>
      <c r="B7">
        <v>0.66782443953268078</v>
      </c>
      <c r="C7">
        <v>6.0386301017858928E-3</v>
      </c>
      <c r="D7">
        <v>6.4730028418061254</v>
      </c>
      <c r="E7">
        <v>5.8530457251352627E-2</v>
      </c>
      <c r="F7">
        <v>7.16608778023366</v>
      </c>
      <c r="G7">
        <v>6.4797498893631594E-2</v>
      </c>
      <c r="H7">
        <v>2.3981686138301228</v>
      </c>
      <c r="I7">
        <v>2.1684820625562106E-2</v>
      </c>
    </row>
    <row r="8" spans="1:9" x14ac:dyDescent="0.25">
      <c r="A8" t="s">
        <v>9</v>
      </c>
      <c r="B8">
        <v>0.61007025761124123</v>
      </c>
      <c r="C8">
        <v>1.1904036557501904E-2</v>
      </c>
      <c r="D8">
        <v>4.9960967993754881</v>
      </c>
      <c r="E8">
        <v>9.7486671744097489E-2</v>
      </c>
      <c r="F8">
        <v>5.1256830601092895</v>
      </c>
      <c r="G8">
        <v>0.10001523229246001</v>
      </c>
      <c r="H8">
        <v>3.3360655737704916</v>
      </c>
      <c r="I8">
        <v>6.5095201827875093E-2</v>
      </c>
    </row>
    <row r="9" spans="1:9" x14ac:dyDescent="0.25">
      <c r="A9" t="s">
        <v>10</v>
      </c>
      <c r="B9">
        <v>0.71561418685121114</v>
      </c>
      <c r="C9">
        <v>2.0425925925925927E-2</v>
      </c>
      <c r="D9">
        <v>3.3737024221453287</v>
      </c>
      <c r="E9">
        <v>9.6296296296296297E-2</v>
      </c>
      <c r="F9">
        <v>4.7361591695501728</v>
      </c>
      <c r="G9">
        <v>0.13518518518518519</v>
      </c>
      <c r="H9">
        <v>6.3540224913494807</v>
      </c>
      <c r="I9">
        <v>0.18136419753086419</v>
      </c>
    </row>
    <row r="10" spans="1:9" x14ac:dyDescent="0.25">
      <c r="A10" t="s">
        <v>11</v>
      </c>
      <c r="B10">
        <v>0.70794355478040272</v>
      </c>
      <c r="C10">
        <v>7.2190784155214231E-3</v>
      </c>
      <c r="D10">
        <v>2.8936102742983989</v>
      </c>
      <c r="E10">
        <v>2.9506871463217461E-2</v>
      </c>
      <c r="F10">
        <v>4.2325986998573013</v>
      </c>
      <c r="G10">
        <v>4.3160873080032337E-2</v>
      </c>
      <c r="H10">
        <v>4.2452830188679238</v>
      </c>
      <c r="I10">
        <v>4.3290218270008084E-2</v>
      </c>
    </row>
    <row r="11" spans="1:9" x14ac:dyDescent="0.25">
      <c r="A11" t="s">
        <v>12</v>
      </c>
      <c r="B11">
        <v>0.11308739569609136</v>
      </c>
      <c r="C11">
        <v>9.7722960151802661E-4</v>
      </c>
      <c r="D11">
        <v>1.2077294685990339</v>
      </c>
      <c r="E11">
        <v>1.0436432637571158E-2</v>
      </c>
      <c r="F11">
        <v>1.7061923583662715</v>
      </c>
      <c r="G11">
        <v>1.4743833017077799E-2</v>
      </c>
      <c r="H11">
        <v>5.71256038647343</v>
      </c>
      <c r="I11">
        <v>4.9364326375711573E-2</v>
      </c>
    </row>
    <row r="12" spans="1:9" x14ac:dyDescent="0.25">
      <c r="A12" t="s">
        <v>13</v>
      </c>
      <c r="B12">
        <v>1.0756123535676252</v>
      </c>
      <c r="C12">
        <v>5.9915254237288135E-3</v>
      </c>
      <c r="D12">
        <v>5.324813631522896</v>
      </c>
      <c r="E12">
        <v>2.9661016949152543E-2</v>
      </c>
      <c r="F12">
        <v>6.7807698159135859</v>
      </c>
      <c r="G12">
        <v>3.7771186440677965E-2</v>
      </c>
      <c r="H12">
        <v>1.0208428419291038</v>
      </c>
      <c r="I12">
        <v>5.6864406779661017E-3</v>
      </c>
    </row>
    <row r="13" spans="1:9" x14ac:dyDescent="0.25">
      <c r="A13" t="s">
        <v>14</v>
      </c>
      <c r="B13">
        <v>0.72155898876404501</v>
      </c>
      <c r="C13">
        <v>1.2241569959008611E-2</v>
      </c>
      <c r="D13">
        <v>4.8279494382022481</v>
      </c>
      <c r="E13">
        <v>8.1908314810884869E-2</v>
      </c>
      <c r="F13">
        <v>1.9140625</v>
      </c>
      <c r="G13">
        <v>3.2472923717297174E-2</v>
      </c>
      <c r="H13">
        <v>4.0910287921348312</v>
      </c>
      <c r="I13">
        <v>6.9406127486568894E-2</v>
      </c>
    </row>
    <row r="14" spans="1:9" x14ac:dyDescent="0.25">
      <c r="A14" t="s">
        <v>15</v>
      </c>
      <c r="B14">
        <v>0.94847528916929547</v>
      </c>
      <c r="C14">
        <v>1.6580882352941178E-2</v>
      </c>
      <c r="D14">
        <v>4.4164037854889591</v>
      </c>
      <c r="E14">
        <v>7.720588235294118E-2</v>
      </c>
      <c r="F14">
        <v>7.6130389064143005</v>
      </c>
      <c r="G14">
        <v>0.13308823529411765</v>
      </c>
      <c r="H14">
        <v>1.6424815983175605</v>
      </c>
      <c r="I14">
        <v>2.8713235294117647E-2</v>
      </c>
    </row>
    <row r="15" spans="1:9" x14ac:dyDescent="0.25">
      <c r="A15" t="s">
        <v>16</v>
      </c>
      <c r="B15">
        <v>0.26809651474530832</v>
      </c>
      <c r="C15">
        <v>5.8503401360544219E-3</v>
      </c>
      <c r="D15">
        <v>1.434004613753975</v>
      </c>
      <c r="E15">
        <v>3.1292517006802724E-2</v>
      </c>
      <c r="F15">
        <v>1.8274206621360436</v>
      </c>
      <c r="G15">
        <v>3.9877551020408165E-2</v>
      </c>
      <c r="H15">
        <v>5.0707650102874249</v>
      </c>
      <c r="I15">
        <v>0.1106530612244898</v>
      </c>
    </row>
    <row r="16" spans="1:9" x14ac:dyDescent="0.25">
      <c r="A16" t="s">
        <v>17</v>
      </c>
      <c r="B16">
        <v>0.54445049389437661</v>
      </c>
      <c r="C16">
        <v>1.4846235418875928E-3</v>
      </c>
      <c r="D16">
        <v>2.4111379015322392</v>
      </c>
      <c r="E16">
        <v>6.5747613997879113E-3</v>
      </c>
      <c r="F16">
        <v>1.6325736952632808</v>
      </c>
      <c r="G16">
        <v>4.451749734888653E-3</v>
      </c>
      <c r="H16">
        <v>7.7063078478649771</v>
      </c>
      <c r="I16">
        <v>2.1013785790031814E-2</v>
      </c>
    </row>
    <row r="17" spans="1:9" x14ac:dyDescent="0.25">
      <c r="A17" t="s">
        <v>18</v>
      </c>
      <c r="B17">
        <v>0.53208642373427928</v>
      </c>
      <c r="C17">
        <v>4.5517241379310347E-3</v>
      </c>
      <c r="D17">
        <v>7.9006772009029334</v>
      </c>
      <c r="E17">
        <v>6.7586206896551718E-2</v>
      </c>
      <c r="F17">
        <v>7.7894227668494036</v>
      </c>
      <c r="G17">
        <v>6.6634482758620689E-2</v>
      </c>
      <c r="H17">
        <v>6.8477910351499514</v>
      </c>
      <c r="I17">
        <v>5.8579310344827586E-2</v>
      </c>
    </row>
    <row r="18" spans="1:9" x14ac:dyDescent="0.25">
      <c r="A18" t="s">
        <v>35</v>
      </c>
    </row>
    <row r="22" spans="1:9" x14ac:dyDescent="0.25">
      <c r="B22" s="7">
        <v>2020</v>
      </c>
      <c r="C22" s="7"/>
      <c r="D22" s="7"/>
      <c r="E22" s="7"/>
      <c r="F22" s="7"/>
      <c r="G22" s="7"/>
    </row>
    <row r="23" spans="1:9" x14ac:dyDescent="0.25">
      <c r="B23" t="s">
        <v>20</v>
      </c>
      <c r="C23" t="s">
        <v>26</v>
      </c>
      <c r="D23" t="s">
        <v>22</v>
      </c>
      <c r="E23" t="s">
        <v>27</v>
      </c>
      <c r="F23" t="s">
        <v>28</v>
      </c>
      <c r="G23" t="s">
        <v>29</v>
      </c>
      <c r="H23" t="s">
        <v>72</v>
      </c>
      <c r="I23" t="s">
        <v>74</v>
      </c>
    </row>
    <row r="24" spans="1:9" x14ac:dyDescent="0.25">
      <c r="A24" t="s">
        <v>5</v>
      </c>
      <c r="B24">
        <v>0.42054115383666724</v>
      </c>
      <c r="C24">
        <v>0.12365825355381491</v>
      </c>
      <c r="D24">
        <v>8.8794613126803643</v>
      </c>
      <c r="E24">
        <v>2.6109660574412534</v>
      </c>
      <c r="F24">
        <v>10.458032212712428</v>
      </c>
      <c r="G24">
        <v>3.075137800986365</v>
      </c>
      <c r="H24">
        <v>8.1890831956194656</v>
      </c>
      <c r="I24">
        <v>2.407963446475196</v>
      </c>
    </row>
    <row r="25" spans="1:9" x14ac:dyDescent="0.25">
      <c r="A25" t="s">
        <v>6</v>
      </c>
      <c r="B25">
        <v>0.22435243728329596</v>
      </c>
      <c r="C25">
        <v>1.422475106685633E-2</v>
      </c>
      <c r="D25">
        <v>5.7107893126657165</v>
      </c>
      <c r="E25">
        <v>0.36208457261088844</v>
      </c>
      <c r="F25">
        <v>9.3820110136651031</v>
      </c>
      <c r="G25">
        <v>0.59485322643217375</v>
      </c>
      <c r="H25">
        <v>4.1851927391393025</v>
      </c>
      <c r="I25">
        <v>0.26535626535626533</v>
      </c>
    </row>
    <row r="26" spans="1:9" x14ac:dyDescent="0.25">
      <c r="A26" t="s">
        <v>7</v>
      </c>
      <c r="B26">
        <v>0.58814792811525318</v>
      </c>
      <c r="C26">
        <v>2.7867698803659396E-3</v>
      </c>
      <c r="D26">
        <v>7.1290657953364027</v>
      </c>
      <c r="E26">
        <v>3.377902885292048E-2</v>
      </c>
      <c r="F26">
        <v>7.2671914451210462</v>
      </c>
      <c r="G26">
        <v>3.4433497536945815E-2</v>
      </c>
      <c r="H26">
        <v>4.8685578493984858</v>
      </c>
      <c r="I26">
        <v>2.306826178747361E-2</v>
      </c>
    </row>
    <row r="27" spans="1:9" x14ac:dyDescent="0.25">
      <c r="A27" t="s">
        <v>8</v>
      </c>
      <c r="B27">
        <v>0.5649228995532497</v>
      </c>
      <c r="C27">
        <v>5.5960827420805433E-3</v>
      </c>
      <c r="D27">
        <v>5.9086323677763364</v>
      </c>
      <c r="E27">
        <v>5.8530457251352627E-2</v>
      </c>
      <c r="F27">
        <v>6.0440985732814534</v>
      </c>
      <c r="G27">
        <v>5.9872375051749492E-2</v>
      </c>
      <c r="H27">
        <v>5.4359417783542296</v>
      </c>
      <c r="I27">
        <v>5.3848020671244418E-2</v>
      </c>
    </row>
    <row r="28" spans="1:9" x14ac:dyDescent="0.25">
      <c r="A28" t="s">
        <v>9</v>
      </c>
      <c r="B28">
        <v>0.58650162098437963</v>
      </c>
      <c r="C28">
        <v>1.2124904798172124E-2</v>
      </c>
      <c r="D28">
        <v>3.7208959622752724</v>
      </c>
      <c r="E28">
        <v>7.6923076923076927E-2</v>
      </c>
      <c r="F28">
        <v>5.1197318007662842</v>
      </c>
      <c r="G28">
        <v>0.10584158415841584</v>
      </c>
      <c r="H28">
        <v>0.68449749484232236</v>
      </c>
      <c r="I28">
        <v>1.4150799695354151E-2</v>
      </c>
    </row>
    <row r="29" spans="1:9" x14ac:dyDescent="0.25">
      <c r="A29" t="s">
        <v>10</v>
      </c>
      <c r="B29">
        <v>0.75578291814946619</v>
      </c>
      <c r="C29">
        <v>2.0975308641975308E-2</v>
      </c>
      <c r="D29">
        <v>2.4688612099644134</v>
      </c>
      <c r="E29">
        <v>6.8518518518518534E-2</v>
      </c>
      <c r="F29">
        <v>4.6770462633451961</v>
      </c>
      <c r="G29">
        <v>0.12980246913580246</v>
      </c>
      <c r="H29">
        <v>6.7493327402135233</v>
      </c>
      <c r="I29">
        <v>0.18731481481481482</v>
      </c>
    </row>
    <row r="30" spans="1:9" x14ac:dyDescent="0.25">
      <c r="A30" t="s">
        <v>11</v>
      </c>
      <c r="B30">
        <v>0.72024593763724198</v>
      </c>
      <c r="C30">
        <v>7.2918350848827813E-3</v>
      </c>
      <c r="D30">
        <v>3.5133948177426442</v>
      </c>
      <c r="E30">
        <v>3.5569927243330642E-2</v>
      </c>
      <c r="F30">
        <v>7.3050664750269494</v>
      </c>
      <c r="G30">
        <v>7.3957154405820527E-2</v>
      </c>
      <c r="H30">
        <v>7.079490557751428</v>
      </c>
      <c r="I30">
        <v>7.1673403395311239E-2</v>
      </c>
    </row>
    <row r="31" spans="1:9" x14ac:dyDescent="0.25">
      <c r="A31" t="s">
        <v>12</v>
      </c>
      <c r="B31">
        <v>1.93219743544704E-2</v>
      </c>
      <c r="C31">
        <v>2.0872865275142316E-4</v>
      </c>
      <c r="D31">
        <v>0.8782715615668365</v>
      </c>
      <c r="E31">
        <v>9.4876660341555973E-3</v>
      </c>
      <c r="F31">
        <v>1.1962058668540314</v>
      </c>
      <c r="G31">
        <v>1.2922201138519924E-2</v>
      </c>
      <c r="H31">
        <v>5.1993676444756725</v>
      </c>
      <c r="I31">
        <v>5.6166982922201139E-2</v>
      </c>
    </row>
    <row r="32" spans="1:9" x14ac:dyDescent="0.25">
      <c r="A32" t="s">
        <v>13</v>
      </c>
      <c r="B32">
        <v>1.0112191473448018</v>
      </c>
      <c r="C32">
        <v>5.7288135593220341E-3</v>
      </c>
      <c r="D32">
        <v>4.7868362004487661</v>
      </c>
      <c r="E32">
        <v>2.7118644067796609E-2</v>
      </c>
      <c r="F32">
        <v>6.848167539267016</v>
      </c>
      <c r="G32">
        <v>3.8796610169491527E-2</v>
      </c>
      <c r="H32">
        <v>5.3537771129394169</v>
      </c>
      <c r="I32">
        <v>3.033050847457627E-2</v>
      </c>
    </row>
    <row r="33" spans="1:9" x14ac:dyDescent="0.25">
      <c r="A33" t="s">
        <v>14</v>
      </c>
      <c r="B33">
        <v>0.66580038363962624</v>
      </c>
      <c r="C33">
        <v>1.2018183645888017E-2</v>
      </c>
      <c r="D33">
        <v>4.4964214260668687</v>
      </c>
      <c r="E33">
        <v>8.1163693767149547E-2</v>
      </c>
      <c r="F33">
        <v>3.4651321081616238</v>
      </c>
      <c r="G33">
        <v>6.2548167673766628E-2</v>
      </c>
      <c r="H33">
        <v>5.383330239465379</v>
      </c>
      <c r="I33">
        <v>9.7173046207458869E-2</v>
      </c>
    </row>
    <row r="34" spans="1:9" x14ac:dyDescent="0.25">
      <c r="A34" t="s">
        <v>15</v>
      </c>
      <c r="B34">
        <v>0.93628354845318584</v>
      </c>
      <c r="C34">
        <v>1.6801470588235293E-2</v>
      </c>
      <c r="D34">
        <v>3.482892849825856</v>
      </c>
      <c r="E34">
        <v>6.2500000000000014E-2</v>
      </c>
      <c r="F34">
        <v>7.4144642491292769</v>
      </c>
      <c r="G34">
        <v>0.1330514705882353</v>
      </c>
      <c r="H34">
        <v>25.541897152222905</v>
      </c>
      <c r="I34">
        <v>0.45834558823529414</v>
      </c>
    </row>
    <row r="35" spans="1:9" x14ac:dyDescent="0.25">
      <c r="A35" t="s">
        <v>16</v>
      </c>
      <c r="B35">
        <v>0.2677409358537341</v>
      </c>
      <c r="C35">
        <v>5.877551020408163E-3</v>
      </c>
      <c r="D35">
        <v>1.1775643012085528</v>
      </c>
      <c r="E35">
        <v>2.5850340136054421E-2</v>
      </c>
      <c r="F35">
        <v>1.8159281066005579</v>
      </c>
      <c r="G35">
        <v>3.9863945578231294E-2</v>
      </c>
      <c r="H35">
        <v>5.9138518748063218</v>
      </c>
      <c r="I35">
        <v>0.12982312925170067</v>
      </c>
    </row>
    <row r="36" spans="1:9" x14ac:dyDescent="0.25">
      <c r="A36" t="s">
        <v>17</v>
      </c>
      <c r="B36">
        <v>0.43868889026581576</v>
      </c>
      <c r="C36">
        <v>1.5015906680805938E-3</v>
      </c>
      <c r="D36">
        <v>1.9208129376045606</v>
      </c>
      <c r="E36">
        <v>6.5747613997879113E-3</v>
      </c>
      <c r="F36">
        <v>1.2962389243447552</v>
      </c>
      <c r="G36">
        <v>4.436903499469777E-3</v>
      </c>
      <c r="H36">
        <v>6.8616395067848073</v>
      </c>
      <c r="I36">
        <v>2.3486744432661719E-2</v>
      </c>
    </row>
    <row r="37" spans="1:9" x14ac:dyDescent="0.25">
      <c r="A37" t="s">
        <v>18</v>
      </c>
      <c r="B37">
        <v>0.53198328511732562</v>
      </c>
      <c r="C37">
        <v>4.5655172413793105E-3</v>
      </c>
      <c r="D37">
        <v>8.1967213114754109</v>
      </c>
      <c r="E37">
        <v>7.0344827586206901E-2</v>
      </c>
      <c r="F37">
        <v>7.714561234329798</v>
      </c>
      <c r="G37">
        <v>6.620689655172414E-2</v>
      </c>
      <c r="H37">
        <v>7.367405978784956</v>
      </c>
      <c r="I37">
        <v>6.3227586206896558E-2</v>
      </c>
    </row>
    <row r="40" spans="1:9" x14ac:dyDescent="0.25">
      <c r="A40" s="6" t="s">
        <v>68</v>
      </c>
      <c r="B40" s="5"/>
      <c r="C40" s="5"/>
      <c r="D40" s="5"/>
      <c r="E40" s="5"/>
      <c r="F40" s="5"/>
      <c r="G40" s="5"/>
    </row>
    <row r="42" spans="1:9" x14ac:dyDescent="0.25">
      <c r="A42" t="s">
        <v>35</v>
      </c>
      <c r="B42">
        <v>2019</v>
      </c>
      <c r="C42">
        <v>2020</v>
      </c>
      <c r="E42" t="s">
        <v>36</v>
      </c>
      <c r="F42">
        <v>2019</v>
      </c>
      <c r="G42">
        <v>2020</v>
      </c>
    </row>
    <row r="43" spans="1:9" x14ac:dyDescent="0.25">
      <c r="A43" t="s">
        <v>40</v>
      </c>
      <c r="B43">
        <v>2523.2199999999998</v>
      </c>
      <c r="C43">
        <v>2585</v>
      </c>
      <c r="E43" t="s">
        <v>20</v>
      </c>
      <c r="F43">
        <v>0.62004105864728409</v>
      </c>
      <c r="G43">
        <v>0.60468085106382974</v>
      </c>
    </row>
    <row r="44" spans="1:9" x14ac:dyDescent="0.25">
      <c r="A44" t="s">
        <v>41</v>
      </c>
      <c r="B44">
        <v>1664900</v>
      </c>
      <c r="C44">
        <v>1664900</v>
      </c>
      <c r="E44" t="s">
        <v>22</v>
      </c>
      <c r="F44">
        <v>4.8710378009051931</v>
      </c>
      <c r="G44">
        <v>4.9148549323017408</v>
      </c>
    </row>
    <row r="45" spans="1:9" x14ac:dyDescent="0.25">
      <c r="A45" t="s">
        <v>46</v>
      </c>
      <c r="B45" s="3">
        <v>15645</v>
      </c>
      <c r="C45" s="3">
        <v>15631</v>
      </c>
      <c r="E45" t="s">
        <v>28</v>
      </c>
      <c r="F45">
        <v>6.2942589231220429</v>
      </c>
      <c r="G45">
        <v>6.312456479690522</v>
      </c>
    </row>
    <row r="46" spans="1:9" x14ac:dyDescent="0.25">
      <c r="A46" t="s">
        <v>38</v>
      </c>
      <c r="B46">
        <v>122907</v>
      </c>
      <c r="C46" s="3">
        <v>127049</v>
      </c>
      <c r="E46" t="s">
        <v>26</v>
      </c>
      <c r="F46">
        <v>9.396960778425131E-3</v>
      </c>
      <c r="G46">
        <v>9.388551864976875E-3</v>
      </c>
    </row>
    <row r="47" spans="1:9" x14ac:dyDescent="0.25">
      <c r="A47" t="s">
        <v>4</v>
      </c>
      <c r="B47" s="3">
        <v>158818</v>
      </c>
      <c r="C47" s="3">
        <v>163177</v>
      </c>
      <c r="E47" t="s">
        <v>27</v>
      </c>
      <c r="F47">
        <v>7.3822451798906841E-2</v>
      </c>
      <c r="G47">
        <v>7.6310288906240614E-2</v>
      </c>
    </row>
    <row r="48" spans="1:9" x14ac:dyDescent="0.25">
      <c r="A48" t="s">
        <v>76</v>
      </c>
      <c r="B48">
        <v>158802</v>
      </c>
      <c r="C48" s="3">
        <v>160466</v>
      </c>
      <c r="E48" t="s">
        <v>29</v>
      </c>
      <c r="F48">
        <v>9.5391915430356175E-2</v>
      </c>
      <c r="G48">
        <v>9.8010090696137905E-2</v>
      </c>
    </row>
    <row r="49" spans="1:7" x14ac:dyDescent="0.25">
      <c r="E49" t="s">
        <v>72</v>
      </c>
      <c r="F49">
        <f>B48/(B43*10)</f>
        <v>6.293624812739278</v>
      </c>
      <c r="G49">
        <f>B48/B44</f>
        <v>9.5382305243558174E-2</v>
      </c>
    </row>
    <row r="50" spans="1:7" x14ac:dyDescent="0.25">
      <c r="E50" t="s">
        <v>74</v>
      </c>
      <c r="F50">
        <f>C48/(C43*10)</f>
        <v>6.2075822050290137</v>
      </c>
      <c r="G50">
        <f>C48/C44</f>
        <v>9.638176467055079E-2</v>
      </c>
    </row>
    <row r="54" spans="1:7" x14ac:dyDescent="0.25">
      <c r="A54" s="6" t="s">
        <v>69</v>
      </c>
      <c r="B54" s="5"/>
      <c r="C54" s="5"/>
      <c r="D54" s="5"/>
      <c r="E54" s="5"/>
      <c r="F54" s="5"/>
      <c r="G54" s="5"/>
    </row>
    <row r="56" spans="1:7" x14ac:dyDescent="0.25">
      <c r="B56" s="8">
        <v>2019</v>
      </c>
      <c r="C56" s="8"/>
      <c r="D56" s="8">
        <v>2020</v>
      </c>
      <c r="E56" s="8"/>
    </row>
    <row r="57" spans="1:7" x14ac:dyDescent="0.25">
      <c r="B57" s="1" t="s">
        <v>30</v>
      </c>
      <c r="C57" s="1" t="s">
        <v>31</v>
      </c>
      <c r="D57" s="1" t="s">
        <v>30</v>
      </c>
      <c r="E57" s="1" t="s">
        <v>31</v>
      </c>
    </row>
    <row r="58" spans="1:7" x14ac:dyDescent="0.25">
      <c r="A58" t="s">
        <v>32</v>
      </c>
      <c r="B58" s="2">
        <v>0.15190000000000001</v>
      </c>
      <c r="C58" s="2">
        <v>0.49280000000000002</v>
      </c>
      <c r="D58" s="2">
        <v>0.19370000000000001</v>
      </c>
      <c r="E58" s="2">
        <v>0.50170000000000003</v>
      </c>
    </row>
    <row r="59" spans="1:7" x14ac:dyDescent="0.25">
      <c r="A59" t="s">
        <v>33</v>
      </c>
      <c r="B59" s="2">
        <v>0.27160000000000001</v>
      </c>
      <c r="C59" s="2">
        <v>0.58689999999999998</v>
      </c>
      <c r="D59" s="2">
        <v>0.30740000000000001</v>
      </c>
      <c r="E59" s="2">
        <v>0.5847</v>
      </c>
    </row>
    <row r="60" spans="1:7" x14ac:dyDescent="0.25">
      <c r="A60" t="s">
        <v>34</v>
      </c>
      <c r="B60" s="2">
        <v>0.34310000000000002</v>
      </c>
      <c r="C60" s="2">
        <v>0.63890000000000002</v>
      </c>
      <c r="D60" s="2">
        <v>0.29409999999999997</v>
      </c>
      <c r="E60" s="2">
        <v>0.59850000000000003</v>
      </c>
    </row>
    <row r="61" spans="1:7" x14ac:dyDescent="0.25">
      <c r="A61" t="s">
        <v>77</v>
      </c>
      <c r="B61" s="2">
        <v>0.14130000000000001</v>
      </c>
      <c r="C61" s="2">
        <v>0.51249999999999996</v>
      </c>
      <c r="D61" s="2">
        <v>0.1048</v>
      </c>
      <c r="E61" s="2">
        <v>0.51349999999999996</v>
      </c>
    </row>
    <row r="63" spans="1:7" x14ac:dyDescent="0.25">
      <c r="A63" s="6" t="s">
        <v>70</v>
      </c>
      <c r="B63" s="5"/>
      <c r="C63" s="5"/>
      <c r="D63" s="5"/>
      <c r="E63" s="5"/>
      <c r="F63" s="5"/>
      <c r="G63" s="5"/>
    </row>
    <row r="66" spans="1:13" x14ac:dyDescent="0.25">
      <c r="A66" s="7" t="s">
        <v>42</v>
      </c>
      <c r="B66" s="7" t="s">
        <v>47</v>
      </c>
      <c r="C66" s="7"/>
      <c r="D66" s="7"/>
      <c r="E66" s="7" t="s">
        <v>56</v>
      </c>
      <c r="F66" s="7"/>
      <c r="G66" s="7"/>
      <c r="H66" s="7" t="s">
        <v>57</v>
      </c>
      <c r="I66" s="7"/>
      <c r="J66" s="7"/>
      <c r="K66" s="7" t="s">
        <v>78</v>
      </c>
      <c r="L66" s="7"/>
      <c r="M66" s="7"/>
    </row>
    <row r="67" spans="1:13" x14ac:dyDescent="0.25">
      <c r="A67" s="7"/>
      <c r="B67" t="s">
        <v>43</v>
      </c>
      <c r="C67" t="s">
        <v>44</v>
      </c>
      <c r="D67" t="s">
        <v>45</v>
      </c>
      <c r="E67" t="s">
        <v>43</v>
      </c>
      <c r="F67" t="s">
        <v>44</v>
      </c>
      <c r="G67" t="s">
        <v>45</v>
      </c>
      <c r="H67" t="s">
        <v>43</v>
      </c>
      <c r="I67" t="s">
        <v>44</v>
      </c>
      <c r="J67" t="s">
        <v>45</v>
      </c>
      <c r="K67" t="s">
        <v>79</v>
      </c>
      <c r="L67" t="s">
        <v>80</v>
      </c>
      <c r="M67" t="s">
        <v>81</v>
      </c>
    </row>
    <row r="68" spans="1:13" x14ac:dyDescent="0.25">
      <c r="A68">
        <v>2019</v>
      </c>
      <c r="B68" s="4" t="s">
        <v>48</v>
      </c>
      <c r="C68" s="4" t="s">
        <v>49</v>
      </c>
      <c r="D68" s="4">
        <v>3.1199999999999999E-2</v>
      </c>
      <c r="E68" s="4">
        <v>7.2999999999999995E-2</v>
      </c>
      <c r="F68" s="4">
        <v>4.8899999999999999E-2</v>
      </c>
      <c r="G68" s="4">
        <v>0.12189999999999999</v>
      </c>
      <c r="H68" s="4" t="s">
        <v>52</v>
      </c>
      <c r="I68" s="4">
        <v>6.4999999999999997E-3</v>
      </c>
      <c r="J68" s="4" t="s">
        <v>53</v>
      </c>
      <c r="K68" s="9">
        <v>1.4999999999999999E-2</v>
      </c>
      <c r="L68" s="9">
        <v>5.0000000000000001E-4</v>
      </c>
      <c r="M68" s="9">
        <v>1.55E-2</v>
      </c>
    </row>
    <row r="69" spans="1:13" x14ac:dyDescent="0.25">
      <c r="A69">
        <v>2020</v>
      </c>
      <c r="B69" s="4" t="s">
        <v>50</v>
      </c>
      <c r="C69" s="4" t="s">
        <v>51</v>
      </c>
      <c r="D69" s="4">
        <v>1.8800000000000001E-2</v>
      </c>
      <c r="E69" s="4">
        <v>2.8199999999999999E-2</v>
      </c>
      <c r="F69" s="4">
        <v>2.9499999999999998E-2</v>
      </c>
      <c r="G69" s="4">
        <v>5.7700000000000001E-2</v>
      </c>
      <c r="H69" s="4" t="s">
        <v>54</v>
      </c>
      <c r="I69" s="4">
        <v>8.8000000000000005E-3</v>
      </c>
      <c r="J69" s="4" t="s">
        <v>55</v>
      </c>
      <c r="K69" s="9">
        <v>8.0000000000000002E-3</v>
      </c>
      <c r="L69" s="9">
        <v>6.9999999999999999E-4</v>
      </c>
      <c r="M69" s="9">
        <v>8.6999999999999994E-3</v>
      </c>
    </row>
    <row r="70" spans="1:13" x14ac:dyDescent="0.25">
      <c r="B70" s="4"/>
      <c r="C70" s="4"/>
      <c r="D70" s="4"/>
      <c r="E70" s="4"/>
      <c r="F70" s="4"/>
      <c r="G70" s="4"/>
      <c r="H70" s="4"/>
      <c r="I70" s="4"/>
      <c r="J70" s="4"/>
    </row>
    <row r="72" spans="1:13" x14ac:dyDescent="0.25">
      <c r="A72" s="7" t="s">
        <v>42</v>
      </c>
      <c r="B72" s="7" t="s">
        <v>58</v>
      </c>
      <c r="C72" s="7"/>
      <c r="D72" s="7"/>
      <c r="E72" s="7" t="s">
        <v>59</v>
      </c>
      <c r="F72" s="7"/>
      <c r="G72" s="7"/>
      <c r="H72" s="7" t="s">
        <v>60</v>
      </c>
      <c r="I72" s="7"/>
      <c r="J72" s="7"/>
      <c r="K72" s="7" t="s">
        <v>82</v>
      </c>
      <c r="L72" s="7"/>
      <c r="M72" s="7"/>
    </row>
    <row r="73" spans="1:13" x14ac:dyDescent="0.25">
      <c r="A73" s="7"/>
      <c r="B73" t="s">
        <v>43</v>
      </c>
      <c r="C73" t="s">
        <v>44</v>
      </c>
      <c r="D73" t="s">
        <v>45</v>
      </c>
      <c r="E73" t="s">
        <v>43</v>
      </c>
      <c r="F73" t="s">
        <v>44</v>
      </c>
      <c r="G73" t="s">
        <v>45</v>
      </c>
      <c r="H73" t="s">
        <v>43</v>
      </c>
      <c r="I73" t="s">
        <v>44</v>
      </c>
      <c r="J73" t="s">
        <v>45</v>
      </c>
      <c r="K73" t="s">
        <v>79</v>
      </c>
      <c r="L73" t="s">
        <v>80</v>
      </c>
      <c r="M73" t="s">
        <v>81</v>
      </c>
    </row>
    <row r="74" spans="1:13" x14ac:dyDescent="0.25">
      <c r="A74">
        <v>2019</v>
      </c>
      <c r="B74">
        <v>0.14299999999999999</v>
      </c>
      <c r="C74" t="s">
        <v>61</v>
      </c>
      <c r="D74">
        <v>0.16120000000000001</v>
      </c>
      <c r="E74">
        <v>0.25580000000000003</v>
      </c>
      <c r="F74">
        <v>6.54E-2</v>
      </c>
      <c r="G74">
        <v>0.32119999999999999</v>
      </c>
      <c r="H74" t="s">
        <v>63</v>
      </c>
      <c r="I74">
        <v>5.1200000000000002E-2</v>
      </c>
      <c r="J74" t="s">
        <v>64</v>
      </c>
      <c r="K74">
        <v>0.19980000000000001</v>
      </c>
      <c r="L74">
        <v>2.75E-2</v>
      </c>
      <c r="M74">
        <v>0.22720000000000001</v>
      </c>
    </row>
    <row r="75" spans="1:13" x14ac:dyDescent="0.25">
      <c r="A75">
        <v>2020</v>
      </c>
      <c r="B75">
        <v>0.14430000000000001</v>
      </c>
      <c r="C75" t="s">
        <v>62</v>
      </c>
      <c r="D75">
        <v>0.16320000000000001</v>
      </c>
      <c r="E75">
        <v>0.25619999999999998</v>
      </c>
      <c r="F75">
        <v>6.7400000000000002E-2</v>
      </c>
      <c r="G75">
        <v>0.3236</v>
      </c>
      <c r="H75" t="s">
        <v>65</v>
      </c>
      <c r="I75">
        <v>5.0099999999999999E-2</v>
      </c>
      <c r="J75" t="s">
        <v>66</v>
      </c>
      <c r="K75">
        <v>0.2</v>
      </c>
      <c r="L75">
        <v>2.8000000000000001E-2</v>
      </c>
      <c r="M75">
        <v>0.22800000000000001</v>
      </c>
    </row>
  </sheetData>
  <mergeCells count="18">
    <mergeCell ref="K66:M66"/>
    <mergeCell ref="K72:M72"/>
    <mergeCell ref="B72:D72"/>
    <mergeCell ref="E72:G72"/>
    <mergeCell ref="H72:J72"/>
    <mergeCell ref="A72:A73"/>
    <mergeCell ref="B2:G2"/>
    <mergeCell ref="B22:G22"/>
    <mergeCell ref="B56:C56"/>
    <mergeCell ref="D56:E56"/>
    <mergeCell ref="A66:A67"/>
    <mergeCell ref="B66:D66"/>
    <mergeCell ref="E66:G66"/>
    <mergeCell ref="A1:G1"/>
    <mergeCell ref="A40:G40"/>
    <mergeCell ref="A54:G54"/>
    <mergeCell ref="A63:G63"/>
    <mergeCell ref="H66:J66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data_2019</vt:lpstr>
      <vt:lpstr>data_2020</vt:lpstr>
      <vt:lpstr>configuration 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正骑</dc:creator>
  <cp:lastModifiedBy>正骑</cp:lastModifiedBy>
  <dcterms:created xsi:type="dcterms:W3CDTF">2023-04-13T08:56:13Z</dcterms:created>
  <dcterms:modified xsi:type="dcterms:W3CDTF">2023-04-20T01:40:59Z</dcterms:modified>
</cp:coreProperties>
</file>