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eighth\"/>
    </mc:Choice>
  </mc:AlternateContent>
  <xr:revisionPtr revIDLastSave="0" documentId="13_ncr:1_{55D51098-E661-46A2-92ED-068278E00D2C}" xr6:coauthVersionLast="47" xr6:coauthVersionMax="47" xr10:uidLastSave="{00000000-0000-0000-0000-000000000000}"/>
  <bookViews>
    <workbookView xWindow="-108" yWindow="-108" windowWidth="23256" windowHeight="12576" activeTab="13" xr2:uid="{00000000-000D-0000-FFFF-FFFF00000000}"/>
  </bookViews>
  <sheets>
    <sheet name="Sheet1" sheetId="1" r:id="rId1"/>
    <sheet name="X1、X3、X4" sheetId="3" r:id="rId2"/>
    <sheet name="X2" sheetId="4" r:id="rId3"/>
    <sheet name="X5" sheetId="5" r:id="rId4"/>
    <sheet name="X6" sheetId="9" r:id="rId5"/>
    <sheet name="X7" sheetId="6" r:id="rId6"/>
    <sheet name="X8" sheetId="7" r:id="rId7"/>
    <sheet name="X9" sheetId="8" r:id="rId8"/>
    <sheet name="中国" sheetId="10" r:id="rId9"/>
    <sheet name="美国" sheetId="11" r:id="rId10"/>
    <sheet name="德国" sheetId="12" r:id="rId11"/>
    <sheet name="中国结果" sheetId="13" r:id="rId12"/>
    <sheet name="美国结果" sheetId="14" r:id="rId13"/>
    <sheet name="德国结果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5" l="1"/>
  <c r="L25" i="15"/>
  <c r="L17" i="15"/>
  <c r="L18" i="15"/>
  <c r="L19" i="15"/>
  <c r="L20" i="15"/>
  <c r="L21" i="15"/>
  <c r="L22" i="15"/>
  <c r="L23" i="15"/>
  <c r="L24" i="15"/>
  <c r="L16" i="15"/>
  <c r="K17" i="15"/>
  <c r="K18" i="15"/>
  <c r="K19" i="15"/>
  <c r="K20" i="15"/>
  <c r="K21" i="15"/>
  <c r="K22" i="15"/>
  <c r="K23" i="15"/>
  <c r="K24" i="15"/>
  <c r="K16" i="15"/>
  <c r="K15" i="14"/>
  <c r="K16" i="14"/>
  <c r="K17" i="14"/>
  <c r="K18" i="14"/>
  <c r="K19" i="14"/>
  <c r="K20" i="14"/>
  <c r="K21" i="14"/>
  <c r="K22" i="14"/>
  <c r="K14" i="14"/>
  <c r="K23" i="14" s="1"/>
  <c r="J15" i="14"/>
  <c r="J16" i="14"/>
  <c r="J17" i="14"/>
  <c r="J18" i="14"/>
  <c r="J19" i="14"/>
  <c r="J20" i="14"/>
  <c r="J21" i="14"/>
  <c r="J22" i="14"/>
  <c r="J14" i="14"/>
  <c r="J23" i="14" s="1"/>
  <c r="L32" i="13"/>
  <c r="L21" i="13"/>
  <c r="L22" i="13"/>
  <c r="L23" i="13"/>
  <c r="L24" i="13"/>
  <c r="L25" i="13"/>
  <c r="L26" i="13"/>
  <c r="L27" i="13"/>
  <c r="L28" i="13"/>
  <c r="L20" i="13"/>
  <c r="L29" i="13" s="1"/>
  <c r="K28" i="13"/>
  <c r="K21" i="13"/>
  <c r="K29" i="13" s="1"/>
  <c r="K22" i="13"/>
  <c r="K23" i="13"/>
  <c r="K24" i="13"/>
  <c r="K25" i="13"/>
  <c r="K26" i="13"/>
  <c r="K27" i="13"/>
  <c r="K20" i="13"/>
  <c r="E5" i="9"/>
  <c r="E4" i="9"/>
  <c r="E3" i="9"/>
</calcChain>
</file>

<file path=xl/sharedStrings.xml><?xml version="1.0" encoding="utf-8"?>
<sst xmlns="http://schemas.openxmlformats.org/spreadsheetml/2006/main" count="286" uniqueCount="132">
  <si>
    <t>一级指标</t>
    <phoneticPr fontId="1" type="noConversion"/>
  </si>
  <si>
    <t>二级指标</t>
    <phoneticPr fontId="1" type="noConversion"/>
  </si>
  <si>
    <t>要素条件</t>
    <phoneticPr fontId="1" type="noConversion"/>
  </si>
  <si>
    <t>(07-18的六年数据）物流绩效指数</t>
    <phoneticPr fontId="1" type="noConversion"/>
  </si>
  <si>
    <t>市场需求</t>
    <phoneticPr fontId="1" type="noConversion"/>
  </si>
  <si>
    <t>相关支持支产业</t>
    <phoneticPr fontId="1" type="noConversion"/>
  </si>
  <si>
    <t>产业战略结构和竞争</t>
    <phoneticPr fontId="1" type="noConversion"/>
  </si>
  <si>
    <t>政府</t>
    <phoneticPr fontId="1" type="noConversion"/>
  </si>
  <si>
    <t>（13年-19年）法律权利指数</t>
    <phoneticPr fontId="1" type="noConversion"/>
  </si>
  <si>
    <t>机遇</t>
    <phoneticPr fontId="1" type="noConversion"/>
  </si>
  <si>
    <t>中国</t>
  </si>
  <si>
    <t>美国</t>
  </si>
  <si>
    <t>德国</t>
  </si>
  <si>
    <t>年份</t>
  </si>
  <si>
    <t>GDP</t>
  </si>
  <si>
    <r>
      <t>人均</t>
    </r>
    <r>
      <rPr>
        <sz val="12"/>
        <rFont val="Arial"/>
        <family val="2"/>
      </rPr>
      <t>GDP</t>
    </r>
  </si>
  <si>
    <t>人口数</t>
  </si>
  <si>
    <r>
      <t>(</t>
    </r>
    <r>
      <rPr>
        <sz val="12"/>
        <rFont val="宋体"/>
        <family val="3"/>
        <charset val="134"/>
      </rPr>
      <t>美元</t>
    </r>
    <r>
      <rPr>
        <sz val="12"/>
        <rFont val="Arial"/>
        <family val="2"/>
      </rPr>
      <t>)</t>
    </r>
  </si>
  <si>
    <r>
      <t>(</t>
    </r>
    <r>
      <rPr>
        <sz val="12"/>
        <rFont val="宋体"/>
        <family val="3"/>
        <charset val="134"/>
      </rPr>
      <t>美元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人</t>
    </r>
    <r>
      <rPr>
        <sz val="12"/>
        <rFont val="Arial"/>
        <family val="2"/>
      </rPr>
      <t>)</t>
    </r>
  </si>
  <si>
    <t>（万人）</t>
  </si>
  <si>
    <t>83,19</t>
  </si>
  <si>
    <t>83,16</t>
  </si>
  <si>
    <t>82,90</t>
  </si>
  <si>
    <t>82,65</t>
  </si>
  <si>
    <t>82,34</t>
  </si>
  <si>
    <t>81,68</t>
  </si>
  <si>
    <t>Country Code</t>
  </si>
  <si>
    <t>Indicator Name</t>
  </si>
  <si>
    <t>Indicator Code</t>
  </si>
  <si>
    <t>China</t>
  </si>
  <si>
    <t>CHN</t>
  </si>
  <si>
    <t>Logistics performance index: Competence and quality of logistics services (1=low to 5=high)</t>
  </si>
  <si>
    <t>LP.LPI.LOGS.XQ</t>
  </si>
  <si>
    <t>Germany</t>
  </si>
  <si>
    <t>DEU</t>
  </si>
  <si>
    <t>United States</t>
  </si>
  <si>
    <t>USA</t>
  </si>
  <si>
    <t>年度</t>
    <phoneticPr fontId="1" type="noConversion"/>
  </si>
  <si>
    <t>2018年</t>
    <phoneticPr fontId="1" type="noConversion"/>
  </si>
  <si>
    <t>2019年</t>
    <phoneticPr fontId="1" type="noConversion"/>
  </si>
  <si>
    <t>2020年</t>
    <phoneticPr fontId="1" type="noConversion"/>
  </si>
  <si>
    <t>2021年</t>
    <phoneticPr fontId="1" type="noConversion"/>
  </si>
  <si>
    <t>2022年</t>
    <phoneticPr fontId="1" type="noConversion"/>
  </si>
  <si>
    <t>美国</t>
    <phoneticPr fontId="1" type="noConversion"/>
  </si>
  <si>
    <t>中国</t>
    <phoneticPr fontId="1" type="noConversion"/>
  </si>
  <si>
    <t>德国</t>
    <phoneticPr fontId="1" type="noConversion"/>
  </si>
  <si>
    <t>Country Name</t>
    <phoneticPr fontId="1" type="noConversion"/>
  </si>
  <si>
    <t>(07-18其中六年数据）物流绩效指数</t>
    <phoneticPr fontId="1" type="noConversion"/>
  </si>
  <si>
    <t>（13-22年）全球市场占有率</t>
    <phoneticPr fontId="1" type="noConversion"/>
  </si>
  <si>
    <t>2013年度</t>
    <phoneticPr fontId="1" type="noConversion"/>
  </si>
  <si>
    <t>2014年度</t>
    <phoneticPr fontId="1" type="noConversion"/>
  </si>
  <si>
    <t>2015年度</t>
    <phoneticPr fontId="1" type="noConversion"/>
  </si>
  <si>
    <t>2016年度</t>
    <phoneticPr fontId="1" type="noConversion"/>
  </si>
  <si>
    <t>2017年度</t>
    <phoneticPr fontId="1" type="noConversion"/>
  </si>
  <si>
    <t>2019年度</t>
    <phoneticPr fontId="1" type="noConversion"/>
  </si>
  <si>
    <t>2020年度</t>
    <phoneticPr fontId="1" type="noConversion"/>
  </si>
  <si>
    <t>2021年度</t>
    <phoneticPr fontId="1" type="noConversion"/>
  </si>
  <si>
    <t>2022年度</t>
    <phoneticPr fontId="1" type="noConversion"/>
  </si>
  <si>
    <t>中国国际市场占有率</t>
    <phoneticPr fontId="1" type="noConversion"/>
  </si>
  <si>
    <t>美国国际市场占有率</t>
    <phoneticPr fontId="1" type="noConversion"/>
  </si>
  <si>
    <t>德国国际市场占有率</t>
    <phoneticPr fontId="1" type="noConversion"/>
  </si>
  <si>
    <t>（13年-19年）法律权利指数</t>
    <phoneticPr fontId="1" type="noConversion"/>
  </si>
  <si>
    <t>法律权利力度指数</t>
    <phoneticPr fontId="1" type="noConversion"/>
  </si>
  <si>
    <t>2013年</t>
    <phoneticPr fontId="1" type="noConversion"/>
  </si>
  <si>
    <t>2014年</t>
  </si>
  <si>
    <t>2015年</t>
  </si>
  <si>
    <t>2016年</t>
  </si>
  <si>
    <t>2017年</t>
    <phoneticPr fontId="1" type="noConversion"/>
  </si>
  <si>
    <t>2018年</t>
    <phoneticPr fontId="1" type="noConversion"/>
  </si>
  <si>
    <t>2019年</t>
  </si>
  <si>
    <t>中国</t>
    <phoneticPr fontId="1" type="noConversion"/>
  </si>
  <si>
    <t>美国</t>
    <phoneticPr fontId="1" type="noConversion"/>
  </si>
  <si>
    <t>德国</t>
    <phoneticPr fontId="1" type="noConversion"/>
  </si>
  <si>
    <t>（16-22年）新能源汽车渗透率</t>
    <phoneticPr fontId="1" type="noConversion"/>
  </si>
  <si>
    <t>2016年</t>
    <phoneticPr fontId="1" type="noConversion"/>
  </si>
  <si>
    <t>2017年</t>
    <phoneticPr fontId="1" type="noConversion"/>
  </si>
  <si>
    <t>2020年</t>
  </si>
  <si>
    <t>2021年</t>
  </si>
  <si>
    <t>2022年</t>
  </si>
  <si>
    <t>（18年-21年）研发投入占比</t>
    <phoneticPr fontId="1" type="noConversion"/>
  </si>
  <si>
    <t>2021世界总投入</t>
    <phoneticPr fontId="1" type="noConversion"/>
  </si>
  <si>
    <t>（15年-22年）总人口数量（万人）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</si>
  <si>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</si>
  <si>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</si>
  <si>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</si>
  <si>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</si>
  <si>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</si>
  <si>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</si>
  <si>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</si>
  <si>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</si>
  <si>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</si>
  <si>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（13年-22年）新能源汽车销量（万辆）</t>
    <phoneticPr fontId="1" type="noConversion"/>
  </si>
  <si>
    <t>（13年-22年）新能源汽车销量（万辆）</t>
    <phoneticPr fontId="1" type="noConversion"/>
  </si>
  <si>
    <t>（15年-22年）人均GDP（美元）</t>
    <phoneticPr fontId="1" type="noConversion"/>
  </si>
  <si>
    <t>（15年-22年）国内生产总值（美元）</t>
    <phoneticPr fontId="1" type="noConversion"/>
  </si>
  <si>
    <t>（18年-20年）研发投入占比（百分比）</t>
    <phoneticPr fontId="1" type="noConversion"/>
  </si>
  <si>
    <t>（13-22年）全球市场占有率（百分比）</t>
    <phoneticPr fontId="1" type="noConversion"/>
  </si>
  <si>
    <t>（16-22年）新能源汽车渗透率（百分比）</t>
    <phoneticPr fontId="1" type="noConversion"/>
  </si>
  <si>
    <t>X1</t>
  </si>
  <si>
    <t>X1</t>
    <phoneticPr fontId="1" type="noConversion"/>
  </si>
  <si>
    <t>X3</t>
  </si>
  <si>
    <t>X3</t>
    <phoneticPr fontId="1" type="noConversion"/>
  </si>
  <si>
    <t>X4</t>
  </si>
  <si>
    <t>X4</t>
    <phoneticPr fontId="1" type="noConversion"/>
  </si>
  <si>
    <t>X2</t>
  </si>
  <si>
    <t>X2</t>
    <phoneticPr fontId="1" type="noConversion"/>
  </si>
  <si>
    <t>X5</t>
  </si>
  <si>
    <t>X5</t>
    <phoneticPr fontId="1" type="noConversion"/>
  </si>
  <si>
    <t>X6</t>
  </si>
  <si>
    <t>X6</t>
    <phoneticPr fontId="1" type="noConversion"/>
  </si>
  <si>
    <t>X7</t>
  </si>
  <si>
    <t>X7</t>
    <phoneticPr fontId="1" type="noConversion"/>
  </si>
  <si>
    <t>X8</t>
  </si>
  <si>
    <t>X8</t>
    <phoneticPr fontId="1" type="noConversion"/>
  </si>
  <si>
    <t>X9</t>
  </si>
  <si>
    <t>X9</t>
    <phoneticPr fontId="1" type="noConversion"/>
  </si>
  <si>
    <t>Bartlett's球状检验</t>
    <phoneticPr fontId="1" type="noConversion"/>
  </si>
  <si>
    <t>KMO检验</t>
  </si>
  <si>
    <t>近似卡方</t>
    <phoneticPr fontId="1" type="noConversion"/>
  </si>
  <si>
    <t>变量</t>
    <phoneticPr fontId="1" type="noConversion"/>
  </si>
  <si>
    <t>百分比</t>
    <phoneticPr fontId="1" type="noConversion"/>
  </si>
  <si>
    <t>特征值</t>
    <phoneticPr fontId="1" type="noConversion"/>
  </si>
  <si>
    <t>累计百分比</t>
    <phoneticPr fontId="1" type="noConversion"/>
  </si>
  <si>
    <t>成分矩阵</t>
    <phoneticPr fontId="1" type="noConversion"/>
  </si>
  <si>
    <t>提取载荷</t>
    <phoneticPr fontId="1" type="noConversion"/>
  </si>
  <si>
    <t>旋转载荷</t>
    <phoneticPr fontId="1" type="noConversion"/>
  </si>
  <si>
    <t>累计</t>
    <phoneticPr fontId="1" type="noConversion"/>
  </si>
  <si>
    <t>成分系数矩阵</t>
    <phoneticPr fontId="1" type="noConversion"/>
  </si>
  <si>
    <t>旋转</t>
    <phoneticPr fontId="1" type="noConversion"/>
  </si>
  <si>
    <t>标准化数据</t>
  </si>
  <si>
    <t>标准化数据</t>
    <phoneticPr fontId="1" type="noConversion"/>
  </si>
  <si>
    <t>经济创新发展因子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</si>
</sst>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Arial"/>
      <family val="2"/>
    </font>
    <font>
      <sz val="12"/>
      <color rgb="FF333333"/>
      <name val="宋体"/>
      <family val="3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7" fontId="0" fillId="0" borderId="0" xfId="0" applyNumberFormat="1"/>
    <xf numFmtId="10" fontId="0" fillId="0" borderId="0" xfId="0" applyNumberFormat="1"/>
    <xf numFmtId="0" fontId="8" fillId="0" borderId="0" xfId="0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 applyAlignment="1">
      <alignment horizontal="right"/>
    </xf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dp.gotohui.com/data-0/2" TargetMode="External"/><Relationship Id="rId3" Type="http://schemas.openxmlformats.org/officeDocument/2006/relationships/hyperlink" Target="https://gdp.gotohui.com/data-0/2019" TargetMode="External"/><Relationship Id="rId7" Type="http://schemas.openxmlformats.org/officeDocument/2006/relationships/hyperlink" Target="https://gdp.gotohui.com/data-0/2015" TargetMode="External"/><Relationship Id="rId2" Type="http://schemas.openxmlformats.org/officeDocument/2006/relationships/hyperlink" Target="https://gdp.gotohui.com/data-0/2020" TargetMode="External"/><Relationship Id="rId1" Type="http://schemas.openxmlformats.org/officeDocument/2006/relationships/hyperlink" Target="https://gdp.gotohui.com/data-0/2021" TargetMode="External"/><Relationship Id="rId6" Type="http://schemas.openxmlformats.org/officeDocument/2006/relationships/hyperlink" Target="https://gdp.gotohui.com/data-0/2016" TargetMode="External"/><Relationship Id="rId11" Type="http://schemas.openxmlformats.org/officeDocument/2006/relationships/hyperlink" Target="https://gdp.gotohui.com/data-0/2" TargetMode="External"/><Relationship Id="rId5" Type="http://schemas.openxmlformats.org/officeDocument/2006/relationships/hyperlink" Target="https://gdp.gotohui.com/data-0/2017" TargetMode="External"/><Relationship Id="rId10" Type="http://schemas.openxmlformats.org/officeDocument/2006/relationships/hyperlink" Target="https://gdp.gotohui.com/data-0/2" TargetMode="External"/><Relationship Id="rId4" Type="http://schemas.openxmlformats.org/officeDocument/2006/relationships/hyperlink" Target="https://gdp.gotohui.com/data-0/2018" TargetMode="External"/><Relationship Id="rId9" Type="http://schemas.openxmlformats.org/officeDocument/2006/relationships/hyperlink" Target="https://gdp.gotohui.com/data-0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15" zoomScaleNormal="115" workbookViewId="0">
      <selection activeCell="C2" sqref="C2"/>
    </sheetView>
  </sheetViews>
  <sheetFormatPr defaultRowHeight="13.8" x14ac:dyDescent="0.25"/>
  <cols>
    <col min="1" max="1" width="19.5546875" customWidth="1"/>
    <col min="2" max="2" width="50.7773437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2" t="s">
        <v>2</v>
      </c>
      <c r="B2" s="1" t="s">
        <v>81</v>
      </c>
      <c r="C2" t="s">
        <v>82</v>
      </c>
    </row>
    <row r="3" spans="1:5" x14ac:dyDescent="0.25">
      <c r="A3" s="22"/>
      <c r="B3" s="1" t="s">
        <v>3</v>
      </c>
      <c r="C3" t="s">
        <v>83</v>
      </c>
    </row>
    <row r="4" spans="1:5" x14ac:dyDescent="0.25">
      <c r="A4" s="22" t="s">
        <v>4</v>
      </c>
      <c r="B4" s="1" t="s">
        <v>94</v>
      </c>
      <c r="C4" t="s">
        <v>84</v>
      </c>
    </row>
    <row r="5" spans="1:5" x14ac:dyDescent="0.25">
      <c r="A5" s="22"/>
      <c r="B5" s="1" t="s">
        <v>93</v>
      </c>
      <c r="C5" t="s">
        <v>85</v>
      </c>
    </row>
    <row r="6" spans="1:5" x14ac:dyDescent="0.25">
      <c r="A6" s="23" t="s">
        <v>5</v>
      </c>
      <c r="B6" s="24" t="s">
        <v>92</v>
      </c>
      <c r="C6" t="s">
        <v>86</v>
      </c>
    </row>
    <row r="7" spans="1:5" ht="1.95" customHeight="1" x14ac:dyDescent="0.25">
      <c r="A7" s="23"/>
      <c r="B7" s="25"/>
    </row>
    <row r="8" spans="1:5" x14ac:dyDescent="0.25">
      <c r="A8" s="26" t="s">
        <v>6</v>
      </c>
      <c r="B8" s="1" t="s">
        <v>95</v>
      </c>
      <c r="C8" t="s">
        <v>87</v>
      </c>
    </row>
    <row r="9" spans="1:5" x14ac:dyDescent="0.25">
      <c r="A9" s="26"/>
      <c r="B9" s="1" t="s">
        <v>96</v>
      </c>
      <c r="C9" t="s">
        <v>88</v>
      </c>
    </row>
    <row r="10" spans="1:5" x14ac:dyDescent="0.25">
      <c r="A10" s="2" t="s">
        <v>7</v>
      </c>
      <c r="B10" s="1" t="s">
        <v>8</v>
      </c>
      <c r="C10" t="s">
        <v>89</v>
      </c>
      <c r="E10" s="3"/>
    </row>
    <row r="11" spans="1:5" x14ac:dyDescent="0.25">
      <c r="A11" s="2" t="s">
        <v>9</v>
      </c>
      <c r="B11" s="1" t="s">
        <v>97</v>
      </c>
      <c r="C11" t="s">
        <v>90</v>
      </c>
    </row>
  </sheetData>
  <mergeCells count="5">
    <mergeCell ref="A2:A3"/>
    <mergeCell ref="A4:A5"/>
    <mergeCell ref="A6:A7"/>
    <mergeCell ref="B6:B7"/>
    <mergeCell ref="A8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253F-002D-4486-AB39-82539F714694}">
  <dimension ref="A1:J11"/>
  <sheetViews>
    <sheetView zoomScale="70" zoomScaleNormal="70" workbookViewId="0">
      <selection activeCell="H4" sqref="H4:J11"/>
    </sheetView>
  </sheetViews>
  <sheetFormatPr defaultColWidth="8" defaultRowHeight="13.8" x14ac:dyDescent="0.25"/>
  <cols>
    <col min="1" max="1" width="8" style="5"/>
    <col min="2" max="2" width="21.77734375" style="5" customWidth="1"/>
    <col min="3" max="3" width="15.5546875" style="5" customWidth="1"/>
    <col min="4" max="4" width="11.109375" style="5" customWidth="1"/>
    <col min="5" max="5" width="22.88671875" style="5" customWidth="1"/>
    <col min="6" max="6" width="10.21875" style="5" customWidth="1"/>
    <col min="7" max="7" width="11" style="5" customWidth="1"/>
    <col min="8" max="8" width="22.33203125" style="5" customWidth="1"/>
    <col min="9" max="9" width="12.6640625" style="5" customWidth="1"/>
    <col min="10" max="10" width="10.77734375" style="5" customWidth="1"/>
    <col min="11" max="16384" width="8" style="5"/>
  </cols>
  <sheetData>
    <row r="1" spans="1:10" ht="16.2" thickBot="1" x14ac:dyDescent="0.3">
      <c r="A1" s="4" t="s">
        <v>10</v>
      </c>
      <c r="B1" s="4"/>
      <c r="C1" s="4"/>
      <c r="D1" s="4"/>
      <c r="E1" s="4" t="s">
        <v>11</v>
      </c>
      <c r="F1" s="4"/>
      <c r="G1" s="4"/>
      <c r="H1" s="4" t="s">
        <v>12</v>
      </c>
    </row>
    <row r="2" spans="1:10" ht="16.2" thickBot="1" x14ac:dyDescent="0.3">
      <c r="A2" s="27" t="s">
        <v>13</v>
      </c>
      <c r="B2" s="6" t="s">
        <v>14</v>
      </c>
      <c r="C2" s="7" t="s">
        <v>15</v>
      </c>
      <c r="D2" s="8" t="s">
        <v>16</v>
      </c>
      <c r="E2" s="6" t="s">
        <v>14</v>
      </c>
      <c r="F2" s="7" t="s">
        <v>15</v>
      </c>
      <c r="G2" s="8" t="s">
        <v>16</v>
      </c>
      <c r="H2" s="6" t="s">
        <v>14</v>
      </c>
      <c r="I2" s="7" t="s">
        <v>15</v>
      </c>
      <c r="J2" s="8" t="s">
        <v>16</v>
      </c>
    </row>
    <row r="3" spans="1:10" ht="16.2" thickBot="1" x14ac:dyDescent="0.3">
      <c r="A3" s="28"/>
      <c r="B3" s="10" t="s">
        <v>17</v>
      </c>
      <c r="C3" s="10" t="s">
        <v>18</v>
      </c>
      <c r="D3" s="11" t="s">
        <v>19</v>
      </c>
      <c r="E3" s="10" t="s">
        <v>17</v>
      </c>
      <c r="F3" s="10" t="s">
        <v>18</v>
      </c>
      <c r="G3" s="11" t="s">
        <v>19</v>
      </c>
      <c r="H3" s="10" t="s">
        <v>17</v>
      </c>
      <c r="I3" s="10" t="s">
        <v>18</v>
      </c>
      <c r="J3" s="11" t="s">
        <v>19</v>
      </c>
    </row>
    <row r="4" spans="1:10" ht="15.6" thickBot="1" x14ac:dyDescent="0.3">
      <c r="A4" s="9">
        <v>2022</v>
      </c>
      <c r="B4" s="12">
        <v>18382660000000</v>
      </c>
      <c r="C4" s="13">
        <v>12813</v>
      </c>
      <c r="D4" s="13">
        <v>141255</v>
      </c>
      <c r="E4" s="13">
        <v>23805300000000</v>
      </c>
      <c r="F4" s="13">
        <v>76348</v>
      </c>
      <c r="G4" s="13">
        <v>33353</v>
      </c>
      <c r="H4" s="13">
        <v>4452160000000</v>
      </c>
      <c r="I4" s="13">
        <v>48636</v>
      </c>
      <c r="J4" s="13">
        <v>8379</v>
      </c>
    </row>
    <row r="5" spans="1:10" ht="15.6" thickBot="1" x14ac:dyDescent="0.3">
      <c r="A5" s="9">
        <v>2021</v>
      </c>
      <c r="B5" s="12">
        <v>17734062645371</v>
      </c>
      <c r="C5" s="13">
        <v>12556</v>
      </c>
      <c r="D5" s="13">
        <v>141260</v>
      </c>
      <c r="E5" s="13">
        <v>23315080560000</v>
      </c>
      <c r="F5" s="13">
        <v>70248</v>
      </c>
      <c r="G5" s="13">
        <v>32676</v>
      </c>
      <c r="H5" s="13">
        <v>4259934911821</v>
      </c>
      <c r="I5" s="13">
        <v>51203</v>
      </c>
      <c r="J5" s="13" t="s">
        <v>20</v>
      </c>
    </row>
    <row r="6" spans="1:10" ht="15.6" thickBot="1" x14ac:dyDescent="0.3">
      <c r="A6" s="9">
        <v>2020</v>
      </c>
      <c r="B6" s="12">
        <v>14687673892882</v>
      </c>
      <c r="C6" s="13">
        <v>10408</v>
      </c>
      <c r="D6" s="13">
        <v>141212</v>
      </c>
      <c r="E6" s="13">
        <v>21060473613000</v>
      </c>
      <c r="F6" s="13">
        <v>63530</v>
      </c>
      <c r="G6" s="13">
        <v>32948</v>
      </c>
      <c r="H6" s="13">
        <v>3889668895299</v>
      </c>
      <c r="I6" s="13">
        <v>46772</v>
      </c>
      <c r="J6" s="13" t="s">
        <v>21</v>
      </c>
    </row>
    <row r="7" spans="1:10" ht="15.6" thickBot="1" x14ac:dyDescent="0.3">
      <c r="A7" s="9">
        <v>2019</v>
      </c>
      <c r="B7" s="12">
        <v>14279937500606</v>
      </c>
      <c r="C7" s="13">
        <v>10143</v>
      </c>
      <c r="D7" s="13">
        <v>141008</v>
      </c>
      <c r="E7" s="13">
        <v>21380976119000</v>
      </c>
      <c r="F7" s="13">
        <v>65120</v>
      </c>
      <c r="G7" s="13">
        <v>32824</v>
      </c>
      <c r="H7" s="13">
        <v>3888226035921</v>
      </c>
      <c r="I7" s="13">
        <v>46793</v>
      </c>
      <c r="J7" s="13" t="s">
        <v>21</v>
      </c>
    </row>
    <row r="8" spans="1:10" ht="15.6" thickBot="1" x14ac:dyDescent="0.3">
      <c r="A8" s="9">
        <v>2018</v>
      </c>
      <c r="B8" s="12">
        <v>13894817549374</v>
      </c>
      <c r="C8" s="9">
        <v>9905</v>
      </c>
      <c r="D8" s="13">
        <v>140541</v>
      </c>
      <c r="E8" s="13">
        <v>20533057312000</v>
      </c>
      <c r="F8" s="13">
        <v>62823</v>
      </c>
      <c r="G8" s="13">
        <v>32668</v>
      </c>
      <c r="H8" s="13">
        <v>3974443355019</v>
      </c>
      <c r="I8" s="13">
        <v>47939</v>
      </c>
      <c r="J8" s="13" t="s">
        <v>22</v>
      </c>
    </row>
    <row r="9" spans="1:10" ht="15.6" thickBot="1" x14ac:dyDescent="0.3">
      <c r="A9" s="9">
        <v>2017</v>
      </c>
      <c r="B9" s="12">
        <v>12310409370892</v>
      </c>
      <c r="C9" s="9">
        <v>8816</v>
      </c>
      <c r="D9" s="13">
        <v>140011</v>
      </c>
      <c r="E9" s="13">
        <v>19477336549000</v>
      </c>
      <c r="F9" s="13">
        <v>59907</v>
      </c>
      <c r="G9" s="13">
        <v>32498</v>
      </c>
      <c r="H9" s="13">
        <v>3690849152517</v>
      </c>
      <c r="I9" s="13">
        <v>44652</v>
      </c>
      <c r="J9" s="13" t="s">
        <v>23</v>
      </c>
    </row>
    <row r="10" spans="1:10" ht="15.6" thickBot="1" x14ac:dyDescent="0.3">
      <c r="A10" s="9">
        <v>2016</v>
      </c>
      <c r="B10" s="12">
        <v>11233276536737</v>
      </c>
      <c r="C10" s="9">
        <v>8094</v>
      </c>
      <c r="D10" s="13">
        <v>139232</v>
      </c>
      <c r="E10" s="13">
        <v>18695110842000</v>
      </c>
      <c r="F10" s="13">
        <v>57866</v>
      </c>
      <c r="G10" s="13">
        <v>32294</v>
      </c>
      <c r="H10" s="13">
        <v>3469853463945</v>
      </c>
      <c r="I10" s="13">
        <v>42136</v>
      </c>
      <c r="J10" s="13" t="s">
        <v>24</v>
      </c>
    </row>
    <row r="11" spans="1:10" ht="15.6" thickBot="1" x14ac:dyDescent="0.3">
      <c r="A11" s="9">
        <v>2015</v>
      </c>
      <c r="B11" s="12">
        <v>11061553079876</v>
      </c>
      <c r="C11" s="9">
        <v>8016</v>
      </c>
      <c r="D11" s="13">
        <v>138326</v>
      </c>
      <c r="E11" s="13">
        <v>18206020741000</v>
      </c>
      <c r="F11" s="13">
        <v>56762</v>
      </c>
      <c r="G11" s="13">
        <v>32063</v>
      </c>
      <c r="H11" s="13">
        <v>3357585719351</v>
      </c>
      <c r="I11" s="13">
        <v>41103</v>
      </c>
      <c r="J11" s="13" t="s">
        <v>25</v>
      </c>
    </row>
  </sheetData>
  <mergeCells count="1">
    <mergeCell ref="A2:A3"/>
  </mergeCells>
  <phoneticPr fontId="1" type="noConversion"/>
  <hyperlinks>
    <hyperlink ref="A5" r:id="rId1" tooltip="https://gdp.gotohui.com/data-0/2021" display="2021" xr:uid="{51F9D1B6-FDE9-4CE1-A1FB-5C7E860761D8}"/>
    <hyperlink ref="A6" r:id="rId2" tooltip="https://gdp.gotohui.com/data-0/2020" display="2020" xr:uid="{E0358B38-F1AB-406F-B874-E05731FC41B8}"/>
    <hyperlink ref="A7" r:id="rId3" tooltip="https://gdp.gotohui.com/data-0/2019" display="2019" xr:uid="{86178389-33EF-4D90-8DD0-C774125ABF8C}"/>
    <hyperlink ref="A8" r:id="rId4" tooltip="https://gdp.gotohui.com/data-0/2018" display="2018" xr:uid="{0A79D2F8-EB32-4289-9921-9C45E98E6E6B}"/>
    <hyperlink ref="A9" r:id="rId5" tooltip="https://gdp.gotohui.com/data-0/2017" display="2017" xr:uid="{6F49B61B-EFD6-42B0-B9FD-380FF8161E3F}"/>
    <hyperlink ref="A10" r:id="rId6" tooltip="https://gdp.gotohui.com/data-0/2016" display="2016" xr:uid="{F74EA371-9448-47CF-8863-5190F74C3620}"/>
    <hyperlink ref="A11" r:id="rId7" tooltip="https://gdp.gotohui.com/data-0/2015" display="2015" xr:uid="{05173FF1-F56E-42C4-9E2E-238DF70771AB}"/>
    <hyperlink ref="C2" r:id="rId8" tooltip="https://gdp.gotohui.com/data-0/2" xr:uid="{3C92D068-2B74-4173-A826-03B88F5C7267}"/>
    <hyperlink ref="A4" r:id="rId9" tooltip="https://gdp.gotohui.com/data-0/2022" display="2022" xr:uid="{67E93E08-98E2-47C2-97C7-577322E094A8}"/>
    <hyperlink ref="F2" r:id="rId10" tooltip="https://gdp.gotohui.com/data-0/2" xr:uid="{540DDD93-BEDE-4D2F-BE19-B6C15F1697AB}"/>
    <hyperlink ref="I2" r:id="rId11" tooltip="https://gdp.gotohui.com/data-0/2" xr:uid="{D67738E6-D039-4F4A-8B69-8DFDAEB3EF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C4B4-A35C-4F34-B088-132B9CE7AE1C}">
  <dimension ref="A1:Q5"/>
  <sheetViews>
    <sheetView zoomScaleNormal="100" workbookViewId="0">
      <selection activeCell="F4" sqref="F4:Q4"/>
    </sheetView>
  </sheetViews>
  <sheetFormatPr defaultRowHeight="13.8" x14ac:dyDescent="0.25"/>
  <sheetData>
    <row r="1" spans="1:17" x14ac:dyDescent="0.25">
      <c r="A1" s="29" t="s">
        <v>47</v>
      </c>
      <c r="B1" s="29"/>
      <c r="C1" s="29"/>
      <c r="D1" s="29"/>
      <c r="E1" s="29"/>
      <c r="F1" s="29"/>
    </row>
    <row r="2" spans="1:17" x14ac:dyDescent="0.25">
      <c r="A2" t="s">
        <v>46</v>
      </c>
      <c r="B2" t="s">
        <v>26</v>
      </c>
      <c r="C2" t="s">
        <v>27</v>
      </c>
      <c r="D2" t="s">
        <v>28</v>
      </c>
      <c r="E2">
        <v>1960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  <c r="M2">
        <v>2014</v>
      </c>
      <c r="N2">
        <v>2015</v>
      </c>
      <c r="O2">
        <v>2016</v>
      </c>
      <c r="P2">
        <v>2017</v>
      </c>
      <c r="Q2">
        <v>2018</v>
      </c>
    </row>
    <row r="3" spans="1:17" x14ac:dyDescent="0.25">
      <c r="A3" t="s">
        <v>29</v>
      </c>
      <c r="B3" t="s">
        <v>30</v>
      </c>
      <c r="C3" t="s">
        <v>31</v>
      </c>
      <c r="D3" t="s">
        <v>32</v>
      </c>
      <c r="F3">
        <v>3.4</v>
      </c>
      <c r="I3">
        <v>3.49</v>
      </c>
      <c r="K3">
        <v>3.47</v>
      </c>
      <c r="M3">
        <v>3.460197</v>
      </c>
      <c r="O3">
        <v>3.6200709999999998</v>
      </c>
      <c r="Q3">
        <v>3.59</v>
      </c>
    </row>
    <row r="4" spans="1:17" x14ac:dyDescent="0.25">
      <c r="A4" t="s">
        <v>33</v>
      </c>
      <c r="B4" t="s">
        <v>34</v>
      </c>
      <c r="C4" t="s">
        <v>31</v>
      </c>
      <c r="D4" t="s">
        <v>32</v>
      </c>
      <c r="F4">
        <v>4.21</v>
      </c>
      <c r="I4">
        <v>4.1399999999999997</v>
      </c>
      <c r="K4">
        <v>4.09</v>
      </c>
      <c r="M4">
        <v>4.122776</v>
      </c>
      <c r="O4">
        <v>4.2790499999999998</v>
      </c>
      <c r="Q4">
        <v>4.3099999999999996</v>
      </c>
    </row>
    <row r="5" spans="1:17" x14ac:dyDescent="0.25">
      <c r="A5" t="s">
        <v>35</v>
      </c>
      <c r="B5" t="s">
        <v>36</v>
      </c>
      <c r="C5" t="s">
        <v>31</v>
      </c>
      <c r="D5" t="s">
        <v>32</v>
      </c>
      <c r="F5">
        <v>3.85</v>
      </c>
      <c r="I5">
        <v>3.92</v>
      </c>
      <c r="K5">
        <v>3.96</v>
      </c>
      <c r="M5">
        <v>3.970199</v>
      </c>
      <c r="O5">
        <v>4.0142259999999998</v>
      </c>
      <c r="Q5">
        <v>3.87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4FE1-5065-45BE-9B65-9FFDB3F4AABA}">
  <dimension ref="A1:F5"/>
  <sheetViews>
    <sheetView workbookViewId="0">
      <selection activeCell="B5" sqref="B5:F5"/>
    </sheetView>
  </sheetViews>
  <sheetFormatPr defaultRowHeight="13.8" x14ac:dyDescent="0.25"/>
  <sheetData>
    <row r="1" spans="1:6" x14ac:dyDescent="0.25">
      <c r="B1" t="s">
        <v>91</v>
      </c>
    </row>
    <row r="2" spans="1:6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25">
      <c r="A3" t="s">
        <v>43</v>
      </c>
      <c r="B3">
        <v>33.1</v>
      </c>
      <c r="C3">
        <v>32</v>
      </c>
      <c r="D3">
        <v>30.6</v>
      </c>
      <c r="E3">
        <v>60.8</v>
      </c>
      <c r="F3">
        <v>92</v>
      </c>
    </row>
    <row r="4" spans="1:6" x14ac:dyDescent="0.25">
      <c r="A4" t="s">
        <v>44</v>
      </c>
      <c r="B4">
        <v>125.6</v>
      </c>
      <c r="C4" s="14">
        <v>120.6</v>
      </c>
      <c r="D4" s="14">
        <v>136.69999999999999</v>
      </c>
      <c r="E4">
        <v>352.1</v>
      </c>
      <c r="F4">
        <v>688.7</v>
      </c>
    </row>
    <row r="5" spans="1:6" x14ac:dyDescent="0.25">
      <c r="A5" t="s">
        <v>45</v>
      </c>
      <c r="B5" s="15">
        <v>8.3279999999999994</v>
      </c>
      <c r="C5" s="15">
        <v>11.38</v>
      </c>
      <c r="D5" s="15">
        <v>45.416000000000004</v>
      </c>
      <c r="E5" s="15">
        <v>74.447999999999993</v>
      </c>
      <c r="F5" s="15">
        <v>82.176820000000006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F044-B57B-4E44-B707-E9C4C1BB32EA}">
  <dimension ref="A1:E8"/>
  <sheetViews>
    <sheetView workbookViewId="0">
      <selection activeCell="B5" sqref="B5:E5"/>
    </sheetView>
  </sheetViews>
  <sheetFormatPr defaultRowHeight="13.8" x14ac:dyDescent="0.25"/>
  <sheetData>
    <row r="1" spans="1:5" x14ac:dyDescent="0.25">
      <c r="A1" s="29" t="s">
        <v>79</v>
      </c>
      <c r="B1" s="29"/>
      <c r="C1" s="29"/>
      <c r="D1" s="29"/>
    </row>
    <row r="2" spans="1:5" x14ac:dyDescent="0.25">
      <c r="B2" t="s">
        <v>38</v>
      </c>
      <c r="C2" t="s">
        <v>39</v>
      </c>
      <c r="D2" t="s">
        <v>40</v>
      </c>
      <c r="E2" t="s">
        <v>41</v>
      </c>
    </row>
    <row r="3" spans="1:5" x14ac:dyDescent="0.25">
      <c r="A3" t="s">
        <v>44</v>
      </c>
      <c r="B3" s="16">
        <v>0.21</v>
      </c>
      <c r="C3" s="16">
        <v>0.21</v>
      </c>
      <c r="D3" s="16">
        <v>0.223</v>
      </c>
      <c r="E3" s="16">
        <f>6075/E8</f>
        <v>0.35565833382120488</v>
      </c>
    </row>
    <row r="4" spans="1:5" x14ac:dyDescent="0.25">
      <c r="A4" t="s">
        <v>43</v>
      </c>
      <c r="B4" s="16">
        <v>0.25800000000000001</v>
      </c>
      <c r="C4" s="16">
        <v>0.252</v>
      </c>
      <c r="D4" s="16">
        <v>0.24199999999999999</v>
      </c>
      <c r="E4" s="16">
        <f>4680/E8</f>
        <v>0.27398864235115039</v>
      </c>
    </row>
    <row r="5" spans="1:5" x14ac:dyDescent="0.25">
      <c r="A5" t="s">
        <v>45</v>
      </c>
      <c r="B5" s="16">
        <v>6.2E-2</v>
      </c>
      <c r="C5" s="16">
        <v>6.4000000000000001E-2</v>
      </c>
      <c r="D5" s="16">
        <v>6.4000000000000001E-2</v>
      </c>
      <c r="E5" s="16">
        <f>1189/E8</f>
        <v>6.9609507640067916E-2</v>
      </c>
    </row>
    <row r="8" spans="1:5" x14ac:dyDescent="0.25">
      <c r="D8" t="s">
        <v>80</v>
      </c>
      <c r="E8">
        <v>17081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FB51-8999-403B-AED4-6484CF0AD8D0}">
  <dimension ref="A1:K5"/>
  <sheetViews>
    <sheetView workbookViewId="0">
      <selection activeCell="B5" sqref="B5:K5"/>
    </sheetView>
  </sheetViews>
  <sheetFormatPr defaultRowHeight="13.8" x14ac:dyDescent="0.25"/>
  <sheetData>
    <row r="1" spans="1:11" x14ac:dyDescent="0.25">
      <c r="A1" s="29" t="s">
        <v>48</v>
      </c>
      <c r="B1" s="29"/>
      <c r="C1" s="29"/>
      <c r="D1" s="29"/>
    </row>
    <row r="2" spans="1:11" x14ac:dyDescent="0.25">
      <c r="A2" t="s">
        <v>37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38</v>
      </c>
      <c r="H2" t="s">
        <v>54</v>
      </c>
      <c r="I2" t="s">
        <v>55</v>
      </c>
      <c r="J2" t="s">
        <v>56</v>
      </c>
      <c r="K2" t="s">
        <v>57</v>
      </c>
    </row>
    <row r="3" spans="1:11" x14ac:dyDescent="0.25">
      <c r="A3" t="s">
        <v>58</v>
      </c>
      <c r="B3" s="16">
        <v>1.3529765484064944E-2</v>
      </c>
      <c r="C3" s="16">
        <v>7.5784279168135352E-3</v>
      </c>
      <c r="D3" s="16">
        <v>1.5323926566530118E-2</v>
      </c>
      <c r="E3" s="16">
        <v>9.7812797174296976E-3</v>
      </c>
      <c r="F3" s="16">
        <v>1.3649215170127718E-2</v>
      </c>
      <c r="G3" s="16">
        <v>1.1428127186503927E-2</v>
      </c>
      <c r="H3" s="16">
        <v>1.8374300316378683E-2</v>
      </c>
      <c r="I3" s="16">
        <v>4.503966561460377E-2</v>
      </c>
      <c r="J3" s="16">
        <v>0.15013699586394652</v>
      </c>
      <c r="K3" s="16">
        <v>0.3046562386322299</v>
      </c>
    </row>
    <row r="4" spans="1:11" x14ac:dyDescent="0.25">
      <c r="A4" t="s">
        <v>59</v>
      </c>
      <c r="B4" s="16">
        <v>3.8184004810583289E-2</v>
      </c>
      <c r="C4" s="16">
        <v>3.7187169545294323E-2</v>
      </c>
      <c r="D4" s="16">
        <v>2.9737520861781219E-2</v>
      </c>
      <c r="E4" s="16">
        <v>3.5728841190055698E-2</v>
      </c>
      <c r="F4" s="16">
        <v>3.841279126450229E-2</v>
      </c>
      <c r="G4" s="16">
        <v>3.0008551659799425E-2</v>
      </c>
      <c r="H4" s="16">
        <v>3.3665936562018335E-2</v>
      </c>
      <c r="I4" s="16">
        <v>1.8681224942420884E-2</v>
      </c>
      <c r="J4" s="16">
        <v>9.6507914347044553E-3</v>
      </c>
      <c r="K4" s="16">
        <v>1.032193524918152E-2</v>
      </c>
    </row>
    <row r="5" spans="1:11" x14ac:dyDescent="0.25">
      <c r="A5" t="s">
        <v>60</v>
      </c>
      <c r="B5" s="16">
        <v>2.826217678893566E-2</v>
      </c>
      <c r="C5" s="16">
        <v>0.17712372224180473</v>
      </c>
      <c r="D5" s="16">
        <v>0.19845243513882568</v>
      </c>
      <c r="E5" s="16">
        <v>0.18937644341801385</v>
      </c>
      <c r="F5" s="16">
        <v>0.15092132202398365</v>
      </c>
      <c r="G5" s="16">
        <v>0.14156884086138538</v>
      </c>
      <c r="H5" s="16">
        <v>0.15891944512046727</v>
      </c>
      <c r="I5" s="16">
        <v>0.23751030737297052</v>
      </c>
      <c r="J5" s="16">
        <v>0.27409643810753742</v>
      </c>
      <c r="K5" s="16">
        <v>0.40166121013701955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6B8D-FC7B-4192-A268-970CD81AF92D}">
  <dimension ref="A1:H5"/>
  <sheetViews>
    <sheetView workbookViewId="0">
      <selection activeCell="B5" sqref="B5:H5"/>
    </sheetView>
  </sheetViews>
  <sheetFormatPr defaultRowHeight="13.8" x14ac:dyDescent="0.25"/>
  <cols>
    <col min="1" max="1" width="17.6640625" customWidth="1"/>
  </cols>
  <sheetData>
    <row r="1" spans="1:8" x14ac:dyDescent="0.25">
      <c r="A1" s="30" t="s">
        <v>61</v>
      </c>
      <c r="B1" s="30"/>
      <c r="C1" s="30"/>
      <c r="D1" s="30"/>
    </row>
    <row r="2" spans="1:8" ht="16.95" customHeight="1" x14ac:dyDescent="0.25">
      <c r="A2" s="17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 s="14" t="s">
        <v>70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 s="14">
        <v>3</v>
      </c>
    </row>
    <row r="4" spans="1:8" x14ac:dyDescent="0.25">
      <c r="A4" s="14" t="s">
        <v>71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 s="14">
        <v>11</v>
      </c>
    </row>
    <row r="5" spans="1:8" x14ac:dyDescent="0.25">
      <c r="A5" s="14" t="s">
        <v>72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 s="14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740F-1181-4F04-A4EF-AAC378D62933}">
  <dimension ref="A1:H5"/>
  <sheetViews>
    <sheetView workbookViewId="0">
      <selection activeCell="B5" sqref="B5:H5"/>
    </sheetView>
  </sheetViews>
  <sheetFormatPr defaultRowHeight="13.8" x14ac:dyDescent="0.25"/>
  <sheetData>
    <row r="1" spans="1:8" x14ac:dyDescent="0.25">
      <c r="A1" s="29" t="s">
        <v>73</v>
      </c>
      <c r="B1" s="29"/>
      <c r="C1" s="29"/>
      <c r="D1" s="29"/>
      <c r="E1" s="29"/>
      <c r="F1" s="29"/>
    </row>
    <row r="2" spans="1:8" x14ac:dyDescent="0.25">
      <c r="B2" t="s">
        <v>74</v>
      </c>
      <c r="C2" t="s">
        <v>75</v>
      </c>
      <c r="D2" t="s">
        <v>38</v>
      </c>
      <c r="E2" t="s">
        <v>69</v>
      </c>
      <c r="F2" t="s">
        <v>76</v>
      </c>
      <c r="G2" t="s">
        <v>77</v>
      </c>
      <c r="H2" t="s">
        <v>78</v>
      </c>
    </row>
    <row r="3" spans="1:8" x14ac:dyDescent="0.25">
      <c r="A3" t="s">
        <v>44</v>
      </c>
      <c r="B3" s="16">
        <v>0.01</v>
      </c>
      <c r="C3" s="16">
        <v>2.8000000000000001E-2</v>
      </c>
      <c r="D3" s="16">
        <v>4.4999999999999998E-2</v>
      </c>
      <c r="E3" s="16">
        <v>4.7E-2</v>
      </c>
      <c r="F3" s="16">
        <v>5.1999999999999998E-2</v>
      </c>
      <c r="G3" s="16">
        <v>0.13400000000000001</v>
      </c>
      <c r="H3" s="16">
        <v>0.255</v>
      </c>
    </row>
    <row r="4" spans="1:8" x14ac:dyDescent="0.25">
      <c r="A4" t="s">
        <v>43</v>
      </c>
      <c r="B4" s="16">
        <v>8.9999999999999993E-3</v>
      </c>
      <c r="C4" s="16">
        <v>1.0999999999999999E-2</v>
      </c>
      <c r="D4" s="18">
        <v>0.02</v>
      </c>
      <c r="E4" s="16">
        <v>1.7999999999999999E-2</v>
      </c>
      <c r="F4" s="16">
        <v>2.1999999999999999E-2</v>
      </c>
      <c r="G4" s="16">
        <v>4.2000000000000003E-2</v>
      </c>
      <c r="H4" s="16">
        <v>6.9000000000000006E-2</v>
      </c>
    </row>
    <row r="5" spans="1:8" x14ac:dyDescent="0.25">
      <c r="A5" t="s">
        <v>45</v>
      </c>
      <c r="B5" s="16">
        <v>7.0000000000000001E-3</v>
      </c>
      <c r="C5" s="16">
        <v>1.2999999999999999E-2</v>
      </c>
      <c r="D5" s="16">
        <v>1.7999999999999999E-2</v>
      </c>
      <c r="E5" s="16">
        <v>2.7E-2</v>
      </c>
      <c r="F5" s="16">
        <v>0.126</v>
      </c>
      <c r="G5" s="16">
        <v>0.22700000000000001</v>
      </c>
      <c r="H5" s="18">
        <v>0.28000000000000003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9ADE-2D14-481D-A2F4-CEE15A531670}">
  <dimension ref="A1:I7"/>
  <sheetViews>
    <sheetView workbookViewId="0">
      <selection activeCell="E31" sqref="E31"/>
    </sheetView>
  </sheetViews>
  <sheetFormatPr defaultRowHeight="13.8" x14ac:dyDescent="0.25"/>
  <sheetData>
    <row r="1" spans="1:9" x14ac:dyDescent="0.25">
      <c r="A1" t="s">
        <v>99</v>
      </c>
      <c r="B1" t="s">
        <v>101</v>
      </c>
      <c r="C1" t="s">
        <v>103</v>
      </c>
      <c r="D1" t="s">
        <v>105</v>
      </c>
      <c r="E1" t="s">
        <v>107</v>
      </c>
      <c r="F1" t="s">
        <v>109</v>
      </c>
      <c r="G1" t="s">
        <v>111</v>
      </c>
      <c r="H1" t="s">
        <v>113</v>
      </c>
      <c r="I1" t="s">
        <v>115</v>
      </c>
    </row>
    <row r="2" spans="1:9" x14ac:dyDescent="0.25">
      <c r="A2">
        <v>12310409370892</v>
      </c>
      <c r="B2">
        <v>8816</v>
      </c>
      <c r="C2">
        <v>140011</v>
      </c>
      <c r="D2">
        <v>3.59</v>
      </c>
      <c r="E2">
        <v>127.9</v>
      </c>
      <c r="F2">
        <v>0.19800000000000001</v>
      </c>
      <c r="G2" s="16">
        <v>1.2500000000000001E-2</v>
      </c>
      <c r="H2">
        <v>3.1</v>
      </c>
      <c r="I2" s="16">
        <v>2.8000000000000001E-2</v>
      </c>
    </row>
    <row r="3" spans="1:9" x14ac:dyDescent="0.25">
      <c r="A3">
        <v>13894817549374</v>
      </c>
      <c r="B3">
        <v>9905</v>
      </c>
      <c r="C3">
        <v>140541</v>
      </c>
      <c r="D3">
        <v>3.6200709999999998</v>
      </c>
      <c r="E3">
        <v>125.6</v>
      </c>
      <c r="F3">
        <v>0.2</v>
      </c>
      <c r="G3" s="16">
        <v>8.6999999999999994E-3</v>
      </c>
      <c r="H3">
        <v>3.2</v>
      </c>
      <c r="I3" s="16">
        <v>4.4999999999999998E-2</v>
      </c>
    </row>
    <row r="4" spans="1:9" x14ac:dyDescent="0.25">
      <c r="A4">
        <v>14279937500606</v>
      </c>
      <c r="B4">
        <v>10143</v>
      </c>
      <c r="C4">
        <v>141008</v>
      </c>
      <c r="D4">
        <v>3.460197</v>
      </c>
      <c r="E4" s="19">
        <v>120.6</v>
      </c>
      <c r="F4">
        <v>0.21</v>
      </c>
      <c r="G4" s="16">
        <v>1.3529765484064944E-2</v>
      </c>
      <c r="H4">
        <v>3.3</v>
      </c>
      <c r="I4" s="16">
        <v>4.7E-2</v>
      </c>
    </row>
    <row r="5" spans="1:9" x14ac:dyDescent="0.25">
      <c r="A5">
        <v>14687673892882</v>
      </c>
      <c r="B5">
        <v>10408</v>
      </c>
      <c r="C5">
        <v>141212</v>
      </c>
      <c r="D5">
        <v>3.47</v>
      </c>
      <c r="E5" s="19">
        <v>136.69999999999999</v>
      </c>
      <c r="F5">
        <v>0.21</v>
      </c>
      <c r="G5" s="16">
        <v>7.5784279168135352E-3</v>
      </c>
      <c r="H5">
        <v>2.9</v>
      </c>
      <c r="I5" s="16">
        <v>5.1999999999999998E-2</v>
      </c>
    </row>
    <row r="6" spans="1:9" x14ac:dyDescent="0.25">
      <c r="A6">
        <v>17734062645371</v>
      </c>
      <c r="B6">
        <v>12556</v>
      </c>
      <c r="C6">
        <v>141260</v>
      </c>
      <c r="D6">
        <v>3.49</v>
      </c>
      <c r="E6">
        <v>352.1</v>
      </c>
      <c r="F6">
        <v>0.223</v>
      </c>
      <c r="G6" s="16">
        <v>1.5323926566530118E-2</v>
      </c>
      <c r="H6">
        <v>2.8</v>
      </c>
      <c r="I6" s="16">
        <v>0.13400000000000001</v>
      </c>
    </row>
    <row r="7" spans="1:9" x14ac:dyDescent="0.25">
      <c r="A7">
        <v>18382660000000</v>
      </c>
      <c r="B7">
        <v>12813</v>
      </c>
      <c r="C7">
        <v>141255</v>
      </c>
      <c r="D7">
        <v>3.4</v>
      </c>
      <c r="E7">
        <v>688.7</v>
      </c>
      <c r="F7">
        <v>0.35565833382120488</v>
      </c>
      <c r="G7" s="16">
        <v>9.7812797174296976E-3</v>
      </c>
      <c r="H7">
        <v>2.7</v>
      </c>
      <c r="I7" s="16">
        <v>0.255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80A5-4575-4F19-9CF8-A86DC2DB2BA4}">
  <dimension ref="A1:I7"/>
  <sheetViews>
    <sheetView workbookViewId="0">
      <selection activeCell="H8" sqref="H8"/>
    </sheetView>
  </sheetViews>
  <sheetFormatPr defaultRowHeight="13.8" x14ac:dyDescent="0.25"/>
  <sheetData>
    <row r="1" spans="1:9" x14ac:dyDescent="0.25">
      <c r="A1" t="s">
        <v>98</v>
      </c>
      <c r="B1" t="s">
        <v>100</v>
      </c>
      <c r="C1" t="s">
        <v>102</v>
      </c>
      <c r="D1" t="s">
        <v>104</v>
      </c>
      <c r="E1" t="s">
        <v>106</v>
      </c>
      <c r="F1" t="s">
        <v>108</v>
      </c>
      <c r="G1" t="s">
        <v>110</v>
      </c>
      <c r="H1" t="s">
        <v>112</v>
      </c>
      <c r="I1" t="s">
        <v>114</v>
      </c>
    </row>
    <row r="2" spans="1:9" x14ac:dyDescent="0.25">
      <c r="A2">
        <v>18206020741000</v>
      </c>
      <c r="B2">
        <v>56762</v>
      </c>
      <c r="C2">
        <v>32063</v>
      </c>
      <c r="D2">
        <v>3.85</v>
      </c>
      <c r="E2">
        <v>33.1</v>
      </c>
      <c r="F2">
        <v>0.25800000000000001</v>
      </c>
      <c r="G2" s="16">
        <v>3.8184004810583289E-2</v>
      </c>
      <c r="H2">
        <v>11.3</v>
      </c>
      <c r="I2" s="16">
        <v>8.9999999999999993E-3</v>
      </c>
    </row>
    <row r="3" spans="1:9" x14ac:dyDescent="0.25">
      <c r="A3">
        <v>18695110842000</v>
      </c>
      <c r="B3">
        <v>57866</v>
      </c>
      <c r="C3">
        <v>32294</v>
      </c>
      <c r="D3">
        <v>3.92</v>
      </c>
      <c r="E3">
        <v>32</v>
      </c>
      <c r="F3">
        <v>0.252</v>
      </c>
      <c r="G3" s="16">
        <v>3.7187169545294323E-2</v>
      </c>
      <c r="H3">
        <v>11.1</v>
      </c>
      <c r="I3" s="16">
        <v>1.0999999999999999E-2</v>
      </c>
    </row>
    <row r="4" spans="1:9" x14ac:dyDescent="0.25">
      <c r="A4">
        <v>19477336549000</v>
      </c>
      <c r="B4">
        <v>59907</v>
      </c>
      <c r="C4">
        <v>32498</v>
      </c>
      <c r="D4">
        <v>3.96</v>
      </c>
      <c r="E4">
        <v>30.6</v>
      </c>
      <c r="F4">
        <v>0.24199999999999999</v>
      </c>
      <c r="G4" s="16">
        <v>2.9737520861781219E-2</v>
      </c>
      <c r="H4">
        <v>11.1</v>
      </c>
      <c r="I4" s="18">
        <v>0.02</v>
      </c>
    </row>
    <row r="5" spans="1:9" x14ac:dyDescent="0.25">
      <c r="A5">
        <v>20533057312000</v>
      </c>
      <c r="B5">
        <v>62823</v>
      </c>
      <c r="C5">
        <v>32668</v>
      </c>
      <c r="D5">
        <v>3.970199</v>
      </c>
      <c r="E5">
        <v>60.8</v>
      </c>
      <c r="F5">
        <v>0.27398864235115039</v>
      </c>
      <c r="G5" s="16">
        <v>3.5728841190055698E-2</v>
      </c>
      <c r="H5">
        <v>10.9</v>
      </c>
      <c r="I5" s="16">
        <v>1.7999999999999999E-2</v>
      </c>
    </row>
    <row r="6" spans="1:9" x14ac:dyDescent="0.25">
      <c r="A6">
        <v>21380976119000</v>
      </c>
      <c r="B6">
        <v>65120</v>
      </c>
      <c r="C6">
        <v>32824</v>
      </c>
      <c r="D6">
        <v>4.0142259999999998</v>
      </c>
      <c r="E6">
        <v>92</v>
      </c>
      <c r="F6">
        <v>0.28299999999999997</v>
      </c>
      <c r="G6" s="16">
        <v>3.841279126450229E-2</v>
      </c>
      <c r="H6">
        <v>10.8</v>
      </c>
      <c r="I6" s="16">
        <v>2.1999999999999999E-2</v>
      </c>
    </row>
    <row r="7" spans="1:9" x14ac:dyDescent="0.25">
      <c r="A7">
        <v>21060473613000</v>
      </c>
      <c r="B7">
        <v>63530</v>
      </c>
      <c r="C7">
        <v>32948</v>
      </c>
      <c r="D7">
        <v>3.87</v>
      </c>
      <c r="E7">
        <v>100</v>
      </c>
      <c r="F7">
        <v>0.28989999999999999</v>
      </c>
      <c r="G7" s="16">
        <v>3.0008551659799425E-2</v>
      </c>
      <c r="H7">
        <v>10.7</v>
      </c>
      <c r="I7" s="16">
        <v>4.2000000000000003E-2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89A5-D138-4786-B954-8F83197C5063}">
  <dimension ref="A1:I7"/>
  <sheetViews>
    <sheetView workbookViewId="0">
      <selection activeCell="N6" sqref="N6"/>
    </sheetView>
  </sheetViews>
  <sheetFormatPr defaultRowHeight="13.8" x14ac:dyDescent="0.25"/>
  <sheetData>
    <row r="1" spans="1:9" x14ac:dyDescent="0.25">
      <c r="A1" t="s">
        <v>98</v>
      </c>
      <c r="B1" t="s">
        <v>100</v>
      </c>
      <c r="C1" t="s">
        <v>102</v>
      </c>
      <c r="D1" t="s">
        <v>104</v>
      </c>
      <c r="E1" t="s">
        <v>106</v>
      </c>
      <c r="F1" t="s">
        <v>108</v>
      </c>
      <c r="G1" t="s">
        <v>110</v>
      </c>
      <c r="H1" t="s">
        <v>112</v>
      </c>
      <c r="I1" t="s">
        <v>114</v>
      </c>
    </row>
    <row r="2" spans="1:9" x14ac:dyDescent="0.25">
      <c r="A2">
        <v>3357585719351</v>
      </c>
      <c r="B2">
        <v>41103</v>
      </c>
      <c r="C2">
        <v>8168</v>
      </c>
      <c r="D2">
        <v>4.21</v>
      </c>
      <c r="E2" s="15">
        <v>8.3279999999999994</v>
      </c>
      <c r="F2">
        <v>6.2E-2</v>
      </c>
      <c r="G2" s="16">
        <v>2.826217678893566E-2</v>
      </c>
      <c r="H2" s="20">
        <v>6.1</v>
      </c>
      <c r="I2" s="16">
        <v>7.0000000000000001E-3</v>
      </c>
    </row>
    <row r="3" spans="1:9" x14ac:dyDescent="0.25">
      <c r="A3">
        <v>3469853463945</v>
      </c>
      <c r="B3">
        <v>42136</v>
      </c>
      <c r="C3">
        <v>8234</v>
      </c>
      <c r="D3">
        <v>4.1399999999999997</v>
      </c>
      <c r="E3" s="15">
        <v>11.38</v>
      </c>
      <c r="F3">
        <v>6.4000000000000001E-2</v>
      </c>
      <c r="G3" s="16">
        <v>0.17712372224180473</v>
      </c>
      <c r="H3" s="20">
        <v>6.3</v>
      </c>
      <c r="I3" s="16">
        <v>1.2999999999999999E-2</v>
      </c>
    </row>
    <row r="4" spans="1:9" x14ac:dyDescent="0.25">
      <c r="A4">
        <v>3690849152517</v>
      </c>
      <c r="B4">
        <v>44652</v>
      </c>
      <c r="C4">
        <v>8265</v>
      </c>
      <c r="D4">
        <v>4.09</v>
      </c>
      <c r="E4" s="15">
        <v>45.416000000000004</v>
      </c>
      <c r="F4">
        <v>6.4000000000000001E-2</v>
      </c>
      <c r="G4" s="16">
        <v>0.19845243513882568</v>
      </c>
      <c r="H4" s="20">
        <v>6.2</v>
      </c>
      <c r="I4" s="16">
        <v>1.7999999999999999E-2</v>
      </c>
    </row>
    <row r="5" spans="1:9" x14ac:dyDescent="0.25">
      <c r="A5">
        <v>3974443355019</v>
      </c>
      <c r="B5">
        <v>47939</v>
      </c>
      <c r="C5">
        <v>8290</v>
      </c>
      <c r="D5">
        <v>4.122776</v>
      </c>
      <c r="E5" s="15">
        <v>74.447999999999993</v>
      </c>
      <c r="F5">
        <v>6.9609507640067916E-2</v>
      </c>
      <c r="G5" s="16">
        <v>0.18937644341801385</v>
      </c>
      <c r="H5" s="20">
        <v>5.9</v>
      </c>
      <c r="I5" s="16">
        <v>2.7E-2</v>
      </c>
    </row>
    <row r="6" spans="1:9" x14ac:dyDescent="0.25">
      <c r="A6">
        <v>3888226035921</v>
      </c>
      <c r="B6">
        <v>46793</v>
      </c>
      <c r="C6">
        <v>8316</v>
      </c>
      <c r="D6">
        <v>4.2790499999999998</v>
      </c>
      <c r="E6" s="15">
        <v>82.176820000000006</v>
      </c>
      <c r="F6">
        <v>0.71</v>
      </c>
      <c r="G6" s="16">
        <v>0.15092132202398365</v>
      </c>
      <c r="H6" s="20">
        <v>5.7</v>
      </c>
      <c r="I6" s="16">
        <v>0.126</v>
      </c>
    </row>
    <row r="7" spans="1:9" x14ac:dyDescent="0.25">
      <c r="A7">
        <v>3889668895299</v>
      </c>
      <c r="B7">
        <v>46772</v>
      </c>
      <c r="C7">
        <v>8316</v>
      </c>
      <c r="D7">
        <v>4.3099999999999996</v>
      </c>
      <c r="E7" s="15">
        <v>85.9</v>
      </c>
      <c r="F7">
        <v>7.1999999999999995E-2</v>
      </c>
      <c r="G7" s="16">
        <v>0.14156884086138538</v>
      </c>
      <c r="H7" s="20">
        <v>5.8</v>
      </c>
      <c r="I7" s="16">
        <v>0.22700000000000001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E7D5-08AA-4AFA-ADD6-9209345C50A1}">
  <dimension ref="A1:P42"/>
  <sheetViews>
    <sheetView topLeftCell="A10" workbookViewId="0">
      <selection activeCell="K32" sqref="K32:L32"/>
    </sheetView>
  </sheetViews>
  <sheetFormatPr defaultRowHeight="13.8" x14ac:dyDescent="0.25"/>
  <cols>
    <col min="6" max="6" width="11.109375" customWidth="1"/>
    <col min="7" max="7" width="13.5546875" customWidth="1"/>
  </cols>
  <sheetData>
    <row r="1" spans="1:16" x14ac:dyDescent="0.25">
      <c r="E1" t="s">
        <v>119</v>
      </c>
      <c r="F1" t="s">
        <v>121</v>
      </c>
      <c r="G1" t="s">
        <v>120</v>
      </c>
      <c r="H1" t="s">
        <v>122</v>
      </c>
      <c r="K1" t="s">
        <v>124</v>
      </c>
      <c r="L1" t="s">
        <v>120</v>
      </c>
      <c r="M1" t="s">
        <v>126</v>
      </c>
      <c r="N1" t="s">
        <v>125</v>
      </c>
      <c r="O1" t="s">
        <v>120</v>
      </c>
      <c r="P1" t="s">
        <v>126</v>
      </c>
    </row>
    <row r="2" spans="1:16" x14ac:dyDescent="0.25">
      <c r="E2">
        <v>0</v>
      </c>
      <c r="F2" s="21">
        <v>6.3919940000000004</v>
      </c>
      <c r="G2" s="21">
        <v>0.71022160000000001</v>
      </c>
      <c r="H2">
        <v>0.71022200000000002</v>
      </c>
      <c r="J2">
        <v>0</v>
      </c>
      <c r="K2" s="21">
        <v>6.3919940000000004</v>
      </c>
      <c r="L2" s="21">
        <v>0.71022160000000001</v>
      </c>
      <c r="M2">
        <v>0.71022200000000002</v>
      </c>
      <c r="N2">
        <v>6.2898360000000002</v>
      </c>
      <c r="O2">
        <v>0.88747699999999996</v>
      </c>
      <c r="P2">
        <v>0.88747699999999996</v>
      </c>
    </row>
    <row r="3" spans="1:16" x14ac:dyDescent="0.25">
      <c r="A3" t="s">
        <v>116</v>
      </c>
      <c r="B3" s="21">
        <v>8.5697530536595603E-20</v>
      </c>
      <c r="E3">
        <v>1</v>
      </c>
      <c r="F3" s="21">
        <v>1.1179479999999999</v>
      </c>
      <c r="G3" s="21">
        <v>0.1242164</v>
      </c>
      <c r="H3">
        <v>0.83443800000000001</v>
      </c>
      <c r="J3">
        <v>1</v>
      </c>
      <c r="K3" s="21">
        <v>1.1179479999999999</v>
      </c>
      <c r="L3" s="21">
        <v>0.1242164</v>
      </c>
      <c r="M3">
        <v>0.83443800000000001</v>
      </c>
      <c r="N3">
        <v>0.80357500000000004</v>
      </c>
      <c r="O3">
        <v>0.113382</v>
      </c>
      <c r="P3">
        <v>1.0008589999999999</v>
      </c>
    </row>
    <row r="4" spans="1:16" x14ac:dyDescent="0.25">
      <c r="A4" t="s">
        <v>118</v>
      </c>
      <c r="B4">
        <v>171</v>
      </c>
      <c r="E4">
        <v>2</v>
      </c>
      <c r="F4" s="21">
        <v>0.82297120000000001</v>
      </c>
      <c r="G4" s="21">
        <v>9.1441250000000002E-2</v>
      </c>
      <c r="H4">
        <v>0.92587900000000001</v>
      </c>
      <c r="J4">
        <v>2</v>
      </c>
      <c r="K4" s="21">
        <v>0.82297120000000001</v>
      </c>
      <c r="L4" s="21">
        <v>9.1441250000000002E-2</v>
      </c>
      <c r="M4">
        <v>0.92587900000000001</v>
      </c>
      <c r="N4">
        <v>0.34462799999999999</v>
      </c>
      <c r="O4">
        <v>4.8626000000000003E-2</v>
      </c>
      <c r="P4">
        <v>1.049485</v>
      </c>
    </row>
    <row r="5" spans="1:16" x14ac:dyDescent="0.25">
      <c r="A5" t="s">
        <v>117</v>
      </c>
      <c r="B5">
        <v>0.68</v>
      </c>
      <c r="E5">
        <v>3</v>
      </c>
      <c r="F5" s="21">
        <v>0.44294610000000001</v>
      </c>
      <c r="G5" s="21">
        <v>4.921623E-2</v>
      </c>
      <c r="H5">
        <v>0.97509500000000005</v>
      </c>
      <c r="J5">
        <v>3</v>
      </c>
      <c r="K5" s="21">
        <v>0.44294610000000001</v>
      </c>
      <c r="L5" s="21">
        <v>4.921623E-2</v>
      </c>
      <c r="M5">
        <v>0.97509500000000005</v>
      </c>
      <c r="N5">
        <v>0.102169</v>
      </c>
      <c r="O5">
        <v>1.4416E-2</v>
      </c>
      <c r="P5">
        <v>1.063901</v>
      </c>
    </row>
    <row r="6" spans="1:16" x14ac:dyDescent="0.25">
      <c r="E6">
        <v>4</v>
      </c>
      <c r="F6" s="21">
        <v>0.2241407</v>
      </c>
      <c r="G6" s="21">
        <v>2.4904519999999999E-2</v>
      </c>
      <c r="H6">
        <v>1</v>
      </c>
      <c r="J6">
        <v>4</v>
      </c>
      <c r="K6" s="21">
        <v>0.2241407</v>
      </c>
      <c r="L6" s="21">
        <v>2.4904519999999999E-2</v>
      </c>
      <c r="M6">
        <v>1</v>
      </c>
      <c r="N6">
        <v>8.7489999999999998E-3</v>
      </c>
      <c r="O6">
        <v>1.2340000000000001E-3</v>
      </c>
      <c r="P6">
        <v>1.0651360000000001</v>
      </c>
    </row>
    <row r="7" spans="1:16" x14ac:dyDescent="0.25">
      <c r="E7">
        <v>5</v>
      </c>
      <c r="F7" s="21">
        <v>4.2997509999999998E-16</v>
      </c>
      <c r="G7" s="21">
        <v>4.777502E-17</v>
      </c>
      <c r="H7">
        <v>1</v>
      </c>
      <c r="J7">
        <v>5</v>
      </c>
      <c r="K7" s="21">
        <v>2.02422E-15</v>
      </c>
      <c r="L7" s="21">
        <v>2.2491340000000002E-16</v>
      </c>
      <c r="M7">
        <v>1</v>
      </c>
      <c r="N7">
        <v>-4.1853000000000001E-2</v>
      </c>
      <c r="O7">
        <v>-5.9049999999999997E-3</v>
      </c>
      <c r="P7">
        <v>1.0592299999999999</v>
      </c>
    </row>
    <row r="8" spans="1:16" x14ac:dyDescent="0.25">
      <c r="E8">
        <v>6</v>
      </c>
      <c r="F8" s="21">
        <v>2.122978E-16</v>
      </c>
      <c r="G8" s="21">
        <v>2.358864E-17</v>
      </c>
      <c r="H8">
        <v>1</v>
      </c>
      <c r="J8">
        <v>6</v>
      </c>
      <c r="K8" s="21">
        <v>2.0716619999999999E-16</v>
      </c>
      <c r="L8" s="21">
        <v>2.301847E-17</v>
      </c>
      <c r="M8">
        <v>1</v>
      </c>
      <c r="N8">
        <v>-5.8846000000000002E-2</v>
      </c>
      <c r="O8">
        <v>-8.3029999999999996E-3</v>
      </c>
      <c r="P8">
        <v>1.0509269999999999</v>
      </c>
    </row>
    <row r="9" spans="1:16" x14ac:dyDescent="0.25">
      <c r="E9">
        <v>7</v>
      </c>
      <c r="F9" s="21">
        <v>-1.2886830000000001E-17</v>
      </c>
      <c r="G9" s="21">
        <v>-1.4318700000000001E-18</v>
      </c>
      <c r="H9">
        <v>1</v>
      </c>
      <c r="J9">
        <v>7</v>
      </c>
      <c r="K9" s="21">
        <v>1.050993E-16</v>
      </c>
      <c r="L9" s="21">
        <v>1.1677700000000001E-17</v>
      </c>
      <c r="M9">
        <v>1</v>
      </c>
      <c r="N9">
        <v>-8.0903000000000003E-2</v>
      </c>
      <c r="O9">
        <v>-1.1415E-2</v>
      </c>
      <c r="P9">
        <v>1.039512</v>
      </c>
    </row>
    <row r="10" spans="1:16" x14ac:dyDescent="0.25">
      <c r="E10">
        <v>8</v>
      </c>
      <c r="F10" s="21">
        <v>-5.6736970000000004E-16</v>
      </c>
      <c r="G10" s="21">
        <v>-6.304108E-17</v>
      </c>
      <c r="H10">
        <v>1</v>
      </c>
      <c r="J10">
        <v>8</v>
      </c>
      <c r="K10" s="21">
        <v>2.230438E-17</v>
      </c>
      <c r="L10" s="21">
        <v>2.478264E-18</v>
      </c>
      <c r="M10">
        <v>1</v>
      </c>
      <c r="N10">
        <v>-0.28003600000000001</v>
      </c>
      <c r="O10">
        <v>-3.9511999999999999E-2</v>
      </c>
      <c r="P10">
        <v>1</v>
      </c>
    </row>
    <row r="19" spans="1:12" x14ac:dyDescent="0.25">
      <c r="A19" t="s">
        <v>127</v>
      </c>
      <c r="E19" t="s">
        <v>128</v>
      </c>
      <c r="K19" t="s">
        <v>131</v>
      </c>
    </row>
    <row r="20" spans="1:12" x14ac:dyDescent="0.25">
      <c r="A20" t="s">
        <v>98</v>
      </c>
      <c r="B20">
        <v>0.86053299999999999</v>
      </c>
      <c r="C20">
        <v>0.45968799999999999</v>
      </c>
      <c r="E20" t="s">
        <v>98</v>
      </c>
      <c r="F20">
        <v>0.81690700000000005</v>
      </c>
      <c r="G20">
        <v>0.28859499999999999</v>
      </c>
      <c r="K20">
        <f>D34*B20</f>
        <v>0.28027559809999997</v>
      </c>
      <c r="L20">
        <f>C20*D34</f>
        <v>0.14972038159999998</v>
      </c>
    </row>
    <row r="21" spans="1:12" x14ac:dyDescent="0.25">
      <c r="A21" t="s">
        <v>100</v>
      </c>
      <c r="B21">
        <v>0.84340300000000001</v>
      </c>
      <c r="C21">
        <v>0.470862</v>
      </c>
      <c r="E21" t="s">
        <v>100</v>
      </c>
      <c r="F21">
        <v>0.79571700000000001</v>
      </c>
      <c r="G21">
        <v>0.30478300000000003</v>
      </c>
      <c r="K21">
        <f t="shared" ref="K21:K27" si="0">D35*B21</f>
        <v>0.281135739005</v>
      </c>
      <c r="L21">
        <f t="shared" ref="L21:L28" si="1">C21*D35</f>
        <v>0.15695478476999999</v>
      </c>
    </row>
    <row r="22" spans="1:12" x14ac:dyDescent="0.25">
      <c r="A22" t="s">
        <v>102</v>
      </c>
      <c r="B22">
        <v>0.522227</v>
      </c>
      <c r="C22">
        <v>0.83528599999999997</v>
      </c>
      <c r="E22" t="s">
        <v>102</v>
      </c>
      <c r="F22">
        <v>0.360869</v>
      </c>
      <c r="G22">
        <v>0.77547500000000003</v>
      </c>
      <c r="K22">
        <f t="shared" si="0"/>
        <v>0.417072415734</v>
      </c>
      <c r="L22">
        <f t="shared" si="1"/>
        <v>0.66709448161199991</v>
      </c>
    </row>
    <row r="23" spans="1:12" x14ac:dyDescent="0.25">
      <c r="A23" t="s">
        <v>104</v>
      </c>
      <c r="B23">
        <v>-0.64839400000000003</v>
      </c>
      <c r="C23">
        <v>-0.48474800000000001</v>
      </c>
      <c r="E23" t="s">
        <v>104</v>
      </c>
      <c r="F23">
        <v>-0.58197100000000002</v>
      </c>
      <c r="G23">
        <v>-0.366782</v>
      </c>
      <c r="K23">
        <f t="shared" si="0"/>
        <v>-0.17829992087800001</v>
      </c>
      <c r="L23">
        <f t="shared" si="1"/>
        <v>-0.13329939827599999</v>
      </c>
    </row>
    <row r="24" spans="1:12" x14ac:dyDescent="0.25">
      <c r="A24" t="s">
        <v>106</v>
      </c>
      <c r="B24">
        <v>1.0041020000000001</v>
      </c>
      <c r="C24">
        <v>2.7669999999999999E-3</v>
      </c>
      <c r="E24" t="s">
        <v>106</v>
      </c>
      <c r="F24">
        <v>1.0825750000000001</v>
      </c>
      <c r="G24">
        <v>-0.239094</v>
      </c>
      <c r="K24">
        <f t="shared" si="0"/>
        <v>2.008204E-3</v>
      </c>
      <c r="L24">
        <f t="shared" si="1"/>
        <v>5.5339999999999999E-6</v>
      </c>
    </row>
    <row r="25" spans="1:12" x14ac:dyDescent="0.25">
      <c r="A25" t="s">
        <v>108</v>
      </c>
      <c r="B25">
        <v>0.94193099999999996</v>
      </c>
      <c r="C25">
        <v>-3.8052000000000002E-2</v>
      </c>
      <c r="E25" t="s">
        <v>108</v>
      </c>
      <c r="F25">
        <v>1.025401</v>
      </c>
      <c r="G25">
        <v>-0.268154</v>
      </c>
      <c r="K25">
        <f t="shared" si="0"/>
        <v>7.3434824622000003E-2</v>
      </c>
      <c r="L25">
        <f t="shared" si="1"/>
        <v>-2.9666100240000005E-3</v>
      </c>
    </row>
    <row r="26" spans="1:12" x14ac:dyDescent="0.25">
      <c r="A26" t="s">
        <v>110</v>
      </c>
      <c r="B26">
        <v>-2.2695E-2</v>
      </c>
      <c r="C26">
        <v>0.13100000000000001</v>
      </c>
      <c r="E26" t="s">
        <v>110</v>
      </c>
      <c r="F26">
        <v>-5.6245000000000003E-2</v>
      </c>
      <c r="G26">
        <v>0.146837</v>
      </c>
      <c r="K26">
        <f t="shared" si="0"/>
        <v>-1.744846068E-2</v>
      </c>
      <c r="L26">
        <f t="shared" si="1"/>
        <v>0.100715944</v>
      </c>
    </row>
    <row r="27" spans="1:12" x14ac:dyDescent="0.25">
      <c r="A27" t="s">
        <v>112</v>
      </c>
      <c r="B27">
        <v>-0.78678099999999995</v>
      </c>
      <c r="C27">
        <v>-0.19506599999999999</v>
      </c>
      <c r="E27" t="s">
        <v>112</v>
      </c>
      <c r="F27">
        <v>-0.80149999999999999</v>
      </c>
      <c r="G27">
        <v>-2.0815E-2</v>
      </c>
      <c r="K27">
        <f t="shared" si="0"/>
        <v>-0.78678099999999995</v>
      </c>
      <c r="L27">
        <f t="shared" si="1"/>
        <v>-0.19506599999999999</v>
      </c>
    </row>
    <row r="28" spans="1:12" x14ac:dyDescent="0.25">
      <c r="A28" t="s">
        <v>114</v>
      </c>
      <c r="B28">
        <v>0.99865899999999996</v>
      </c>
      <c r="C28">
        <v>8.7457999999999994E-2</v>
      </c>
      <c r="E28" t="s">
        <v>114</v>
      </c>
      <c r="F28">
        <v>1.0561700000000001</v>
      </c>
      <c r="G28">
        <v>-0.14638999999999999</v>
      </c>
      <c r="K28">
        <f>D42*B28</f>
        <v>8.5418300246999992E-2</v>
      </c>
      <c r="L28">
        <f t="shared" si="1"/>
        <v>7.4805451139999994E-3</v>
      </c>
    </row>
    <row r="29" spans="1:12" x14ac:dyDescent="0.25">
      <c r="K29">
        <f>SUM(K20:K28)</f>
        <v>0.15681570014999996</v>
      </c>
      <c r="L29">
        <f>SUM(L20:L28)</f>
        <v>0.75063966279600003</v>
      </c>
    </row>
    <row r="32" spans="1:12" x14ac:dyDescent="0.25">
      <c r="A32" t="s">
        <v>129</v>
      </c>
      <c r="K32">
        <v>0.90745536294600004</v>
      </c>
      <c r="L32">
        <f>K32*0.3</f>
        <v>0.27223660888380002</v>
      </c>
    </row>
    <row r="33" spans="1:7" x14ac:dyDescent="0.25"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</row>
    <row r="34" spans="1:7" x14ac:dyDescent="0.25">
      <c r="A34" t="s">
        <v>98</v>
      </c>
      <c r="B34">
        <v>2E-3</v>
      </c>
      <c r="C34">
        <v>0.26240400000000003</v>
      </c>
      <c r="D34">
        <v>0.32569999999999999</v>
      </c>
      <c r="E34">
        <v>0.39271299999999998</v>
      </c>
      <c r="F34">
        <v>0.89339999999999997</v>
      </c>
      <c r="G34">
        <v>1</v>
      </c>
    </row>
    <row r="35" spans="1:7" x14ac:dyDescent="0.25">
      <c r="A35" t="s">
        <v>100</v>
      </c>
      <c r="B35">
        <v>2E-3</v>
      </c>
      <c r="C35">
        <v>0.27390900000000001</v>
      </c>
      <c r="D35">
        <v>0.33333499999999999</v>
      </c>
      <c r="E35">
        <v>0.39950200000000002</v>
      </c>
      <c r="F35">
        <v>0.93583000000000005</v>
      </c>
      <c r="G35">
        <v>1</v>
      </c>
    </row>
    <row r="36" spans="1:7" x14ac:dyDescent="0.25">
      <c r="A36" t="s">
        <v>102</v>
      </c>
      <c r="B36">
        <v>2E-3</v>
      </c>
      <c r="C36">
        <v>0.42549100000000001</v>
      </c>
      <c r="D36">
        <v>0.79864199999999996</v>
      </c>
      <c r="E36">
        <v>0.961646</v>
      </c>
      <c r="F36">
        <v>1</v>
      </c>
      <c r="G36">
        <v>0.99600500000000003</v>
      </c>
    </row>
    <row r="37" spans="1:7" x14ac:dyDescent="0.25">
      <c r="A37" t="s">
        <v>104</v>
      </c>
      <c r="B37">
        <v>0.86363100000000004</v>
      </c>
      <c r="C37">
        <v>1</v>
      </c>
      <c r="D37">
        <v>0.27498699999999998</v>
      </c>
      <c r="E37">
        <v>0.31944299999999998</v>
      </c>
      <c r="F37">
        <v>0.41014099999999998</v>
      </c>
      <c r="G37">
        <v>2E-3</v>
      </c>
    </row>
    <row r="38" spans="1:7" x14ac:dyDescent="0.25">
      <c r="A38" t="s">
        <v>106</v>
      </c>
      <c r="B38">
        <v>1.4824E-2</v>
      </c>
      <c r="C38">
        <v>1.0784E-2</v>
      </c>
      <c r="D38">
        <v>2E-3</v>
      </c>
      <c r="E38">
        <v>3.0283000000000001E-2</v>
      </c>
      <c r="F38">
        <v>0.40868399999999999</v>
      </c>
      <c r="G38">
        <v>1</v>
      </c>
    </row>
    <row r="39" spans="1:7" x14ac:dyDescent="0.25">
      <c r="A39" t="s">
        <v>108</v>
      </c>
      <c r="B39">
        <v>2E-3</v>
      </c>
      <c r="C39">
        <v>1.4659999999999999E-2</v>
      </c>
      <c r="D39">
        <v>7.7962000000000004E-2</v>
      </c>
      <c r="E39">
        <v>7.7962000000000004E-2</v>
      </c>
      <c r="F39">
        <v>0.16025400000000001</v>
      </c>
      <c r="G39">
        <v>1</v>
      </c>
    </row>
    <row r="40" spans="1:7" x14ac:dyDescent="0.25">
      <c r="A40" t="s">
        <v>110</v>
      </c>
      <c r="B40">
        <v>0.63614000000000004</v>
      </c>
      <c r="C40">
        <v>0.146513</v>
      </c>
      <c r="D40">
        <v>0.76882399999999995</v>
      </c>
      <c r="E40">
        <v>2E-3</v>
      </c>
      <c r="F40">
        <v>1</v>
      </c>
      <c r="G40">
        <v>0.28583500000000001</v>
      </c>
    </row>
    <row r="41" spans="1:7" x14ac:dyDescent="0.25">
      <c r="A41" t="s">
        <v>112</v>
      </c>
      <c r="B41">
        <v>0.66733299999999995</v>
      </c>
      <c r="C41">
        <v>0.83366700000000005</v>
      </c>
      <c r="D41">
        <v>1</v>
      </c>
      <c r="E41">
        <v>0.33466699999999999</v>
      </c>
      <c r="F41">
        <v>0.16833300000000001</v>
      </c>
      <c r="G41">
        <v>2E-3</v>
      </c>
    </row>
    <row r="42" spans="1:7" x14ac:dyDescent="0.25">
      <c r="A42" t="s">
        <v>114</v>
      </c>
      <c r="B42">
        <v>2E-3</v>
      </c>
      <c r="C42">
        <v>7.6740000000000003E-2</v>
      </c>
      <c r="D42">
        <v>8.5532999999999998E-2</v>
      </c>
      <c r="E42">
        <v>0.107515</v>
      </c>
      <c r="F42">
        <v>0.468026</v>
      </c>
      <c r="G42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03D9-F091-4715-959A-01CBE043F186}">
  <dimension ref="A1:Q34"/>
  <sheetViews>
    <sheetView topLeftCell="A7" workbookViewId="0">
      <selection activeCell="J25" sqref="J25:K25"/>
    </sheetView>
  </sheetViews>
  <sheetFormatPr defaultRowHeight="13.8" x14ac:dyDescent="0.25"/>
  <cols>
    <col min="6" max="6" width="9.44140625" customWidth="1"/>
    <col min="7" max="7" width="10" customWidth="1"/>
    <col min="12" max="12" width="10" customWidth="1"/>
    <col min="13" max="13" width="10.21875" customWidth="1"/>
    <col min="14" max="14" width="12.21875" customWidth="1"/>
  </cols>
  <sheetData>
    <row r="1" spans="1:17" x14ac:dyDescent="0.25">
      <c r="E1" t="s">
        <v>119</v>
      </c>
      <c r="F1" t="s">
        <v>121</v>
      </c>
      <c r="G1" t="s">
        <v>120</v>
      </c>
      <c r="H1" t="s">
        <v>122</v>
      </c>
      <c r="L1" t="s">
        <v>124</v>
      </c>
      <c r="M1" t="s">
        <v>120</v>
      </c>
      <c r="N1" t="s">
        <v>126</v>
      </c>
      <c r="O1" t="s">
        <v>125</v>
      </c>
      <c r="P1" t="s">
        <v>120</v>
      </c>
      <c r="Q1" t="s">
        <v>126</v>
      </c>
    </row>
    <row r="2" spans="1:17" x14ac:dyDescent="0.25">
      <c r="A2" t="s">
        <v>118</v>
      </c>
      <c r="B2">
        <v>176.50448921195101</v>
      </c>
      <c r="E2">
        <v>0</v>
      </c>
      <c r="F2" s="21">
        <v>6.4145469999999998</v>
      </c>
      <c r="G2" s="21">
        <v>0.71272740000000001</v>
      </c>
      <c r="H2">
        <v>0.712727</v>
      </c>
      <c r="K2">
        <v>0</v>
      </c>
      <c r="L2" s="21">
        <v>6.4145469999999998</v>
      </c>
      <c r="M2" s="21">
        <v>0.71272740000000001</v>
      </c>
      <c r="N2">
        <v>0.712727</v>
      </c>
      <c r="O2">
        <v>6.347302</v>
      </c>
      <c r="P2">
        <v>0.852518</v>
      </c>
      <c r="Q2">
        <v>0.852518</v>
      </c>
    </row>
    <row r="3" spans="1:17" x14ac:dyDescent="0.25">
      <c r="A3" t="s">
        <v>116</v>
      </c>
      <c r="B3" s="21">
        <v>1.9513249925001699E-20</v>
      </c>
      <c r="E3">
        <v>1</v>
      </c>
      <c r="F3" s="21">
        <v>1.50597</v>
      </c>
      <c r="G3" s="21">
        <v>0.16733000000000001</v>
      </c>
      <c r="H3">
        <v>0.88005699999999998</v>
      </c>
      <c r="K3">
        <v>1</v>
      </c>
      <c r="L3" s="21">
        <v>1.50597</v>
      </c>
      <c r="M3" s="21">
        <v>0.16733000000000001</v>
      </c>
      <c r="N3">
        <v>0.88005699999999998</v>
      </c>
      <c r="O3">
        <v>1.1418520000000001</v>
      </c>
      <c r="P3">
        <v>0.153364</v>
      </c>
      <c r="Q3">
        <v>1.0058819999999999</v>
      </c>
    </row>
    <row r="4" spans="1:17" x14ac:dyDescent="0.25">
      <c r="A4" t="s">
        <v>117</v>
      </c>
      <c r="B4">
        <v>0.67</v>
      </c>
      <c r="E4">
        <v>2</v>
      </c>
      <c r="F4" s="21">
        <v>1.00004</v>
      </c>
      <c r="G4" s="21">
        <v>0.11111550000000001</v>
      </c>
      <c r="H4">
        <v>0.99117299999999997</v>
      </c>
      <c r="K4">
        <v>2</v>
      </c>
      <c r="L4" s="21">
        <v>1.00004</v>
      </c>
      <c r="M4" s="21">
        <v>0.11111550000000001</v>
      </c>
      <c r="N4">
        <v>0.99117299999999997</v>
      </c>
      <c r="O4">
        <v>0.58553200000000005</v>
      </c>
      <c r="P4">
        <v>7.8644000000000006E-2</v>
      </c>
      <c r="Q4">
        <v>1.0845260000000001</v>
      </c>
    </row>
    <row r="5" spans="1:17" x14ac:dyDescent="0.25">
      <c r="E5">
        <v>3</v>
      </c>
      <c r="F5" s="21">
        <v>5.1196060000000002E-2</v>
      </c>
      <c r="G5" s="21">
        <v>5.6884509999999998E-3</v>
      </c>
      <c r="H5">
        <v>0.996861</v>
      </c>
      <c r="K5">
        <v>3</v>
      </c>
      <c r="L5" s="21">
        <v>5.1196060000000002E-2</v>
      </c>
      <c r="M5" s="21">
        <v>5.6884509999999998E-3</v>
      </c>
      <c r="N5">
        <v>0.996861</v>
      </c>
      <c r="O5">
        <v>3.5353999999999997E-2</v>
      </c>
      <c r="P5">
        <v>4.7479999999999996E-3</v>
      </c>
      <c r="Q5">
        <v>1.089275</v>
      </c>
    </row>
    <row r="6" spans="1:17" x14ac:dyDescent="0.25">
      <c r="E6">
        <v>4</v>
      </c>
      <c r="F6" s="21">
        <v>2.8247310000000001E-2</v>
      </c>
      <c r="G6" s="21">
        <v>3.1385900000000001E-3</v>
      </c>
      <c r="H6">
        <v>1</v>
      </c>
      <c r="K6">
        <v>4</v>
      </c>
      <c r="L6" s="21">
        <v>2.8247310000000001E-2</v>
      </c>
      <c r="M6" s="21">
        <v>3.1385900000000001E-3</v>
      </c>
      <c r="N6">
        <v>1</v>
      </c>
      <c r="O6">
        <v>9.7479999999999997E-3</v>
      </c>
      <c r="P6">
        <v>1.3090000000000001E-3</v>
      </c>
      <c r="Q6">
        <v>1.090584</v>
      </c>
    </row>
    <row r="7" spans="1:17" x14ac:dyDescent="0.25">
      <c r="E7">
        <v>5</v>
      </c>
      <c r="F7" s="21">
        <v>1.216172E-15</v>
      </c>
      <c r="G7" s="21">
        <v>1.351302E-16</v>
      </c>
      <c r="H7">
        <v>1</v>
      </c>
      <c r="K7">
        <v>5</v>
      </c>
      <c r="L7" s="21">
        <v>1.216172E-15</v>
      </c>
      <c r="M7" s="21">
        <v>1.351302E-16</v>
      </c>
      <c r="N7">
        <v>1</v>
      </c>
      <c r="O7">
        <v>-2.1396999999999999E-2</v>
      </c>
      <c r="P7">
        <v>-2.8739999999999998E-3</v>
      </c>
      <c r="Q7">
        <v>1.08771</v>
      </c>
    </row>
    <row r="8" spans="1:17" x14ac:dyDescent="0.25">
      <c r="E8">
        <v>6</v>
      </c>
      <c r="F8" s="21">
        <v>4.5980239999999996E-16</v>
      </c>
      <c r="G8" s="21">
        <v>5.1089150000000001E-17</v>
      </c>
      <c r="H8">
        <v>1</v>
      </c>
      <c r="K8">
        <v>6</v>
      </c>
      <c r="L8" s="21">
        <v>4.5980239999999996E-16</v>
      </c>
      <c r="M8" s="21">
        <v>5.1089150000000001E-17</v>
      </c>
      <c r="N8">
        <v>1</v>
      </c>
      <c r="O8">
        <v>-0.14130400000000001</v>
      </c>
      <c r="P8">
        <v>-1.8978999999999999E-2</v>
      </c>
      <c r="Q8">
        <v>1.0687310000000001</v>
      </c>
    </row>
    <row r="9" spans="1:17" x14ac:dyDescent="0.25">
      <c r="E9">
        <v>7</v>
      </c>
      <c r="F9" s="21">
        <v>-1.63981E-16</v>
      </c>
      <c r="G9" s="21">
        <v>-1.8220109999999999E-17</v>
      </c>
      <c r="H9">
        <v>1</v>
      </c>
      <c r="K9">
        <v>7</v>
      </c>
      <c r="L9" s="21">
        <v>-1.63981E-16</v>
      </c>
      <c r="M9" s="21">
        <v>-1.8220109999999999E-17</v>
      </c>
      <c r="N9">
        <v>1</v>
      </c>
      <c r="O9">
        <v>-0.14854800000000001</v>
      </c>
      <c r="P9">
        <v>-1.9952000000000001E-2</v>
      </c>
      <c r="Q9">
        <v>1.04878</v>
      </c>
    </row>
    <row r="10" spans="1:17" x14ac:dyDescent="0.25">
      <c r="E10">
        <v>8</v>
      </c>
      <c r="F10" s="21">
        <v>-3.7791790000000002E-16</v>
      </c>
      <c r="G10" s="21">
        <v>-4.1990870000000003E-17</v>
      </c>
      <c r="H10">
        <v>1</v>
      </c>
      <c r="K10">
        <v>8</v>
      </c>
      <c r="L10" s="21">
        <v>-3.7791790000000002E-16</v>
      </c>
      <c r="M10" s="21">
        <v>-4.1990870000000003E-17</v>
      </c>
      <c r="N10">
        <v>1</v>
      </c>
      <c r="O10">
        <v>-0.36318099999999998</v>
      </c>
      <c r="P10">
        <v>-4.8779999999999997E-2</v>
      </c>
      <c r="Q10">
        <v>1</v>
      </c>
    </row>
    <row r="13" spans="1:17" x14ac:dyDescent="0.25">
      <c r="B13" t="s">
        <v>123</v>
      </c>
      <c r="F13" t="s">
        <v>128</v>
      </c>
    </row>
    <row r="14" spans="1:17" x14ac:dyDescent="0.25">
      <c r="B14" t="s">
        <v>98</v>
      </c>
      <c r="C14">
        <v>1.0020100000000001</v>
      </c>
      <c r="D14">
        <v>6.7107E-2</v>
      </c>
      <c r="F14" t="s">
        <v>98</v>
      </c>
      <c r="G14">
        <v>1.013436</v>
      </c>
      <c r="H14">
        <v>5.0984000000000002E-2</v>
      </c>
      <c r="J14">
        <f>C14*E26</f>
        <v>0.40242625419000005</v>
      </c>
      <c r="K14">
        <f>D14*E26</f>
        <v>2.6951446233000002E-2</v>
      </c>
    </row>
    <row r="15" spans="1:17" x14ac:dyDescent="0.25">
      <c r="B15" t="s">
        <v>100</v>
      </c>
      <c r="C15">
        <v>1.006105</v>
      </c>
      <c r="D15">
        <v>-1.7746000000000001E-2</v>
      </c>
      <c r="F15" t="s">
        <v>100</v>
      </c>
      <c r="G15">
        <v>1.0253319999999999</v>
      </c>
      <c r="H15">
        <v>0.13756599999999999</v>
      </c>
      <c r="J15">
        <f t="shared" ref="J15:J22" si="0">C15*E27</f>
        <v>0.37983884506999999</v>
      </c>
      <c r="K15">
        <f t="shared" ref="K15:K22" si="1">D15*E27</f>
        <v>-6.6997183639999998E-3</v>
      </c>
    </row>
    <row r="16" spans="1:17" x14ac:dyDescent="0.25">
      <c r="B16" t="s">
        <v>102</v>
      </c>
      <c r="C16">
        <v>0.94621100000000002</v>
      </c>
      <c r="D16">
        <v>0.29003000000000001</v>
      </c>
      <c r="F16" t="s">
        <v>102</v>
      </c>
      <c r="G16">
        <v>0.93635299999999999</v>
      </c>
      <c r="H16">
        <v>-0.18183299999999999</v>
      </c>
      <c r="J16">
        <f t="shared" si="0"/>
        <v>0.46604865836199999</v>
      </c>
      <c r="K16">
        <f t="shared" si="1"/>
        <v>0.14285195626</v>
      </c>
    </row>
    <row r="17" spans="2:11" x14ac:dyDescent="0.25">
      <c r="B17" t="s">
        <v>104</v>
      </c>
      <c r="C17">
        <v>0.46693000000000001</v>
      </c>
      <c r="D17">
        <v>-0.448156</v>
      </c>
      <c r="F17" t="s">
        <v>104</v>
      </c>
      <c r="G17">
        <v>0.51592800000000005</v>
      </c>
      <c r="H17">
        <v>0.51020399999999999</v>
      </c>
      <c r="J17">
        <f t="shared" si="0"/>
        <v>0.31306209016999997</v>
      </c>
      <c r="K17">
        <f t="shared" si="1"/>
        <v>-0.30047470516399999</v>
      </c>
    </row>
    <row r="18" spans="2:11" x14ac:dyDescent="0.25">
      <c r="B18" t="s">
        <v>106</v>
      </c>
      <c r="C18">
        <v>0.90950200000000003</v>
      </c>
      <c r="D18">
        <v>0.230797</v>
      </c>
      <c r="F18" t="s">
        <v>106</v>
      </c>
      <c r="G18">
        <v>0.90439800000000004</v>
      </c>
      <c r="H18">
        <v>-0.12609500000000001</v>
      </c>
      <c r="J18">
        <f t="shared" si="0"/>
        <v>1.8190040000000002E-3</v>
      </c>
      <c r="K18">
        <f t="shared" si="1"/>
        <v>4.6159400000000001E-4</v>
      </c>
    </row>
    <row r="19" spans="2:11" x14ac:dyDescent="0.25">
      <c r="B19" t="s">
        <v>108</v>
      </c>
      <c r="C19">
        <v>0.80577799999999999</v>
      </c>
      <c r="D19">
        <v>0.1615</v>
      </c>
      <c r="F19" t="s">
        <v>108</v>
      </c>
      <c r="G19">
        <v>0.80517099999999997</v>
      </c>
      <c r="H19">
        <v>-6.8109000000000003E-2</v>
      </c>
      <c r="J19">
        <f t="shared" si="0"/>
        <v>1.6115560000000001E-3</v>
      </c>
      <c r="K19">
        <f t="shared" si="1"/>
        <v>3.2299999999999999E-4</v>
      </c>
    </row>
    <row r="20" spans="2:11" x14ac:dyDescent="0.25">
      <c r="B20" t="s">
        <v>110</v>
      </c>
      <c r="C20">
        <v>-0.134267</v>
      </c>
      <c r="D20">
        <v>-0.63367300000000004</v>
      </c>
      <c r="F20" t="s">
        <v>110</v>
      </c>
      <c r="G20">
        <v>-7.8892000000000004E-2</v>
      </c>
      <c r="H20">
        <v>0.62699300000000002</v>
      </c>
      <c r="J20">
        <f t="shared" si="0"/>
        <v>-2.6853400000000001E-4</v>
      </c>
      <c r="K20">
        <f t="shared" si="1"/>
        <v>-1.2673460000000001E-3</v>
      </c>
    </row>
    <row r="21" spans="2:11" x14ac:dyDescent="0.25">
      <c r="B21" t="s">
        <v>112</v>
      </c>
      <c r="C21">
        <v>-0.95085299999999995</v>
      </c>
      <c r="D21">
        <v>-0.25900899999999999</v>
      </c>
      <c r="F21" t="s">
        <v>112</v>
      </c>
      <c r="G21">
        <v>-0.94390300000000005</v>
      </c>
      <c r="H21">
        <v>0.14980599999999999</v>
      </c>
      <c r="J21">
        <f t="shared" si="0"/>
        <v>-0.63453558504899987</v>
      </c>
      <c r="K21">
        <f t="shared" si="1"/>
        <v>-0.17284525299699999</v>
      </c>
    </row>
    <row r="22" spans="2:11" x14ac:dyDescent="0.25">
      <c r="B22" t="s">
        <v>114</v>
      </c>
      <c r="C22">
        <v>0.66898599999999997</v>
      </c>
      <c r="D22">
        <v>0.79487699999999994</v>
      </c>
      <c r="F22" t="s">
        <v>114</v>
      </c>
      <c r="G22">
        <v>0.60828599999999999</v>
      </c>
      <c r="H22">
        <v>-0.72701499999999997</v>
      </c>
      <c r="J22">
        <f t="shared" si="0"/>
        <v>0.22388753766199998</v>
      </c>
      <c r="K22">
        <f t="shared" si="1"/>
        <v>0.266019100959</v>
      </c>
    </row>
    <row r="23" spans="2:11" x14ac:dyDescent="0.25">
      <c r="J23">
        <f>SUM(J14:J22)</f>
        <v>1.1538898264050004</v>
      </c>
      <c r="K23">
        <f>SUM(K14:K22)</f>
        <v>-4.4679925072999949E-2</v>
      </c>
    </row>
    <row r="24" spans="2:11" x14ac:dyDescent="0.25">
      <c r="B24" t="s">
        <v>129</v>
      </c>
    </row>
    <row r="25" spans="2:11" x14ac:dyDescent="0.25"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J25">
        <v>1.1092099013320005</v>
      </c>
      <c r="K25">
        <v>0.33276297039960012</v>
      </c>
    </row>
    <row r="26" spans="2:11" x14ac:dyDescent="0.25">
      <c r="B26" t="s">
        <v>98</v>
      </c>
      <c r="C26">
        <v>2E-3</v>
      </c>
      <c r="D26">
        <v>0.15573799999999999</v>
      </c>
      <c r="E26">
        <v>0.401619</v>
      </c>
      <c r="F26">
        <v>0.73346900000000004</v>
      </c>
      <c r="G26">
        <v>1</v>
      </c>
      <c r="H26">
        <v>0.89925500000000003</v>
      </c>
    </row>
    <row r="27" spans="2:11" x14ac:dyDescent="0.25">
      <c r="B27" t="s">
        <v>100</v>
      </c>
      <c r="C27">
        <v>2E-3</v>
      </c>
      <c r="D27">
        <v>0.133825</v>
      </c>
      <c r="E27">
        <v>0.37753399999999998</v>
      </c>
      <c r="F27">
        <v>0.72572300000000001</v>
      </c>
      <c r="G27">
        <v>1</v>
      </c>
      <c r="H27">
        <v>0.81014399999999998</v>
      </c>
    </row>
    <row r="28" spans="2:11" x14ac:dyDescent="0.25">
      <c r="B28" t="s">
        <v>102</v>
      </c>
      <c r="C28">
        <v>2E-3</v>
      </c>
      <c r="D28">
        <v>0.26249499999999998</v>
      </c>
      <c r="E28">
        <v>0.49254199999999998</v>
      </c>
      <c r="F28">
        <v>0.684249</v>
      </c>
      <c r="G28">
        <v>0.86016700000000001</v>
      </c>
      <c r="H28">
        <v>1</v>
      </c>
    </row>
    <row r="29" spans="2:11" x14ac:dyDescent="0.25">
      <c r="B29" t="s">
        <v>104</v>
      </c>
      <c r="C29">
        <v>2E-3</v>
      </c>
      <c r="D29">
        <v>0.42738900000000002</v>
      </c>
      <c r="E29">
        <v>0.67046899999999998</v>
      </c>
      <c r="F29">
        <v>0.73244799999999999</v>
      </c>
      <c r="G29">
        <v>1</v>
      </c>
      <c r="H29">
        <v>0.12354</v>
      </c>
    </row>
    <row r="30" spans="2:11" x14ac:dyDescent="0.25">
      <c r="B30" t="s">
        <v>106</v>
      </c>
      <c r="C30">
        <v>3.7950999999999999E-2</v>
      </c>
      <c r="D30">
        <v>2.2133E-2</v>
      </c>
      <c r="E30">
        <v>2E-3</v>
      </c>
      <c r="F30">
        <v>0.43628800000000001</v>
      </c>
      <c r="G30">
        <v>0.88495699999999999</v>
      </c>
      <c r="H30">
        <v>1</v>
      </c>
    </row>
    <row r="31" spans="2:11" x14ac:dyDescent="0.25">
      <c r="B31" t="s">
        <v>108</v>
      </c>
      <c r="C31">
        <v>0.33536100000000002</v>
      </c>
      <c r="D31">
        <v>0.21035100000000001</v>
      </c>
      <c r="E31">
        <v>2E-3</v>
      </c>
      <c r="F31">
        <v>0.66848600000000002</v>
      </c>
      <c r="G31">
        <v>0.85623800000000005</v>
      </c>
      <c r="H31">
        <v>1</v>
      </c>
    </row>
    <row r="32" spans="2:11" x14ac:dyDescent="0.25">
      <c r="B32" t="s">
        <v>110</v>
      </c>
      <c r="C32">
        <v>0.97367999999999999</v>
      </c>
      <c r="D32">
        <v>0.85900500000000002</v>
      </c>
      <c r="E32">
        <v>2E-3</v>
      </c>
      <c r="F32">
        <v>0.69123900000000005</v>
      </c>
      <c r="G32">
        <v>1</v>
      </c>
      <c r="H32">
        <v>3.3179E-2</v>
      </c>
    </row>
    <row r="33" spans="2:8" x14ac:dyDescent="0.25">
      <c r="B33" t="s">
        <v>112</v>
      </c>
      <c r="C33">
        <v>1</v>
      </c>
      <c r="D33">
        <v>0.66733299999999995</v>
      </c>
      <c r="E33">
        <v>0.66733299999999995</v>
      </c>
      <c r="F33">
        <v>0.33466699999999999</v>
      </c>
      <c r="G33">
        <v>0.16833300000000001</v>
      </c>
      <c r="H33">
        <v>2E-3</v>
      </c>
    </row>
    <row r="34" spans="2:8" x14ac:dyDescent="0.25">
      <c r="B34" t="s">
        <v>114</v>
      </c>
      <c r="C34">
        <v>2E-3</v>
      </c>
      <c r="D34">
        <v>6.2484999999999999E-2</v>
      </c>
      <c r="E34">
        <v>0.33466699999999999</v>
      </c>
      <c r="F34">
        <v>0.27418199999999998</v>
      </c>
      <c r="G34">
        <v>0.395152</v>
      </c>
      <c r="H34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9B3A-8133-4375-B823-DBE1D57F7094}">
  <dimension ref="A1:R36"/>
  <sheetViews>
    <sheetView tabSelected="1" topLeftCell="A13" workbookViewId="0">
      <selection activeCell="P21" sqref="P21:P23"/>
    </sheetView>
  </sheetViews>
  <sheetFormatPr defaultRowHeight="13.8" x14ac:dyDescent="0.25"/>
  <cols>
    <col min="6" max="6" width="9.5546875" customWidth="1"/>
    <col min="7" max="7" width="10.5546875" customWidth="1"/>
    <col min="13" max="13" width="10" customWidth="1"/>
    <col min="14" max="14" width="9.77734375" customWidth="1"/>
    <col min="15" max="15" width="11.109375" customWidth="1"/>
  </cols>
  <sheetData>
    <row r="1" spans="1:18" x14ac:dyDescent="0.25">
      <c r="E1" t="s">
        <v>119</v>
      </c>
      <c r="F1" t="s">
        <v>121</v>
      </c>
      <c r="G1" t="s">
        <v>120</v>
      </c>
      <c r="H1" t="s">
        <v>122</v>
      </c>
      <c r="M1" t="s">
        <v>124</v>
      </c>
      <c r="N1" t="s">
        <v>120</v>
      </c>
      <c r="O1" t="s">
        <v>126</v>
      </c>
      <c r="P1" t="s">
        <v>125</v>
      </c>
      <c r="Q1" t="s">
        <v>120</v>
      </c>
      <c r="R1" t="s">
        <v>126</v>
      </c>
    </row>
    <row r="2" spans="1:18" x14ac:dyDescent="0.25">
      <c r="A2" t="s">
        <v>118</v>
      </c>
      <c r="B2">
        <v>176.438169521302</v>
      </c>
      <c r="E2">
        <v>0</v>
      </c>
      <c r="F2" s="21">
        <v>5.7467420000000002</v>
      </c>
      <c r="G2" s="21">
        <v>0.63852690000000001</v>
      </c>
      <c r="H2">
        <v>0.63852699999999996</v>
      </c>
      <c r="L2">
        <v>0</v>
      </c>
      <c r="M2" s="21">
        <v>5.7467420000000002</v>
      </c>
      <c r="N2" s="21">
        <v>0.63852690000000001</v>
      </c>
      <c r="O2">
        <v>0.63852699999999996</v>
      </c>
      <c r="P2">
        <v>5.6473639999999996</v>
      </c>
      <c r="Q2">
        <v>0.74677400000000005</v>
      </c>
      <c r="R2">
        <v>0.74677400000000005</v>
      </c>
    </row>
    <row r="3" spans="1:18" x14ac:dyDescent="0.25">
      <c r="A3" t="s">
        <v>116</v>
      </c>
      <c r="B3" s="21">
        <v>2.0044434401413799E-20</v>
      </c>
      <c r="E3">
        <v>1</v>
      </c>
      <c r="F3" s="21">
        <v>2.0604</v>
      </c>
      <c r="G3" s="21">
        <v>0.22893340000000001</v>
      </c>
      <c r="H3">
        <v>0.86746000000000001</v>
      </c>
      <c r="L3">
        <v>1</v>
      </c>
      <c r="M3" s="21">
        <v>2.0604</v>
      </c>
      <c r="N3" s="21">
        <v>0.22893340000000001</v>
      </c>
      <c r="O3">
        <v>0.86746000000000001</v>
      </c>
      <c r="P3">
        <v>1.923694</v>
      </c>
      <c r="Q3">
        <v>0.25437799999999999</v>
      </c>
      <c r="R3">
        <v>1.001152</v>
      </c>
    </row>
    <row r="4" spans="1:18" x14ac:dyDescent="0.25">
      <c r="A4" t="s">
        <v>117</v>
      </c>
      <c r="B4">
        <v>0.64</v>
      </c>
      <c r="E4">
        <v>2</v>
      </c>
      <c r="F4" s="21">
        <v>0.74798909999999996</v>
      </c>
      <c r="G4" s="21">
        <v>8.31099E-2</v>
      </c>
      <c r="H4">
        <v>0.95057000000000003</v>
      </c>
      <c r="L4">
        <v>2</v>
      </c>
      <c r="M4" s="21">
        <v>0.74798909999999996</v>
      </c>
      <c r="N4" s="21">
        <v>8.31099E-2</v>
      </c>
      <c r="O4">
        <v>0.95057000000000003</v>
      </c>
      <c r="P4">
        <v>0.31653300000000001</v>
      </c>
      <c r="Q4">
        <v>4.1855999999999997E-2</v>
      </c>
      <c r="R4">
        <v>1.0430079999999999</v>
      </c>
    </row>
    <row r="5" spans="1:18" x14ac:dyDescent="0.25">
      <c r="E5">
        <v>3</v>
      </c>
      <c r="F5" s="21">
        <v>0.4276469</v>
      </c>
      <c r="G5" s="21">
        <v>4.7516330000000002E-2</v>
      </c>
      <c r="H5">
        <v>0.99808699999999995</v>
      </c>
      <c r="L5">
        <v>3</v>
      </c>
      <c r="M5" s="21">
        <v>0.4276469</v>
      </c>
      <c r="N5" s="21">
        <v>4.7516330000000002E-2</v>
      </c>
      <c r="O5">
        <v>0.99808699999999995</v>
      </c>
      <c r="P5">
        <v>0.15943399999999999</v>
      </c>
      <c r="Q5">
        <v>2.1083000000000001E-2</v>
      </c>
      <c r="R5">
        <v>1.0640909999999999</v>
      </c>
    </row>
    <row r="6" spans="1:18" x14ac:dyDescent="0.25">
      <c r="E6">
        <v>4</v>
      </c>
      <c r="F6" s="21">
        <v>1.7221159999999999E-2</v>
      </c>
      <c r="G6" s="21">
        <v>1.913463E-3</v>
      </c>
      <c r="H6">
        <v>1</v>
      </c>
      <c r="L6">
        <v>4</v>
      </c>
      <c r="M6" s="21">
        <v>1.7221159999999999E-2</v>
      </c>
      <c r="N6" s="21">
        <v>1.913463E-3</v>
      </c>
      <c r="O6">
        <v>1</v>
      </c>
      <c r="P6">
        <v>-6.1760000000000001E-3</v>
      </c>
      <c r="Q6">
        <v>-8.1700000000000002E-4</v>
      </c>
      <c r="R6">
        <v>1.0632740000000001</v>
      </c>
    </row>
    <row r="7" spans="1:18" x14ac:dyDescent="0.25">
      <c r="E7">
        <v>5</v>
      </c>
      <c r="F7" s="21">
        <v>9.9723829999999992E-16</v>
      </c>
      <c r="G7" s="21">
        <v>1.108043E-16</v>
      </c>
      <c r="H7">
        <v>1</v>
      </c>
      <c r="L7">
        <v>5</v>
      </c>
      <c r="M7" s="21">
        <v>9.9723829999999992E-16</v>
      </c>
      <c r="N7" s="21">
        <v>1.108043E-16</v>
      </c>
      <c r="O7">
        <v>1</v>
      </c>
      <c r="P7">
        <v>-3.7440000000000001E-2</v>
      </c>
      <c r="Q7">
        <v>-4.9509999999999997E-3</v>
      </c>
      <c r="R7">
        <v>1.058324</v>
      </c>
    </row>
    <row r="8" spans="1:18" x14ac:dyDescent="0.25">
      <c r="E8">
        <v>6</v>
      </c>
      <c r="F8" s="21">
        <v>1.979394E-16</v>
      </c>
      <c r="G8" s="21">
        <v>2.1993259999999999E-17</v>
      </c>
      <c r="H8">
        <v>1</v>
      </c>
      <c r="L8">
        <v>6</v>
      </c>
      <c r="M8" s="21">
        <v>1.979394E-16</v>
      </c>
      <c r="N8" s="21">
        <v>2.1993259999999999E-17</v>
      </c>
      <c r="O8">
        <v>1</v>
      </c>
      <c r="P8">
        <v>-6.9056999999999993E-2</v>
      </c>
      <c r="Q8">
        <v>-9.1319999999999995E-3</v>
      </c>
      <c r="R8">
        <v>1.0491919999999999</v>
      </c>
    </row>
    <row r="9" spans="1:18" x14ac:dyDescent="0.25">
      <c r="E9">
        <v>7</v>
      </c>
      <c r="F9" s="21">
        <v>5.7628250000000006E-17</v>
      </c>
      <c r="G9" s="21">
        <v>6.4031389999999997E-18</v>
      </c>
      <c r="H9">
        <v>1</v>
      </c>
      <c r="L9">
        <v>7</v>
      </c>
      <c r="M9" s="21">
        <v>5.7628250000000006E-17</v>
      </c>
      <c r="N9" s="21">
        <v>6.4031389999999997E-18</v>
      </c>
      <c r="O9">
        <v>1</v>
      </c>
      <c r="P9">
        <v>-0.13226099999999999</v>
      </c>
      <c r="Q9">
        <v>-1.7489000000000001E-2</v>
      </c>
      <c r="R9">
        <v>1.0317019999999999</v>
      </c>
    </row>
    <row r="10" spans="1:18" x14ac:dyDescent="0.25">
      <c r="E10">
        <v>8</v>
      </c>
      <c r="F10" s="21">
        <v>-9.1122799999999998E-16</v>
      </c>
      <c r="G10" s="21">
        <v>-1.0124759999999999E-16</v>
      </c>
      <c r="H10">
        <v>1</v>
      </c>
      <c r="L10">
        <v>8</v>
      </c>
      <c r="M10" s="21">
        <v>-9.1122799999999998E-16</v>
      </c>
      <c r="N10" s="21">
        <v>-1.0124759999999999E-16</v>
      </c>
      <c r="O10">
        <v>1</v>
      </c>
      <c r="P10">
        <v>-0.23974500000000001</v>
      </c>
      <c r="Q10">
        <v>-3.1702000000000001E-2</v>
      </c>
      <c r="R10">
        <v>1</v>
      </c>
    </row>
    <row r="15" spans="1:18" x14ac:dyDescent="0.25">
      <c r="B15" t="s">
        <v>127</v>
      </c>
      <c r="F15" t="s">
        <v>128</v>
      </c>
    </row>
    <row r="16" spans="1:18" x14ac:dyDescent="0.25">
      <c r="B16" t="s">
        <v>98</v>
      </c>
      <c r="C16">
        <v>0.91378999999999999</v>
      </c>
      <c r="D16">
        <v>0.37305500000000003</v>
      </c>
      <c r="F16" t="s">
        <v>98</v>
      </c>
      <c r="G16">
        <v>0.89743399999999995</v>
      </c>
      <c r="H16">
        <v>0.17896400000000001</v>
      </c>
      <c r="K16">
        <f>C16*E28</f>
        <v>0.49452395840999996</v>
      </c>
      <c r="L16">
        <f>D16*E28</f>
        <v>0.201889531845</v>
      </c>
    </row>
    <row r="17" spans="2:16" x14ac:dyDescent="0.25">
      <c r="B17" t="s">
        <v>100</v>
      </c>
      <c r="C17">
        <v>0.90459800000000001</v>
      </c>
      <c r="D17">
        <v>0.36519699999999999</v>
      </c>
      <c r="F17" t="s">
        <v>100</v>
      </c>
      <c r="G17">
        <v>0.88938300000000003</v>
      </c>
      <c r="H17">
        <v>0.172738</v>
      </c>
      <c r="K17">
        <f t="shared" ref="K17:K24" si="0">C17*E29</f>
        <v>0.47050403474999997</v>
      </c>
      <c r="L17">
        <f t="shared" ref="L17:L24" si="1">D17*E29</f>
        <v>0.18994808962499998</v>
      </c>
    </row>
    <row r="18" spans="2:16" x14ac:dyDescent="0.25">
      <c r="B18" t="s">
        <v>102</v>
      </c>
      <c r="C18">
        <v>0.88578999999999997</v>
      </c>
      <c r="D18">
        <v>0.41951100000000002</v>
      </c>
      <c r="F18" t="s">
        <v>102</v>
      </c>
      <c r="G18">
        <v>0.856159</v>
      </c>
      <c r="H18">
        <v>0.235874</v>
      </c>
      <c r="K18">
        <f t="shared" si="0"/>
        <v>0.58116239004999992</v>
      </c>
      <c r="L18">
        <f t="shared" si="1"/>
        <v>0.27523906954499999</v>
      </c>
    </row>
    <row r="19" spans="2:16" x14ac:dyDescent="0.25">
      <c r="B19" t="s">
        <v>104</v>
      </c>
      <c r="C19">
        <v>-0.12787200000000001</v>
      </c>
      <c r="D19">
        <v>0.99948999999999999</v>
      </c>
      <c r="F19" t="s">
        <v>104</v>
      </c>
      <c r="G19">
        <v>-0.375865</v>
      </c>
      <c r="H19">
        <v>1.1085430000000001</v>
      </c>
      <c r="K19">
        <f t="shared" si="0"/>
        <v>-2.5574400000000002E-4</v>
      </c>
      <c r="L19">
        <f t="shared" si="1"/>
        <v>1.99898E-3</v>
      </c>
    </row>
    <row r="20" spans="2:16" x14ac:dyDescent="0.25">
      <c r="B20" t="s">
        <v>106</v>
      </c>
      <c r="C20">
        <v>0.80818000000000001</v>
      </c>
      <c r="D20">
        <v>0.58080500000000002</v>
      </c>
      <c r="F20" t="s">
        <v>106</v>
      </c>
      <c r="G20">
        <v>0.73401300000000003</v>
      </c>
      <c r="H20">
        <v>0.42867899999999998</v>
      </c>
      <c r="K20">
        <f t="shared" si="0"/>
        <v>0.38724267972000004</v>
      </c>
      <c r="L20">
        <f t="shared" si="1"/>
        <v>0.27829503897000002</v>
      </c>
    </row>
    <row r="21" spans="2:16" x14ac:dyDescent="0.25">
      <c r="B21" t="s">
        <v>108</v>
      </c>
      <c r="C21">
        <v>0.222747</v>
      </c>
      <c r="D21">
        <v>0.487813</v>
      </c>
      <c r="F21" t="s">
        <v>108</v>
      </c>
      <c r="G21">
        <v>0.12431200000000001</v>
      </c>
      <c r="H21">
        <v>0.47140500000000002</v>
      </c>
      <c r="K21">
        <f t="shared" si="0"/>
        <v>1.1315547600000001E-3</v>
      </c>
      <c r="L21">
        <f t="shared" si="1"/>
        <v>2.4780900400000003E-3</v>
      </c>
      <c r="O21">
        <v>2.3011781472759996</v>
      </c>
      <c r="P21">
        <v>0.69035344418279987</v>
      </c>
    </row>
    <row r="22" spans="2:16" x14ac:dyDescent="0.25">
      <c r="B22" t="s">
        <v>110</v>
      </c>
      <c r="C22">
        <v>0.79197300000000004</v>
      </c>
      <c r="D22">
        <v>-0.35680800000000001</v>
      </c>
      <c r="F22" t="s">
        <v>110</v>
      </c>
      <c r="G22">
        <v>0.93965600000000005</v>
      </c>
      <c r="H22">
        <v>-0.577986</v>
      </c>
      <c r="K22">
        <f t="shared" si="0"/>
        <v>0.79197300000000004</v>
      </c>
      <c r="L22">
        <f t="shared" si="1"/>
        <v>-0.35680800000000001</v>
      </c>
      <c r="O22">
        <v>1.1092099013320005</v>
      </c>
      <c r="P22">
        <v>0.33276297039960012</v>
      </c>
    </row>
    <row r="23" spans="2:16" x14ac:dyDescent="0.25">
      <c r="B23" t="s">
        <v>112</v>
      </c>
      <c r="C23">
        <v>-0.44114100000000001</v>
      </c>
      <c r="D23">
        <v>-0.84897599999999995</v>
      </c>
      <c r="F23" t="s">
        <v>112</v>
      </c>
      <c r="G23">
        <v>-0.274065</v>
      </c>
      <c r="H23">
        <v>-0.807361</v>
      </c>
      <c r="K23">
        <f t="shared" si="0"/>
        <v>-0.36776469404700002</v>
      </c>
      <c r="L23">
        <f t="shared" si="1"/>
        <v>-0.70776327499199998</v>
      </c>
      <c r="O23">
        <v>0.90745536294600004</v>
      </c>
      <c r="P23">
        <v>0.27223660888380002</v>
      </c>
    </row>
    <row r="24" spans="2:16" x14ac:dyDescent="0.25">
      <c r="B24" t="s">
        <v>114</v>
      </c>
      <c r="C24">
        <v>0.32771600000000001</v>
      </c>
      <c r="D24">
        <v>0.77793800000000002</v>
      </c>
      <c r="F24" t="s">
        <v>114</v>
      </c>
      <c r="G24">
        <v>0.16855600000000001</v>
      </c>
      <c r="H24">
        <v>0.75848800000000005</v>
      </c>
      <c r="K24">
        <f t="shared" si="0"/>
        <v>1.7008460400000001E-2</v>
      </c>
      <c r="L24">
        <f t="shared" si="1"/>
        <v>4.0374982199999999E-2</v>
      </c>
    </row>
    <row r="25" spans="2:16" x14ac:dyDescent="0.25">
      <c r="K25">
        <f>SUM(K16:K24)</f>
        <v>2.3755256400429996</v>
      </c>
      <c r="L25">
        <f>SUM(L16:L24)</f>
        <v>-7.4347492767000062E-2</v>
      </c>
    </row>
    <row r="26" spans="2:16" x14ac:dyDescent="0.25">
      <c r="B26" t="s">
        <v>130</v>
      </c>
    </row>
    <row r="27" spans="2:16" x14ac:dyDescent="0.25"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</row>
    <row r="28" spans="2:16" x14ac:dyDescent="0.25">
      <c r="B28" t="s">
        <v>98</v>
      </c>
      <c r="C28">
        <v>2E-3</v>
      </c>
      <c r="D28">
        <v>0.18363499999999999</v>
      </c>
      <c r="E28">
        <v>0.54117899999999997</v>
      </c>
      <c r="F28">
        <v>1</v>
      </c>
      <c r="G28">
        <v>0.86051100000000003</v>
      </c>
      <c r="H28">
        <v>0.86284499999999997</v>
      </c>
    </row>
    <row r="29" spans="2:16" x14ac:dyDescent="0.25">
      <c r="B29" t="s">
        <v>100</v>
      </c>
      <c r="C29">
        <v>2E-3</v>
      </c>
      <c r="D29">
        <v>0.15281</v>
      </c>
      <c r="E29">
        <v>0.52012499999999995</v>
      </c>
      <c r="F29">
        <v>1</v>
      </c>
      <c r="G29">
        <v>0.83269300000000002</v>
      </c>
      <c r="H29">
        <v>0.82962800000000003</v>
      </c>
    </row>
    <row r="30" spans="2:16" x14ac:dyDescent="0.25">
      <c r="B30" t="s">
        <v>102</v>
      </c>
      <c r="C30">
        <v>2E-3</v>
      </c>
      <c r="D30">
        <v>0.44705400000000001</v>
      </c>
      <c r="E30">
        <v>0.65609499999999998</v>
      </c>
      <c r="F30">
        <v>0.82467599999999996</v>
      </c>
      <c r="G30">
        <v>1</v>
      </c>
      <c r="H30">
        <v>1</v>
      </c>
    </row>
    <row r="31" spans="2:16" x14ac:dyDescent="0.25">
      <c r="B31" t="s">
        <v>104</v>
      </c>
      <c r="C31">
        <v>0.54636399999999996</v>
      </c>
      <c r="D31">
        <v>0.22881799999999999</v>
      </c>
      <c r="E31">
        <v>2E-3</v>
      </c>
      <c r="F31">
        <v>0.15068400000000001</v>
      </c>
      <c r="G31">
        <v>0.85960000000000003</v>
      </c>
      <c r="H31">
        <v>1</v>
      </c>
    </row>
    <row r="32" spans="2:16" x14ac:dyDescent="0.25">
      <c r="B32" t="s">
        <v>106</v>
      </c>
      <c r="C32">
        <v>2E-3</v>
      </c>
      <c r="D32">
        <v>4.1265000000000003E-2</v>
      </c>
      <c r="E32">
        <v>0.47915400000000002</v>
      </c>
      <c r="F32">
        <v>0.85266500000000001</v>
      </c>
      <c r="G32">
        <v>0.95209999999999995</v>
      </c>
      <c r="H32">
        <v>1</v>
      </c>
    </row>
    <row r="33" spans="2:8" x14ac:dyDescent="0.25">
      <c r="B33" t="s">
        <v>108</v>
      </c>
      <c r="C33">
        <v>2E-3</v>
      </c>
      <c r="D33">
        <v>5.0800000000000003E-3</v>
      </c>
      <c r="E33">
        <v>5.0800000000000003E-3</v>
      </c>
      <c r="F33">
        <v>1.372E-2</v>
      </c>
      <c r="G33">
        <v>1</v>
      </c>
      <c r="H33">
        <v>1.7401E-2</v>
      </c>
    </row>
    <row r="34" spans="2:8" x14ac:dyDescent="0.25">
      <c r="B34" t="s">
        <v>110</v>
      </c>
      <c r="C34">
        <v>2E-3</v>
      </c>
      <c r="D34">
        <v>0.87492800000000004</v>
      </c>
      <c r="E34">
        <v>1</v>
      </c>
      <c r="F34">
        <v>0.94677800000000001</v>
      </c>
      <c r="G34">
        <v>0.72127600000000003</v>
      </c>
      <c r="H34">
        <v>0.66643300000000005</v>
      </c>
    </row>
    <row r="35" spans="2:8" x14ac:dyDescent="0.25">
      <c r="B35" t="s">
        <v>112</v>
      </c>
      <c r="C35">
        <v>0.66733299999999995</v>
      </c>
      <c r="D35">
        <v>1</v>
      </c>
      <c r="E35">
        <v>0.83366700000000005</v>
      </c>
      <c r="F35">
        <v>0.33466699999999999</v>
      </c>
      <c r="G35">
        <v>2E-3</v>
      </c>
      <c r="H35">
        <v>0.16833300000000001</v>
      </c>
    </row>
    <row r="36" spans="2:8" x14ac:dyDescent="0.25">
      <c r="B36" t="s">
        <v>114</v>
      </c>
      <c r="C36">
        <v>2E-3</v>
      </c>
      <c r="D36">
        <v>2.9218000000000001E-2</v>
      </c>
      <c r="E36">
        <v>5.1900000000000002E-2</v>
      </c>
      <c r="F36">
        <v>9.2727000000000004E-2</v>
      </c>
      <c r="G36">
        <v>0.54182699999999995</v>
      </c>
      <c r="H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X1、X3、X4</vt:lpstr>
      <vt:lpstr>X2</vt:lpstr>
      <vt:lpstr>X5</vt:lpstr>
      <vt:lpstr>X6</vt:lpstr>
      <vt:lpstr>X7</vt:lpstr>
      <vt:lpstr>X8</vt:lpstr>
      <vt:lpstr>X9</vt:lpstr>
      <vt:lpstr>中国</vt:lpstr>
      <vt:lpstr>美国</vt:lpstr>
      <vt:lpstr>德国</vt:lpstr>
      <vt:lpstr>中国结果</vt:lpstr>
      <vt:lpstr>美国结果</vt:lpstr>
      <vt:lpstr>德国结果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董立政</dc:creator>
  <cp:lastModifiedBy>正骑</cp:lastModifiedBy>
  <dcterms:created xsi:type="dcterms:W3CDTF">2015-06-05T18:19:34Z</dcterms:created>
  <dcterms:modified xsi:type="dcterms:W3CDTF">2023-05-10T14:49:06Z</dcterms:modified>
</cp:coreProperties>
</file>