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\forward\fourth\"/>
    </mc:Choice>
  </mc:AlternateContent>
  <xr:revisionPtr revIDLastSave="0" documentId="13_ncr:1_{A64F5EF4-6C76-4C7E-A373-CC1EE534388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2" r:id="rId1"/>
    <sheet name="Sheet2" sheetId="1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4"/>
  <c r="F10" i="4"/>
  <c r="F11" i="4"/>
  <c r="F12" i="4"/>
  <c r="F13" i="4"/>
  <c r="F14" i="4"/>
  <c r="F15" i="4"/>
  <c r="F16" i="4"/>
  <c r="F5" i="4"/>
  <c r="F6" i="4"/>
  <c r="F7" i="4"/>
  <c r="F8" i="4"/>
  <c r="F9" i="4"/>
  <c r="F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C11" i="4"/>
  <c r="C12" i="4"/>
  <c r="C13" i="4"/>
  <c r="C14" i="4"/>
  <c r="C15" i="4"/>
  <c r="C16" i="4"/>
  <c r="C4" i="4"/>
  <c r="C5" i="4"/>
  <c r="C6" i="4"/>
  <c r="C7" i="4"/>
  <c r="C8" i="4"/>
  <c r="C9" i="4"/>
  <c r="C10" i="4"/>
  <c r="C3" i="4"/>
  <c r="D2" i="4"/>
  <c r="C2" i="4"/>
  <c r="N3" i="1"/>
  <c r="N4" i="1"/>
  <c r="N5" i="1"/>
  <c r="N6" i="1"/>
  <c r="N2" i="1"/>
  <c r="L3" i="1"/>
  <c r="L4" i="1"/>
  <c r="L5" i="1"/>
  <c r="L6" i="1"/>
  <c r="L2" i="1"/>
  <c r="K68" i="1"/>
  <c r="K69" i="1"/>
  <c r="K70" i="1"/>
  <c r="K71" i="1"/>
  <c r="K67" i="1"/>
  <c r="K63" i="1"/>
  <c r="K64" i="1"/>
  <c r="K65" i="1"/>
  <c r="K66" i="1"/>
  <c r="K62" i="1"/>
  <c r="K58" i="1"/>
  <c r="K59" i="1"/>
  <c r="K60" i="1"/>
  <c r="K61" i="1"/>
  <c r="K57" i="1"/>
  <c r="K53" i="1"/>
  <c r="K54" i="1"/>
  <c r="K55" i="1"/>
  <c r="K56" i="1"/>
  <c r="K52" i="1"/>
  <c r="K48" i="1"/>
  <c r="K49" i="1"/>
  <c r="K50" i="1"/>
  <c r="K51" i="1"/>
  <c r="K47" i="1"/>
  <c r="K43" i="1"/>
  <c r="K44" i="1"/>
  <c r="K45" i="1"/>
  <c r="K46" i="1"/>
  <c r="K42" i="1"/>
  <c r="K38" i="1"/>
  <c r="K39" i="1"/>
  <c r="K40" i="1"/>
  <c r="K41" i="1"/>
  <c r="K37" i="1"/>
  <c r="K33" i="1"/>
  <c r="K34" i="1"/>
  <c r="K35" i="1"/>
  <c r="K36" i="1"/>
  <c r="K32" i="1"/>
  <c r="K28" i="1"/>
  <c r="K29" i="1"/>
  <c r="K30" i="1"/>
  <c r="K31" i="1"/>
  <c r="K27" i="1"/>
  <c r="K23" i="1"/>
  <c r="K24" i="1"/>
  <c r="K25" i="1"/>
  <c r="K26" i="1"/>
  <c r="K22" i="1"/>
  <c r="K18" i="1"/>
  <c r="K19" i="1"/>
  <c r="K20" i="1"/>
  <c r="K21" i="1"/>
  <c r="K17" i="1"/>
  <c r="K13" i="1"/>
  <c r="K14" i="1"/>
  <c r="K15" i="1"/>
  <c r="K16" i="1"/>
  <c r="K12" i="1"/>
  <c r="K8" i="1"/>
  <c r="K9" i="1"/>
  <c r="K10" i="1"/>
  <c r="K11" i="1"/>
  <c r="K7" i="1"/>
  <c r="K3" i="1"/>
  <c r="K4" i="1"/>
  <c r="K5" i="1"/>
  <c r="K6" i="1"/>
  <c r="K2" i="1"/>
  <c r="G13" i="1"/>
  <c r="G14" i="1" s="1"/>
  <c r="G15" i="1" s="1"/>
  <c r="G16" i="1" s="1"/>
  <c r="G10" i="1"/>
  <c r="G8" i="1"/>
  <c r="G3" i="1"/>
  <c r="G4" i="1" s="1"/>
  <c r="G5" i="1" s="1"/>
  <c r="G6" i="1" s="1"/>
  <c r="S4" i="2"/>
  <c r="T4" i="2" s="1"/>
  <c r="Q4" i="2"/>
  <c r="U5" i="2"/>
  <c r="V5" i="2" s="1"/>
  <c r="U6" i="2"/>
  <c r="V6" i="2" s="1"/>
  <c r="U7" i="2"/>
  <c r="V7" i="2" s="1"/>
  <c r="U8" i="2"/>
  <c r="V8" i="2" s="1"/>
  <c r="U4" i="2"/>
  <c r="V4" i="2" s="1"/>
  <c r="S5" i="2"/>
  <c r="T5" i="2" s="1"/>
  <c r="S6" i="2"/>
  <c r="T6" i="2" s="1"/>
  <c r="S7" i="2"/>
  <c r="T7" i="2" s="1"/>
  <c r="S8" i="2"/>
  <c r="T8" i="2" s="1"/>
  <c r="R8" i="2"/>
  <c r="R4" i="2"/>
  <c r="Q6" i="2"/>
  <c r="R6" i="2" s="1"/>
  <c r="Q7" i="2"/>
  <c r="R7" i="2" s="1"/>
  <c r="Q8" i="2"/>
  <c r="Q5" i="2"/>
  <c r="R5" i="2" s="1"/>
</calcChain>
</file>

<file path=xl/sharedStrings.xml><?xml version="1.0" encoding="utf-8"?>
<sst xmlns="http://schemas.openxmlformats.org/spreadsheetml/2006/main" count="218" uniqueCount="38">
  <si>
    <t>城市</t>
  </si>
  <si>
    <t>年份</t>
  </si>
  <si>
    <t>人口</t>
  </si>
  <si>
    <t>生产总值</t>
  </si>
  <si>
    <t>人均生产总值</t>
  </si>
  <si>
    <t>印度尼西亚</t>
  </si>
  <si>
    <t>马来西亚</t>
  </si>
  <si>
    <t>菲律宾</t>
  </si>
  <si>
    <t>新加坡</t>
  </si>
  <si>
    <t>中国</t>
  </si>
  <si>
    <t>文莱</t>
  </si>
  <si>
    <t>泰国</t>
  </si>
  <si>
    <t>日本</t>
  </si>
  <si>
    <t>柬埔寨</t>
  </si>
  <si>
    <t>老挝</t>
  </si>
  <si>
    <t>越南</t>
  </si>
  <si>
    <t>缅甸</t>
  </si>
  <si>
    <t>韩国</t>
  </si>
  <si>
    <t>澳大利亚</t>
  </si>
  <si>
    <t>新西兰</t>
  </si>
  <si>
    <t>贸易总额</t>
    <phoneticPr fontId="1" type="noConversion"/>
  </si>
  <si>
    <t>时间</t>
    <phoneticPr fontId="1" type="noConversion"/>
  </si>
  <si>
    <t>中国人口</t>
    <phoneticPr fontId="1" type="noConversion"/>
  </si>
  <si>
    <t>总体人口</t>
    <phoneticPr fontId="1" type="noConversion"/>
  </si>
  <si>
    <t>中国生产</t>
    <phoneticPr fontId="1" type="noConversion"/>
  </si>
  <si>
    <t>总体生产</t>
    <phoneticPr fontId="1" type="noConversion"/>
  </si>
  <si>
    <t>中国人均</t>
    <phoneticPr fontId="1" type="noConversion"/>
  </si>
  <si>
    <t>总体人均</t>
    <phoneticPr fontId="1" type="noConversion"/>
  </si>
  <si>
    <t>距离</t>
    <phoneticPr fontId="1" type="noConversion"/>
  </si>
  <si>
    <t>虚拟</t>
    <phoneticPr fontId="1" type="noConversion"/>
  </si>
  <si>
    <t>交易</t>
  </si>
  <si>
    <t>交易</t>
    <phoneticPr fontId="1" type="noConversion"/>
  </si>
  <si>
    <t>国家</t>
    <phoneticPr fontId="1" type="noConversion"/>
  </si>
  <si>
    <t>平均</t>
    <phoneticPr fontId="1" type="noConversion"/>
  </si>
  <si>
    <t>类型</t>
    <phoneticPr fontId="1" type="noConversion"/>
  </si>
  <si>
    <t>潜力开 拓型</t>
  </si>
  <si>
    <r>
      <t>潜力开</t>
    </r>
    <r>
      <rPr>
        <sz val="11"/>
        <rFont val="Calibri"/>
      </rPr>
      <t xml:space="preserve"> </t>
    </r>
    <r>
      <rPr>
        <sz val="11"/>
        <rFont val="宋体"/>
        <family val="3"/>
        <charset val="134"/>
      </rPr>
      <t>拓型</t>
    </r>
  </si>
  <si>
    <t>潜力再造型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</si>
</sst>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5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4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2FDE-55D8-4274-BF1C-FD143D678F43}">
  <dimension ref="A1:X76"/>
  <sheetViews>
    <sheetView topLeftCell="C1" workbookViewId="0">
      <selection activeCell="J58" sqref="J58:X58"/>
    </sheetView>
  </sheetViews>
  <sheetFormatPr defaultRowHeight="14.4"/>
  <sheetData>
    <row r="1" spans="1:22" ht="15">
      <c r="A1" t="s">
        <v>0</v>
      </c>
      <c r="B1" t="s">
        <v>1</v>
      </c>
      <c r="C1" s="1" t="s">
        <v>31</v>
      </c>
      <c r="D1" t="s">
        <v>2</v>
      </c>
      <c r="E1" t="s">
        <v>3</v>
      </c>
      <c r="F1" t="s">
        <v>4</v>
      </c>
    </row>
    <row r="2" spans="1:22">
      <c r="A2" t="s">
        <v>5</v>
      </c>
      <c r="B2">
        <v>2021</v>
      </c>
      <c r="C2">
        <v>181014103</v>
      </c>
      <c r="D2">
        <v>272.25</v>
      </c>
      <c r="E2">
        <v>1187.32</v>
      </c>
      <c r="F2">
        <v>4332.71</v>
      </c>
    </row>
    <row r="3" spans="1:22">
      <c r="A3" t="s">
        <v>5</v>
      </c>
      <c r="B3">
        <v>2020</v>
      </c>
      <c r="C3">
        <v>135966541</v>
      </c>
      <c r="D3">
        <v>270.2</v>
      </c>
      <c r="E3">
        <v>1062.1600000000001</v>
      </c>
      <c r="F3">
        <v>3894.27</v>
      </c>
    </row>
    <row r="4" spans="1:22">
      <c r="A4" t="s">
        <v>5</v>
      </c>
      <c r="B4">
        <v>2019</v>
      </c>
      <c r="C4">
        <v>105348517</v>
      </c>
      <c r="D4">
        <v>266.91000000000003</v>
      </c>
      <c r="E4">
        <v>1119.45</v>
      </c>
      <c r="F4">
        <v>4151.2299999999996</v>
      </c>
      <c r="Q4">
        <f>D2+D7+D12+D17+D22+D27+D32+D37+D42+D47+D52+D57+D62+D67+D72</f>
        <v>2257.5576195000003</v>
      </c>
      <c r="R4">
        <f>Q4-D22</f>
        <v>844.95761950000042</v>
      </c>
      <c r="S4">
        <f>E2+E7+E12+E17+E22+E27+E32+E37+E42+E47+E52+E57+E62+E67+E72</f>
        <v>29717.960000000003</v>
      </c>
      <c r="T4">
        <f>S4-E22</f>
        <v>11973.320000000003</v>
      </c>
      <c r="U4">
        <f>F2+F7+F12+F17+F22+F27+F32+F37+F42+F47+F52+F57+F62+F67+F72</f>
        <v>332363.52000000002</v>
      </c>
      <c r="V4">
        <f>U4-F22</f>
        <v>319807.19</v>
      </c>
    </row>
    <row r="5" spans="1:22">
      <c r="A5" t="s">
        <v>5</v>
      </c>
      <c r="B5">
        <v>2018</v>
      </c>
      <c r="C5">
        <v>70362078</v>
      </c>
      <c r="D5">
        <v>264.16000000000003</v>
      </c>
      <c r="E5">
        <v>1042.71</v>
      </c>
      <c r="F5">
        <v>3902.66</v>
      </c>
      <c r="Q5">
        <f>D3+D8+D13+D18+D23+D28+D33+D38+D43+D48+D53+D58+D63+D68+D73</f>
        <v>2252.4265997999996</v>
      </c>
      <c r="R5">
        <f>Q5-D23</f>
        <v>840.30659979999973</v>
      </c>
      <c r="S5">
        <f>E3+E8+E13+E18+E23+E28+E33+E38+E43+E48+E53+E58+E63+E68+E73</f>
        <v>26193.489999999991</v>
      </c>
      <c r="T5">
        <f>S5-E23</f>
        <v>11330.929999999991</v>
      </c>
      <c r="U5">
        <f>F3+F8+F13+F18+F23+F28+F33+F38+F43+F48+F53+F58+F63+F68+F73</f>
        <v>293916.69</v>
      </c>
      <c r="V5">
        <f>U5-F23</f>
        <v>283508.02</v>
      </c>
    </row>
    <row r="6" spans="1:22">
      <c r="A6" t="s">
        <v>5</v>
      </c>
      <c r="B6">
        <v>2017</v>
      </c>
      <c r="C6">
        <v>115295924</v>
      </c>
      <c r="D6">
        <v>261.36</v>
      </c>
      <c r="E6">
        <v>1015.49</v>
      </c>
      <c r="F6">
        <v>3839.79</v>
      </c>
      <c r="Q6">
        <f>D4+D9+D14+D19+D24+D29+D34+D39+D44+D49+D54+D59+D64+D69+D74</f>
        <v>2243.8549788999999</v>
      </c>
      <c r="R6">
        <f>Q6-D24</f>
        <v>833.77497889999995</v>
      </c>
      <c r="S6">
        <f>E4+E9+E14+E19+E24+E29+E34+E39+E44+E49+E54+E59+E64+E69+E74</f>
        <v>25947.220000000005</v>
      </c>
      <c r="T6">
        <f>S6-E24</f>
        <v>11606.620000000004</v>
      </c>
      <c r="U6">
        <f>F4+F9+F14+F19+F24+F29+F34+F39+F44+F49+F54+F59+F64+F69+F74</f>
        <v>309237.15000000002</v>
      </c>
      <c r="V6">
        <f>U6-F24</f>
        <v>299093.31</v>
      </c>
    </row>
    <row r="7" spans="1:22">
      <c r="A7" t="s">
        <v>6</v>
      </c>
      <c r="B7">
        <v>2021</v>
      </c>
      <c r="C7">
        <v>390446433</v>
      </c>
      <c r="D7">
        <v>3.2776195000000001</v>
      </c>
      <c r="E7">
        <v>373.03</v>
      </c>
      <c r="F7">
        <v>11109.26</v>
      </c>
      <c r="Q7">
        <f>D5+D10+D15+D20+D25+D30+D35+D40+D45+D50+D55+D60+D65+D70+D75</f>
        <v>2231.8028033000005</v>
      </c>
      <c r="R7">
        <f>Q7-D25</f>
        <v>826.39280330000042</v>
      </c>
      <c r="S7">
        <f>E5+E10+E15+E20+E25+E30+E35+E40+E45+E50+E55+E60+E65+E70+E75</f>
        <v>25292.699999999997</v>
      </c>
      <c r="T7">
        <f>S7-E25</f>
        <v>11450.889999999998</v>
      </c>
      <c r="U7">
        <f>F5+F10+F15+F20+F25+F30+F35+F40+F45+F50+F55+F60+F65+F70+F75</f>
        <v>312705.43</v>
      </c>
      <c r="V7">
        <f>U7-F25</f>
        <v>302800.08999999997</v>
      </c>
    </row>
    <row r="8" spans="1:22">
      <c r="A8" t="s">
        <v>6</v>
      </c>
      <c r="B8">
        <v>2020</v>
      </c>
      <c r="C8">
        <v>249293164</v>
      </c>
      <c r="D8">
        <v>3.2365998</v>
      </c>
      <c r="E8">
        <v>337.61</v>
      </c>
      <c r="F8">
        <v>10160.780000000001</v>
      </c>
      <c r="Q8">
        <f>D6+D11+D16+D21+D26+D31+D36+D41+D46+D51+D56+D61+D66+D71+D76</f>
        <v>2219.7004655000005</v>
      </c>
      <c r="R8">
        <f>Q8-D26</f>
        <v>819.59046550000062</v>
      </c>
      <c r="S8">
        <f>E6+E11+E16+E21+E26+E31+E36+E41+E46+E51+E56+E61+E66+E71+E76</f>
        <v>23257.550000000003</v>
      </c>
      <c r="T8">
        <f>S8-E26</f>
        <v>10992.220000000003</v>
      </c>
      <c r="U8">
        <f>F6+F11+F16+F21+F26+F31+F36+F41+F46+F51+F56+F61+F66+F71+F76</f>
        <v>294059.03999999998</v>
      </c>
      <c r="V8">
        <f>U8-F26</f>
        <v>285242.05</v>
      </c>
    </row>
    <row r="9" spans="1:22">
      <c r="A9" t="s">
        <v>6</v>
      </c>
      <c r="B9">
        <v>2019</v>
      </c>
      <c r="C9">
        <v>256668938</v>
      </c>
      <c r="D9">
        <v>3.1949789000000002</v>
      </c>
      <c r="E9">
        <v>365.28</v>
      </c>
      <c r="F9">
        <v>11132.02</v>
      </c>
    </row>
    <row r="10" spans="1:22">
      <c r="A10" t="s">
        <v>6</v>
      </c>
      <c r="B10">
        <v>2018</v>
      </c>
      <c r="C10">
        <v>233651662</v>
      </c>
      <c r="D10">
        <v>3.1528033</v>
      </c>
      <c r="E10">
        <v>358.99</v>
      </c>
      <c r="F10">
        <v>11074.06</v>
      </c>
    </row>
    <row r="11" spans="1:22">
      <c r="A11" t="s">
        <v>6</v>
      </c>
      <c r="B11">
        <v>2017</v>
      </c>
      <c r="C11">
        <v>285976932</v>
      </c>
      <c r="D11">
        <v>3.1104655000000001</v>
      </c>
      <c r="E11">
        <v>319.25</v>
      </c>
      <c r="F11">
        <v>9979.7999999999993</v>
      </c>
    </row>
    <row r="12" spans="1:22">
      <c r="A12" t="s">
        <v>7</v>
      </c>
      <c r="B12">
        <v>2021</v>
      </c>
      <c r="C12">
        <v>588596266</v>
      </c>
      <c r="D12">
        <v>110.2</v>
      </c>
      <c r="E12">
        <v>394.09</v>
      </c>
      <c r="F12">
        <v>394.09</v>
      </c>
    </row>
    <row r="13" spans="1:22">
      <c r="A13" t="s">
        <v>7</v>
      </c>
      <c r="B13">
        <v>2020</v>
      </c>
      <c r="C13">
        <v>622413910</v>
      </c>
      <c r="D13">
        <v>108.77</v>
      </c>
      <c r="E13">
        <v>361.75</v>
      </c>
      <c r="F13">
        <v>361.75</v>
      </c>
    </row>
    <row r="14" spans="1:22">
      <c r="A14" t="s">
        <v>7</v>
      </c>
      <c r="B14">
        <v>2019</v>
      </c>
      <c r="C14">
        <v>537687866</v>
      </c>
      <c r="D14">
        <v>107.29</v>
      </c>
      <c r="E14">
        <v>376.82</v>
      </c>
      <c r="F14">
        <v>376.82</v>
      </c>
    </row>
    <row r="15" spans="1:22">
      <c r="A15" t="s">
        <v>7</v>
      </c>
      <c r="B15">
        <v>2018</v>
      </c>
      <c r="C15">
        <v>490575687</v>
      </c>
      <c r="D15">
        <v>105.76</v>
      </c>
      <c r="E15">
        <v>346.84</v>
      </c>
      <c r="F15">
        <v>346.84</v>
      </c>
    </row>
    <row r="16" spans="1:22">
      <c r="A16" t="s">
        <v>7</v>
      </c>
      <c r="B16">
        <v>2017</v>
      </c>
      <c r="C16">
        <v>756081997</v>
      </c>
      <c r="D16">
        <v>104.17</v>
      </c>
      <c r="E16">
        <v>328.48</v>
      </c>
      <c r="F16">
        <v>328.48</v>
      </c>
    </row>
    <row r="17" spans="1:6">
      <c r="A17" t="s">
        <v>8</v>
      </c>
      <c r="B17">
        <v>2021</v>
      </c>
      <c r="C17">
        <v>103084014</v>
      </c>
      <c r="D17">
        <v>5.45</v>
      </c>
      <c r="E17">
        <v>396.99</v>
      </c>
      <c r="F17">
        <v>72794</v>
      </c>
    </row>
    <row r="18" spans="1:6">
      <c r="A18" t="s">
        <v>8</v>
      </c>
      <c r="B18">
        <v>2020</v>
      </c>
      <c r="C18">
        <v>92633995</v>
      </c>
      <c r="D18">
        <v>5.69</v>
      </c>
      <c r="E18">
        <v>345.29</v>
      </c>
      <c r="F18">
        <v>60729.45</v>
      </c>
    </row>
    <row r="19" spans="1:6">
      <c r="A19" t="s">
        <v>8</v>
      </c>
      <c r="B19">
        <v>2019</v>
      </c>
      <c r="C19">
        <v>80047346</v>
      </c>
      <c r="D19">
        <v>5.7</v>
      </c>
      <c r="E19">
        <v>375.48</v>
      </c>
      <c r="F19">
        <v>65831.19</v>
      </c>
    </row>
    <row r="20" spans="1:6">
      <c r="A20" t="s">
        <v>8</v>
      </c>
      <c r="B20">
        <v>2018</v>
      </c>
      <c r="C20">
        <v>55222530</v>
      </c>
      <c r="D20">
        <v>5.64</v>
      </c>
      <c r="E20">
        <v>376.99</v>
      </c>
      <c r="F20">
        <v>66859.34</v>
      </c>
    </row>
    <row r="21" spans="1:6">
      <c r="A21" t="s">
        <v>8</v>
      </c>
      <c r="B21">
        <v>2017</v>
      </c>
      <c r="C21">
        <v>66826117</v>
      </c>
      <c r="D21">
        <v>5.61</v>
      </c>
      <c r="E21">
        <v>343.19</v>
      </c>
      <c r="F21">
        <v>61150.73</v>
      </c>
    </row>
    <row r="22" spans="1:6">
      <c r="A22" t="s">
        <v>9</v>
      </c>
      <c r="B22">
        <v>2021</v>
      </c>
      <c r="D22">
        <v>1412.6</v>
      </c>
      <c r="E22">
        <v>17744.64</v>
      </c>
      <c r="F22">
        <v>12556.33</v>
      </c>
    </row>
    <row r="23" spans="1:6">
      <c r="A23" t="s">
        <v>9</v>
      </c>
      <c r="B23">
        <v>2020</v>
      </c>
      <c r="D23">
        <v>1412.12</v>
      </c>
      <c r="E23">
        <v>14862.56</v>
      </c>
      <c r="F23">
        <v>10408.67</v>
      </c>
    </row>
    <row r="24" spans="1:6">
      <c r="A24" t="s">
        <v>9</v>
      </c>
      <c r="B24">
        <v>2019</v>
      </c>
      <c r="D24">
        <v>1410.08</v>
      </c>
      <c r="E24">
        <v>14340.6</v>
      </c>
      <c r="F24">
        <v>10143.84</v>
      </c>
    </row>
    <row r="25" spans="1:6">
      <c r="A25" t="s">
        <v>9</v>
      </c>
      <c r="B25">
        <v>2018</v>
      </c>
      <c r="D25">
        <v>1405.41</v>
      </c>
      <c r="E25">
        <v>13841.81</v>
      </c>
      <c r="F25">
        <v>9905.34</v>
      </c>
    </row>
    <row r="26" spans="1:6">
      <c r="A26" t="s">
        <v>9</v>
      </c>
      <c r="B26">
        <v>2017</v>
      </c>
      <c r="D26">
        <v>1400.11</v>
      </c>
      <c r="E26">
        <v>12265.33</v>
      </c>
      <c r="F26">
        <v>8816.99</v>
      </c>
    </row>
    <row r="27" spans="1:6">
      <c r="A27" t="s">
        <v>10</v>
      </c>
      <c r="B27">
        <v>2021</v>
      </c>
      <c r="C27">
        <v>1143330</v>
      </c>
      <c r="D27">
        <v>0.43</v>
      </c>
      <c r="E27">
        <v>14.01</v>
      </c>
      <c r="F27">
        <v>31449.08</v>
      </c>
    </row>
    <row r="28" spans="1:6">
      <c r="A28" t="s">
        <v>10</v>
      </c>
      <c r="B28">
        <v>2020</v>
      </c>
      <c r="C28">
        <v>1656529</v>
      </c>
      <c r="D28">
        <v>0.45</v>
      </c>
      <c r="E28">
        <v>12.01</v>
      </c>
      <c r="F28">
        <v>27179.41</v>
      </c>
    </row>
    <row r="29" spans="1:6">
      <c r="A29" t="s">
        <v>10</v>
      </c>
      <c r="B29">
        <v>2019</v>
      </c>
      <c r="C29">
        <v>1621042</v>
      </c>
      <c r="D29">
        <v>0.46</v>
      </c>
      <c r="E29">
        <v>13.47</v>
      </c>
      <c r="F29">
        <v>30748.74</v>
      </c>
    </row>
    <row r="30" spans="1:6">
      <c r="A30" t="s">
        <v>10</v>
      </c>
      <c r="B30">
        <v>2018</v>
      </c>
      <c r="C30">
        <v>1755208</v>
      </c>
      <c r="D30">
        <v>0.44</v>
      </c>
      <c r="E30">
        <v>13.57</v>
      </c>
      <c r="F30">
        <v>31241.45</v>
      </c>
    </row>
    <row r="31" spans="1:6">
      <c r="A31" t="s">
        <v>10</v>
      </c>
      <c r="B31">
        <v>2017</v>
      </c>
      <c r="C31">
        <v>2662244</v>
      </c>
      <c r="D31">
        <v>0.43</v>
      </c>
      <c r="E31">
        <v>12.13</v>
      </c>
      <c r="F31">
        <v>28186.799999999999</v>
      </c>
    </row>
    <row r="32" spans="1:6">
      <c r="A32" t="s">
        <v>11</v>
      </c>
      <c r="B32">
        <v>2021</v>
      </c>
      <c r="C32">
        <v>642312174</v>
      </c>
      <c r="D32">
        <v>69.95</v>
      </c>
      <c r="E32">
        <v>505.9</v>
      </c>
      <c r="F32">
        <v>7066.19</v>
      </c>
    </row>
    <row r="33" spans="1:6">
      <c r="A33" t="s">
        <v>11</v>
      </c>
      <c r="B33">
        <v>2020</v>
      </c>
      <c r="C33">
        <v>608977311</v>
      </c>
      <c r="D33">
        <v>69.8</v>
      </c>
      <c r="E33">
        <v>499.75</v>
      </c>
      <c r="F33">
        <v>6990.94</v>
      </c>
    </row>
    <row r="34" spans="1:6">
      <c r="A34" t="s">
        <v>11</v>
      </c>
      <c r="B34">
        <v>2019</v>
      </c>
      <c r="C34">
        <v>666933085</v>
      </c>
      <c r="D34">
        <v>69.63</v>
      </c>
      <c r="E34">
        <v>544.03</v>
      </c>
      <c r="F34">
        <v>7630.04</v>
      </c>
    </row>
    <row r="35" spans="1:6">
      <c r="A35" t="s">
        <v>11</v>
      </c>
      <c r="B35">
        <v>2018</v>
      </c>
      <c r="C35">
        <v>897604376</v>
      </c>
      <c r="D35">
        <v>69.430000000000007</v>
      </c>
      <c r="E35">
        <v>506.55</v>
      </c>
      <c r="F35">
        <v>7124.56</v>
      </c>
    </row>
    <row r="36" spans="1:6">
      <c r="A36" t="s">
        <v>11</v>
      </c>
      <c r="B36">
        <v>2017</v>
      </c>
      <c r="C36">
        <v>578074804</v>
      </c>
      <c r="D36">
        <v>69.209999999999994</v>
      </c>
      <c r="E36">
        <v>456.52</v>
      </c>
      <c r="F36">
        <v>6436.79</v>
      </c>
    </row>
    <row r="37" spans="1:6">
      <c r="A37" t="s">
        <v>12</v>
      </c>
      <c r="B37">
        <v>2021</v>
      </c>
      <c r="C37">
        <v>2111578375</v>
      </c>
      <c r="D37">
        <v>125.51</v>
      </c>
      <c r="E37">
        <v>4932.5600000000004</v>
      </c>
      <c r="F37">
        <v>39312.660000000003</v>
      </c>
    </row>
    <row r="38" spans="1:6">
      <c r="A38" t="s">
        <v>12</v>
      </c>
      <c r="B38">
        <v>2020</v>
      </c>
      <c r="C38">
        <v>2118396486</v>
      </c>
      <c r="D38">
        <v>125.85</v>
      </c>
      <c r="E38">
        <v>5031.62</v>
      </c>
      <c r="F38">
        <v>39918.17</v>
      </c>
    </row>
    <row r="39" spans="1:6">
      <c r="A39" t="s">
        <v>12</v>
      </c>
      <c r="B39">
        <v>2019</v>
      </c>
      <c r="C39">
        <v>2040911820</v>
      </c>
      <c r="D39">
        <v>126.22</v>
      </c>
      <c r="E39">
        <v>5120.3100000000004</v>
      </c>
      <c r="F39">
        <v>40458</v>
      </c>
    </row>
    <row r="40" spans="1:6">
      <c r="A40" t="s">
        <v>12</v>
      </c>
      <c r="B40">
        <v>2018</v>
      </c>
      <c r="C40">
        <v>1722676304</v>
      </c>
      <c r="D40">
        <v>126.5</v>
      </c>
      <c r="E40">
        <v>5040.8900000000003</v>
      </c>
      <c r="F40">
        <v>39727.120000000003</v>
      </c>
    </row>
    <row r="41" spans="1:6">
      <c r="A41" t="s">
        <v>12</v>
      </c>
      <c r="B41">
        <v>2017</v>
      </c>
      <c r="C41">
        <v>1742896612</v>
      </c>
      <c r="D41">
        <v>126.75</v>
      </c>
      <c r="E41">
        <v>4930.84</v>
      </c>
      <c r="F41">
        <v>38834.050000000003</v>
      </c>
    </row>
    <row r="42" spans="1:6">
      <c r="A42" t="s">
        <v>13</v>
      </c>
      <c r="B42">
        <v>2021</v>
      </c>
      <c r="C42">
        <v>8104</v>
      </c>
      <c r="D42">
        <v>15.84</v>
      </c>
      <c r="E42">
        <v>26.31</v>
      </c>
      <c r="F42">
        <v>1625.24</v>
      </c>
    </row>
    <row r="43" spans="1:6">
      <c r="A43" t="s">
        <v>13</v>
      </c>
      <c r="B43">
        <v>2020</v>
      </c>
      <c r="C43">
        <v>2278872</v>
      </c>
      <c r="D43">
        <v>15.68</v>
      </c>
      <c r="E43">
        <v>25.19</v>
      </c>
      <c r="F43">
        <v>1577.91</v>
      </c>
    </row>
    <row r="44" spans="1:6">
      <c r="A44" t="s">
        <v>13</v>
      </c>
      <c r="B44">
        <v>2019</v>
      </c>
      <c r="C44">
        <v>11571581</v>
      </c>
      <c r="D44">
        <v>15.6</v>
      </c>
      <c r="E44">
        <v>27.09</v>
      </c>
      <c r="F44">
        <v>1671.39</v>
      </c>
    </row>
    <row r="45" spans="1:6">
      <c r="A45" t="s">
        <v>13</v>
      </c>
      <c r="B45">
        <v>2018</v>
      </c>
      <c r="C45">
        <v>2192462</v>
      </c>
      <c r="D45">
        <v>15.49</v>
      </c>
      <c r="E45">
        <v>24.6</v>
      </c>
      <c r="F45">
        <v>1533.32</v>
      </c>
    </row>
    <row r="46" spans="1:6">
      <c r="A46" t="s">
        <v>13</v>
      </c>
      <c r="B46">
        <v>2017</v>
      </c>
      <c r="C46">
        <v>14811612</v>
      </c>
      <c r="D46">
        <v>15.34</v>
      </c>
      <c r="E46">
        <v>22.21</v>
      </c>
      <c r="F46">
        <v>1400.9</v>
      </c>
    </row>
    <row r="47" spans="1:6">
      <c r="A47" t="s">
        <v>14</v>
      </c>
      <c r="B47">
        <v>2021</v>
      </c>
      <c r="C47">
        <v>7366</v>
      </c>
      <c r="D47">
        <v>7.38</v>
      </c>
      <c r="E47">
        <v>18.55</v>
      </c>
      <c r="F47">
        <v>2535.62</v>
      </c>
    </row>
    <row r="48" spans="1:6">
      <c r="A48" t="s">
        <v>14</v>
      </c>
      <c r="B48">
        <v>2020</v>
      </c>
      <c r="C48">
        <v>8640</v>
      </c>
      <c r="D48">
        <v>7.28</v>
      </c>
      <c r="E48">
        <v>18.52</v>
      </c>
      <c r="F48">
        <v>2593.36</v>
      </c>
    </row>
    <row r="49" spans="1:24">
      <c r="A49" t="s">
        <v>14</v>
      </c>
      <c r="B49">
        <v>2019</v>
      </c>
      <c r="C49">
        <v>77263</v>
      </c>
      <c r="D49">
        <v>7.17</v>
      </c>
      <c r="E49">
        <v>18.79</v>
      </c>
      <c r="F49">
        <v>2598.5100000000002</v>
      </c>
    </row>
    <row r="50" spans="1:24">
      <c r="A50" t="s">
        <v>14</v>
      </c>
      <c r="B50">
        <v>2018</v>
      </c>
      <c r="C50">
        <v>1200</v>
      </c>
      <c r="D50">
        <v>7.06</v>
      </c>
      <c r="E50">
        <v>18.13</v>
      </c>
      <c r="F50">
        <v>2553.36</v>
      </c>
    </row>
    <row r="51" spans="1:24">
      <c r="A51" t="s">
        <v>14</v>
      </c>
      <c r="B51">
        <v>2017</v>
      </c>
      <c r="C51">
        <v>1300</v>
      </c>
      <c r="D51">
        <v>6.95</v>
      </c>
      <c r="E51">
        <v>17.059999999999999</v>
      </c>
      <c r="F51">
        <v>2439.46</v>
      </c>
    </row>
    <row r="52" spans="1:24">
      <c r="A52" t="s">
        <v>15</v>
      </c>
      <c r="B52">
        <v>2021</v>
      </c>
      <c r="C52">
        <v>2302</v>
      </c>
      <c r="D52">
        <v>98.5</v>
      </c>
      <c r="E52">
        <v>366.2</v>
      </c>
      <c r="F52">
        <v>3756.49</v>
      </c>
    </row>
    <row r="53" spans="1:24">
      <c r="A53" t="s">
        <v>15</v>
      </c>
      <c r="B53">
        <v>2020</v>
      </c>
      <c r="C53">
        <v>1330.9</v>
      </c>
      <c r="D53">
        <v>97.58</v>
      </c>
      <c r="E53">
        <v>342.94</v>
      </c>
      <c r="F53">
        <v>3586.35</v>
      </c>
    </row>
    <row r="54" spans="1:24">
      <c r="A54" t="s">
        <v>15</v>
      </c>
      <c r="B54">
        <v>2019</v>
      </c>
      <c r="C54">
        <v>1620</v>
      </c>
      <c r="D54">
        <v>96.48</v>
      </c>
      <c r="E54">
        <v>327.87</v>
      </c>
      <c r="F54">
        <v>3491.09</v>
      </c>
    </row>
    <row r="55" spans="1:24">
      <c r="A55" t="s">
        <v>15</v>
      </c>
      <c r="B55">
        <v>2018</v>
      </c>
      <c r="C55">
        <v>9774.5</v>
      </c>
      <c r="D55">
        <v>94.67</v>
      </c>
      <c r="E55">
        <v>303.08999999999997</v>
      </c>
      <c r="F55">
        <v>3267.23</v>
      </c>
    </row>
    <row r="56" spans="1:24">
      <c r="A56" t="s">
        <v>15</v>
      </c>
      <c r="B56">
        <v>2017</v>
      </c>
      <c r="C56">
        <v>8785</v>
      </c>
      <c r="D56">
        <v>93.67</v>
      </c>
      <c r="E56">
        <v>277.07</v>
      </c>
      <c r="F56">
        <v>2992.07</v>
      </c>
    </row>
    <row r="57" spans="1:24">
      <c r="A57" t="s">
        <v>16</v>
      </c>
      <c r="B57">
        <v>2021</v>
      </c>
      <c r="C57">
        <v>29303</v>
      </c>
      <c r="D57">
        <v>53.55</v>
      </c>
      <c r="E57">
        <v>65.16</v>
      </c>
      <c r="F57">
        <v>1209.93</v>
      </c>
    </row>
    <row r="58" spans="1:24">
      <c r="A58" t="s">
        <v>16</v>
      </c>
      <c r="B58">
        <v>2020</v>
      </c>
      <c r="C58">
        <v>1204495</v>
      </c>
      <c r="D58">
        <v>53.2</v>
      </c>
      <c r="E58">
        <v>81.260000000000005</v>
      </c>
      <c r="F58">
        <v>1477.45</v>
      </c>
      <c r="J58" t="s">
        <v>5</v>
      </c>
      <c r="K58" t="s">
        <v>6</v>
      </c>
      <c r="L58" t="s">
        <v>7</v>
      </c>
      <c r="M58" t="s">
        <v>8</v>
      </c>
      <c r="N58" t="s">
        <v>9</v>
      </c>
      <c r="O58" t="s">
        <v>10</v>
      </c>
      <c r="P58" t="s">
        <v>11</v>
      </c>
      <c r="Q58" t="s">
        <v>12</v>
      </c>
      <c r="R58" t="s">
        <v>13</v>
      </c>
      <c r="S58" t="s">
        <v>14</v>
      </c>
      <c r="T58" t="s">
        <v>15</v>
      </c>
      <c r="U58" t="s">
        <v>16</v>
      </c>
      <c r="V58" t="s">
        <v>17</v>
      </c>
      <c r="W58" t="s">
        <v>18</v>
      </c>
      <c r="X58" t="s">
        <v>19</v>
      </c>
    </row>
    <row r="59" spans="1:24">
      <c r="A59" t="s">
        <v>16</v>
      </c>
      <c r="B59">
        <v>2019</v>
      </c>
      <c r="C59">
        <v>252</v>
      </c>
      <c r="D59">
        <v>52.83</v>
      </c>
      <c r="E59">
        <v>68.8</v>
      </c>
      <c r="F59">
        <v>1295.2</v>
      </c>
    </row>
    <row r="60" spans="1:24">
      <c r="A60" t="s">
        <v>16</v>
      </c>
      <c r="B60">
        <v>2018</v>
      </c>
      <c r="C60">
        <v>47952</v>
      </c>
      <c r="D60">
        <v>52.45</v>
      </c>
      <c r="E60">
        <v>66.7</v>
      </c>
      <c r="F60">
        <v>1274.92</v>
      </c>
    </row>
    <row r="61" spans="1:24">
      <c r="A61" t="s">
        <v>16</v>
      </c>
      <c r="B61">
        <v>2017</v>
      </c>
      <c r="C61">
        <v>48728</v>
      </c>
      <c r="D61">
        <v>52.05</v>
      </c>
      <c r="E61">
        <v>61.27</v>
      </c>
      <c r="F61">
        <v>1175.2</v>
      </c>
    </row>
    <row r="62" spans="1:24">
      <c r="A62" t="s">
        <v>17</v>
      </c>
      <c r="B62">
        <v>2021</v>
      </c>
      <c r="C62">
        <v>1277377568</v>
      </c>
      <c r="D62">
        <v>51.74</v>
      </c>
      <c r="E62">
        <v>1810.97</v>
      </c>
      <c r="F62">
        <v>34997.78</v>
      </c>
    </row>
    <row r="63" spans="1:24">
      <c r="A63" t="s">
        <v>17</v>
      </c>
      <c r="B63">
        <v>2020</v>
      </c>
      <c r="C63">
        <v>1535950042</v>
      </c>
      <c r="D63">
        <v>51.84</v>
      </c>
      <c r="E63">
        <v>1644.68</v>
      </c>
      <c r="F63">
        <v>31721.3</v>
      </c>
    </row>
    <row r="64" spans="1:24">
      <c r="A64" t="s">
        <v>17</v>
      </c>
      <c r="B64">
        <v>2019</v>
      </c>
      <c r="C64">
        <v>1386574771</v>
      </c>
      <c r="D64">
        <v>51.77</v>
      </c>
      <c r="E64">
        <v>1651.42</v>
      </c>
      <c r="F64">
        <v>31902.42</v>
      </c>
    </row>
    <row r="65" spans="1:6">
      <c r="A65" t="s">
        <v>17</v>
      </c>
      <c r="B65">
        <v>2018</v>
      </c>
      <c r="C65">
        <v>1291927488</v>
      </c>
      <c r="D65">
        <v>51.59</v>
      </c>
      <c r="E65">
        <v>1725.37</v>
      </c>
      <c r="F65">
        <v>33436.92</v>
      </c>
    </row>
    <row r="66" spans="1:6">
      <c r="A66" t="s">
        <v>17</v>
      </c>
      <c r="B66">
        <v>2017</v>
      </c>
      <c r="C66">
        <v>1311055139</v>
      </c>
      <c r="D66">
        <v>51.36</v>
      </c>
      <c r="E66">
        <v>1623.07</v>
      </c>
      <c r="F66">
        <v>31616.84</v>
      </c>
    </row>
    <row r="67" spans="1:6">
      <c r="A67" t="s">
        <v>18</v>
      </c>
      <c r="B67">
        <v>2021</v>
      </c>
      <c r="C67">
        <v>135344199</v>
      </c>
      <c r="D67">
        <v>25.77</v>
      </c>
      <c r="E67">
        <v>1635.26</v>
      </c>
      <c r="F67">
        <v>60443.11</v>
      </c>
    </row>
    <row r="68" spans="1:6">
      <c r="A68" t="s">
        <v>18</v>
      </c>
      <c r="B68">
        <v>2020</v>
      </c>
      <c r="C68">
        <v>131046739</v>
      </c>
      <c r="D68">
        <v>25.64</v>
      </c>
      <c r="E68">
        <v>1357.64</v>
      </c>
      <c r="F68">
        <v>51720.37</v>
      </c>
    </row>
    <row r="69" spans="1:6">
      <c r="A69" t="s">
        <v>18</v>
      </c>
      <c r="B69">
        <v>2019</v>
      </c>
      <c r="C69">
        <v>142054892</v>
      </c>
      <c r="D69">
        <v>25.53</v>
      </c>
      <c r="E69">
        <v>1386.7</v>
      </c>
      <c r="F69">
        <v>54941.43</v>
      </c>
    </row>
    <row r="70" spans="1:6">
      <c r="A70" t="s">
        <v>18</v>
      </c>
      <c r="B70">
        <v>2018</v>
      </c>
      <c r="C70">
        <v>111417751</v>
      </c>
      <c r="D70">
        <v>25.15</v>
      </c>
      <c r="E70">
        <v>1416.82</v>
      </c>
      <c r="F70">
        <v>57207.87</v>
      </c>
    </row>
    <row r="71" spans="1:6">
      <c r="A71" t="s">
        <v>18</v>
      </c>
      <c r="B71">
        <v>2017</v>
      </c>
      <c r="C71">
        <v>103736443</v>
      </c>
      <c r="D71">
        <v>24.76</v>
      </c>
      <c r="E71">
        <v>1381.99</v>
      </c>
      <c r="F71">
        <v>53936.14</v>
      </c>
    </row>
    <row r="72" spans="1:6">
      <c r="A72" t="s">
        <v>19</v>
      </c>
      <c r="B72">
        <v>2021</v>
      </c>
      <c r="C72">
        <v>22947501</v>
      </c>
      <c r="D72">
        <v>5.1100000000000003</v>
      </c>
      <c r="E72">
        <v>246.97</v>
      </c>
      <c r="F72">
        <v>48781.03</v>
      </c>
    </row>
    <row r="73" spans="1:6">
      <c r="A73" t="s">
        <v>19</v>
      </c>
      <c r="B73">
        <v>2020</v>
      </c>
      <c r="C73">
        <v>21403022</v>
      </c>
      <c r="D73">
        <v>5.09</v>
      </c>
      <c r="E73">
        <v>210.51</v>
      </c>
      <c r="F73">
        <v>41596.51</v>
      </c>
    </row>
    <row r="74" spans="1:6">
      <c r="A74" t="s">
        <v>19</v>
      </c>
      <c r="B74">
        <v>2019</v>
      </c>
      <c r="C74">
        <v>21060255</v>
      </c>
      <c r="D74">
        <v>4.99</v>
      </c>
      <c r="E74">
        <v>211.11</v>
      </c>
      <c r="F74">
        <v>42865.23</v>
      </c>
    </row>
    <row r="75" spans="1:6">
      <c r="A75" t="s">
        <v>19</v>
      </c>
      <c r="B75">
        <v>2018</v>
      </c>
      <c r="C75">
        <v>21941580</v>
      </c>
      <c r="D75">
        <v>4.9000000000000004</v>
      </c>
      <c r="E75">
        <v>209.64</v>
      </c>
      <c r="F75">
        <v>43250.44</v>
      </c>
    </row>
    <row r="76" spans="1:6">
      <c r="A76" t="s">
        <v>19</v>
      </c>
      <c r="B76">
        <v>2017</v>
      </c>
      <c r="C76">
        <v>25027774</v>
      </c>
      <c r="D76">
        <v>4.82</v>
      </c>
      <c r="E76">
        <v>203.65</v>
      </c>
      <c r="F76">
        <v>42925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workbookViewId="0">
      <selection activeCell="N2" sqref="N2:N6"/>
    </sheetView>
  </sheetViews>
  <sheetFormatPr defaultRowHeight="14.4"/>
  <cols>
    <col min="3" max="3" width="9.6640625" customWidth="1"/>
    <col min="4" max="5" width="8.6640625" customWidth="1"/>
    <col min="7" max="7" width="9.5546875" bestFit="1" customWidth="1"/>
    <col min="12" max="12" width="12.77734375" bestFit="1" customWidth="1"/>
  </cols>
  <sheetData>
    <row r="1" spans="1:14" ht="15">
      <c r="A1" s="1" t="s">
        <v>0</v>
      </c>
      <c r="B1" s="1" t="s">
        <v>1</v>
      </c>
      <c r="C1" s="1" t="s">
        <v>30</v>
      </c>
      <c r="D1" s="1" t="s">
        <v>2</v>
      </c>
      <c r="E1" s="1" t="s">
        <v>3</v>
      </c>
      <c r="F1" t="s">
        <v>4</v>
      </c>
      <c r="G1" s="1" t="s">
        <v>28</v>
      </c>
      <c r="H1" s="1" t="s">
        <v>22</v>
      </c>
      <c r="I1" s="1" t="s">
        <v>24</v>
      </c>
    </row>
    <row r="2" spans="1:14">
      <c r="A2" s="2" t="s">
        <v>5</v>
      </c>
      <c r="B2">
        <v>2021</v>
      </c>
      <c r="C2">
        <v>181014103</v>
      </c>
      <c r="D2">
        <v>272.25</v>
      </c>
      <c r="E2">
        <v>1187.32</v>
      </c>
      <c r="F2">
        <v>4332.71</v>
      </c>
      <c r="G2" s="3">
        <v>5220.87939453125</v>
      </c>
      <c r="H2">
        <v>1412.6</v>
      </c>
      <c r="I2">
        <v>17744.64</v>
      </c>
      <c r="K2">
        <f>LN(C2)</f>
        <v>19.014085503321791</v>
      </c>
      <c r="L2">
        <f>K2/C2</f>
        <v>1.0504201157918503E-7</v>
      </c>
      <c r="N2" s="6">
        <f>EXP(-C2)</f>
        <v>0</v>
      </c>
    </row>
    <row r="3" spans="1:14">
      <c r="A3" s="2" t="s">
        <v>5</v>
      </c>
      <c r="B3">
        <v>2020</v>
      </c>
      <c r="C3">
        <v>135966541</v>
      </c>
      <c r="D3">
        <v>270.2</v>
      </c>
      <c r="E3">
        <v>1062.1600000000001</v>
      </c>
      <c r="F3">
        <v>3894.27</v>
      </c>
      <c r="G3" s="4">
        <f>G2+1</f>
        <v>5221.87939453125</v>
      </c>
      <c r="H3">
        <v>1412.12</v>
      </c>
      <c r="I3">
        <v>14862.56</v>
      </c>
      <c r="K3">
        <f t="shared" ref="K3:K6" si="0">LN(C3)</f>
        <v>18.72791939137311</v>
      </c>
      <c r="L3">
        <f t="shared" ref="L3:L6" si="1">K3/C3</f>
        <v>1.3773917651823701E-7</v>
      </c>
      <c r="N3" s="6">
        <f t="shared" ref="N3:N6" si="2">EXP(-C3)</f>
        <v>0</v>
      </c>
    </row>
    <row r="4" spans="1:14">
      <c r="A4" s="2" t="s">
        <v>5</v>
      </c>
      <c r="B4">
        <v>2019</v>
      </c>
      <c r="C4">
        <v>105348517</v>
      </c>
      <c r="D4">
        <v>266.91000000000003</v>
      </c>
      <c r="E4">
        <v>1119.45</v>
      </c>
      <c r="F4">
        <v>4151.2299999999996</v>
      </c>
      <c r="G4" s="4">
        <f t="shared" ref="G4:G6" si="3">G3+1</f>
        <v>5222.87939453125</v>
      </c>
      <c r="H4">
        <v>1410.08</v>
      </c>
      <c r="I4">
        <v>14340.6</v>
      </c>
      <c r="K4">
        <f t="shared" si="0"/>
        <v>18.472784621228822</v>
      </c>
      <c r="L4">
        <f t="shared" si="1"/>
        <v>1.7534926116927515E-7</v>
      </c>
      <c r="N4" s="6">
        <f t="shared" si="2"/>
        <v>0</v>
      </c>
    </row>
    <row r="5" spans="1:14">
      <c r="A5" s="2" t="s">
        <v>5</v>
      </c>
      <c r="B5">
        <v>2018</v>
      </c>
      <c r="C5">
        <v>70362078</v>
      </c>
      <c r="D5">
        <v>264.16000000000003</v>
      </c>
      <c r="E5">
        <v>1042.71</v>
      </c>
      <c r="F5">
        <v>3902.66</v>
      </c>
      <c r="G5" s="4">
        <f t="shared" si="3"/>
        <v>5223.87939453125</v>
      </c>
      <c r="H5">
        <v>1405.41</v>
      </c>
      <c r="I5">
        <v>13841.81</v>
      </c>
      <c r="K5">
        <f t="shared" si="0"/>
        <v>18.069165011223554</v>
      </c>
      <c r="L5">
        <f t="shared" si="1"/>
        <v>2.568026062451361E-7</v>
      </c>
      <c r="N5" s="6">
        <f t="shared" si="2"/>
        <v>0</v>
      </c>
    </row>
    <row r="6" spans="1:14">
      <c r="A6" s="2" t="s">
        <v>5</v>
      </c>
      <c r="B6">
        <v>2017</v>
      </c>
      <c r="C6">
        <v>115295924</v>
      </c>
      <c r="D6">
        <v>261.36</v>
      </c>
      <c r="E6">
        <v>1015.49</v>
      </c>
      <c r="F6">
        <v>3839.79</v>
      </c>
      <c r="G6" s="4">
        <f t="shared" si="3"/>
        <v>5224.87939453125</v>
      </c>
      <c r="H6">
        <v>1400.11</v>
      </c>
      <c r="I6">
        <v>12265.33</v>
      </c>
      <c r="K6">
        <f t="shared" si="0"/>
        <v>18.563012633356827</v>
      </c>
      <c r="L6">
        <f t="shared" si="1"/>
        <v>1.6100319932694957E-7</v>
      </c>
      <c r="N6" s="6">
        <f t="shared" si="2"/>
        <v>0</v>
      </c>
    </row>
    <row r="7" spans="1:14">
      <c r="A7" s="2" t="s">
        <v>6</v>
      </c>
      <c r="B7">
        <v>2021</v>
      </c>
      <c r="C7">
        <v>390446433</v>
      </c>
      <c r="D7">
        <v>3.2776195000000001</v>
      </c>
      <c r="E7">
        <v>373.03</v>
      </c>
      <c r="F7">
        <v>11109.26</v>
      </c>
      <c r="G7" s="3">
        <v>4355.04736328125</v>
      </c>
      <c r="H7">
        <v>1412.6</v>
      </c>
      <c r="I7">
        <v>17744.64</v>
      </c>
      <c r="K7">
        <f>LN(C7)</f>
        <v>19.782801342418473</v>
      </c>
    </row>
    <row r="8" spans="1:14">
      <c r="A8" s="2" t="s">
        <v>6</v>
      </c>
      <c r="B8">
        <v>2020</v>
      </c>
      <c r="C8">
        <v>249293164</v>
      </c>
      <c r="D8">
        <v>3.2365998</v>
      </c>
      <c r="E8">
        <v>337.61</v>
      </c>
      <c r="F8">
        <v>10160.780000000001</v>
      </c>
      <c r="G8" s="4">
        <f>G7-1</f>
        <v>4354.04736328125</v>
      </c>
      <c r="H8">
        <v>1412.12</v>
      </c>
      <c r="I8">
        <v>14862.56</v>
      </c>
      <c r="K8">
        <f t="shared" ref="K8:K11" si="4">LN(C8)</f>
        <v>19.334140127339651</v>
      </c>
    </row>
    <row r="9" spans="1:14">
      <c r="A9" s="2" t="s">
        <v>6</v>
      </c>
      <c r="B9">
        <v>2019</v>
      </c>
      <c r="C9">
        <v>256668938</v>
      </c>
      <c r="D9">
        <v>3.1949789000000002</v>
      </c>
      <c r="E9">
        <v>365.28</v>
      </c>
      <c r="F9">
        <v>11132.02</v>
      </c>
      <c r="G9" s="3">
        <v>4356.04736328125</v>
      </c>
      <c r="H9">
        <v>1410.08</v>
      </c>
      <c r="I9">
        <v>14340.6</v>
      </c>
      <c r="K9">
        <f t="shared" si="4"/>
        <v>19.363297633455389</v>
      </c>
    </row>
    <row r="10" spans="1:14">
      <c r="A10" s="2" t="s">
        <v>6</v>
      </c>
      <c r="B10">
        <v>2018</v>
      </c>
      <c r="C10">
        <v>233651662</v>
      </c>
      <c r="D10">
        <v>3.1528033</v>
      </c>
      <c r="E10">
        <v>358.99</v>
      </c>
      <c r="F10">
        <v>11074.06</v>
      </c>
      <c r="G10" s="4">
        <f t="shared" ref="G10" si="5">G9-1</f>
        <v>4355.04736328125</v>
      </c>
      <c r="H10">
        <v>1405.41</v>
      </c>
      <c r="I10">
        <v>13841.81</v>
      </c>
      <c r="K10">
        <f t="shared" si="4"/>
        <v>19.269341940288921</v>
      </c>
    </row>
    <row r="11" spans="1:14">
      <c r="A11" s="2" t="s">
        <v>6</v>
      </c>
      <c r="B11">
        <v>2017</v>
      </c>
      <c r="C11">
        <v>285976932</v>
      </c>
      <c r="D11">
        <v>3.1104655000000001</v>
      </c>
      <c r="E11">
        <v>319.25</v>
      </c>
      <c r="F11">
        <v>9979.7999999999993</v>
      </c>
      <c r="G11" s="3">
        <v>4357.04736328125</v>
      </c>
      <c r="H11">
        <v>1400.11</v>
      </c>
      <c r="I11">
        <v>12265.33</v>
      </c>
      <c r="K11">
        <f t="shared" si="4"/>
        <v>19.47142170818849</v>
      </c>
    </row>
    <row r="12" spans="1:14">
      <c r="A12" s="2" t="s">
        <v>7</v>
      </c>
      <c r="B12">
        <v>2021</v>
      </c>
      <c r="C12">
        <v>588596266</v>
      </c>
      <c r="D12">
        <v>110.2</v>
      </c>
      <c r="E12">
        <v>394.09</v>
      </c>
      <c r="F12">
        <v>394.09</v>
      </c>
      <c r="G12" s="3">
        <v>2850.31884765625</v>
      </c>
      <c r="H12">
        <v>1412.6</v>
      </c>
      <c r="I12">
        <v>17744.64</v>
      </c>
      <c r="K12">
        <f>LN(C12)</f>
        <v>20.193251049876721</v>
      </c>
    </row>
    <row r="13" spans="1:14">
      <c r="A13" s="2" t="s">
        <v>7</v>
      </c>
      <c r="B13">
        <v>2020</v>
      </c>
      <c r="C13">
        <v>622413910</v>
      </c>
      <c r="D13">
        <v>108.77</v>
      </c>
      <c r="E13">
        <v>361.75</v>
      </c>
      <c r="F13">
        <v>361.75</v>
      </c>
      <c r="G13" s="3">
        <f>G12+1</f>
        <v>2851.31884765625</v>
      </c>
      <c r="H13">
        <v>1412.12</v>
      </c>
      <c r="I13">
        <v>14862.56</v>
      </c>
      <c r="K13">
        <f t="shared" ref="K13:K16" si="6">LN(C13)</f>
        <v>20.249115879550445</v>
      </c>
    </row>
    <row r="14" spans="1:14">
      <c r="A14" s="2" t="s">
        <v>7</v>
      </c>
      <c r="B14">
        <v>2019</v>
      </c>
      <c r="C14">
        <v>537687866</v>
      </c>
      <c r="D14">
        <v>107.29</v>
      </c>
      <c r="E14">
        <v>376.82</v>
      </c>
      <c r="F14">
        <v>376.82</v>
      </c>
      <c r="G14" s="3">
        <f t="shared" ref="G14:G16" si="7">G13+1</f>
        <v>2852.31884765625</v>
      </c>
      <c r="H14">
        <v>1410.08</v>
      </c>
      <c r="I14">
        <v>14340.6</v>
      </c>
      <c r="K14">
        <f t="shared" si="6"/>
        <v>20.102788775038391</v>
      </c>
    </row>
    <row r="15" spans="1:14" ht="15">
      <c r="A15" s="1" t="s">
        <v>7</v>
      </c>
      <c r="B15">
        <v>2018</v>
      </c>
      <c r="C15">
        <v>490575687</v>
      </c>
      <c r="D15">
        <v>105.76</v>
      </c>
      <c r="E15">
        <v>346.84</v>
      </c>
      <c r="F15">
        <v>346.84</v>
      </c>
      <c r="G15" s="3">
        <f t="shared" si="7"/>
        <v>2853.31884765625</v>
      </c>
      <c r="H15">
        <v>1405.41</v>
      </c>
      <c r="I15">
        <v>13841.81</v>
      </c>
      <c r="K15">
        <f t="shared" si="6"/>
        <v>20.011090130876173</v>
      </c>
    </row>
    <row r="16" spans="1:14" ht="15">
      <c r="A16" s="1" t="s">
        <v>7</v>
      </c>
      <c r="B16">
        <v>2017</v>
      </c>
      <c r="C16">
        <v>756081997</v>
      </c>
      <c r="D16">
        <v>104.17</v>
      </c>
      <c r="E16">
        <v>328.48</v>
      </c>
      <c r="F16">
        <v>328.48</v>
      </c>
      <c r="G16" s="3">
        <f t="shared" si="7"/>
        <v>2854.31884765625</v>
      </c>
      <c r="H16">
        <v>1400.11</v>
      </c>
      <c r="I16">
        <v>12265.33</v>
      </c>
      <c r="K16">
        <f t="shared" si="6"/>
        <v>20.44366038990248</v>
      </c>
    </row>
    <row r="17" spans="1:11" ht="15">
      <c r="A17" s="1" t="s">
        <v>8</v>
      </c>
      <c r="B17">
        <v>2021</v>
      </c>
      <c r="C17">
        <v>103084014</v>
      </c>
      <c r="D17">
        <v>5.45</v>
      </c>
      <c r="E17">
        <v>396.99</v>
      </c>
      <c r="F17">
        <v>72794</v>
      </c>
      <c r="G17" s="3">
        <v>4484.6572265625</v>
      </c>
      <c r="H17">
        <v>1412.6</v>
      </c>
      <c r="I17">
        <v>17744.64</v>
      </c>
      <c r="K17">
        <f>LN(C17)</f>
        <v>18.451054883618909</v>
      </c>
    </row>
    <row r="18" spans="1:11" ht="15">
      <c r="A18" s="1" t="s">
        <v>8</v>
      </c>
      <c r="B18">
        <v>2020</v>
      </c>
      <c r="C18">
        <v>92633995</v>
      </c>
      <c r="D18">
        <v>5.69</v>
      </c>
      <c r="E18">
        <v>345.29</v>
      </c>
      <c r="F18">
        <v>60729.45</v>
      </c>
      <c r="G18" s="3">
        <v>4484.6572265625</v>
      </c>
      <c r="H18">
        <v>1412.12</v>
      </c>
      <c r="I18">
        <v>14862.56</v>
      </c>
      <c r="K18">
        <f t="shared" ref="K18:K21" si="8">LN(C18)</f>
        <v>18.344166748876255</v>
      </c>
    </row>
    <row r="19" spans="1:11" ht="15">
      <c r="A19" s="1" t="s">
        <v>8</v>
      </c>
      <c r="B19">
        <v>2019</v>
      </c>
      <c r="C19">
        <v>80047346</v>
      </c>
      <c r="D19">
        <v>5.7</v>
      </c>
      <c r="E19">
        <v>375.48</v>
      </c>
      <c r="F19">
        <v>65831.19</v>
      </c>
      <c r="G19" s="3">
        <v>4484.6572265625</v>
      </c>
      <c r="H19">
        <v>1410.08</v>
      </c>
      <c r="I19">
        <v>14340.6</v>
      </c>
      <c r="K19">
        <f t="shared" si="8"/>
        <v>18.198128842578807</v>
      </c>
    </row>
    <row r="20" spans="1:11" ht="15">
      <c r="A20" s="1" t="s">
        <v>8</v>
      </c>
      <c r="B20">
        <v>2018</v>
      </c>
      <c r="C20">
        <v>55222530</v>
      </c>
      <c r="D20">
        <v>5.64</v>
      </c>
      <c r="E20">
        <v>376.99</v>
      </c>
      <c r="F20">
        <v>66859.34</v>
      </c>
      <c r="G20" s="3">
        <v>4484.6572265625</v>
      </c>
      <c r="H20">
        <v>1405.41</v>
      </c>
      <c r="I20">
        <v>13841.81</v>
      </c>
      <c r="K20">
        <f t="shared" si="8"/>
        <v>17.826881580149795</v>
      </c>
    </row>
    <row r="21" spans="1:11" ht="15">
      <c r="A21" s="1" t="s">
        <v>8</v>
      </c>
      <c r="B21">
        <v>2017</v>
      </c>
      <c r="C21">
        <v>66826117</v>
      </c>
      <c r="D21">
        <v>5.61</v>
      </c>
      <c r="E21">
        <v>343.19</v>
      </c>
      <c r="F21">
        <v>61150.73</v>
      </c>
      <c r="G21" s="3">
        <v>4484.6572265625</v>
      </c>
      <c r="H21">
        <v>1400.11</v>
      </c>
      <c r="I21">
        <v>12265.33</v>
      </c>
      <c r="K21">
        <f t="shared" si="8"/>
        <v>18.017604535150717</v>
      </c>
    </row>
    <row r="22" spans="1:11" ht="15">
      <c r="A22" s="1" t="s">
        <v>10</v>
      </c>
      <c r="B22">
        <v>2021</v>
      </c>
      <c r="C22">
        <v>1143330</v>
      </c>
      <c r="D22">
        <v>0.43</v>
      </c>
      <c r="E22">
        <v>14.01</v>
      </c>
      <c r="F22">
        <v>31449.08</v>
      </c>
      <c r="G22" s="3">
        <v>3896.40014648438</v>
      </c>
      <c r="H22">
        <v>1412.6</v>
      </c>
      <c r="I22">
        <v>17744.64</v>
      </c>
      <c r="K22">
        <f>LN(C22)</f>
        <v>13.949455615017868</v>
      </c>
    </row>
    <row r="23" spans="1:11" ht="15">
      <c r="A23" s="1" t="s">
        <v>10</v>
      </c>
      <c r="B23">
        <v>2020</v>
      </c>
      <c r="C23">
        <v>1656529</v>
      </c>
      <c r="D23">
        <v>0.45</v>
      </c>
      <c r="E23">
        <v>12.01</v>
      </c>
      <c r="F23">
        <v>27179.41</v>
      </c>
      <c r="G23" s="3">
        <v>3896.40014648438</v>
      </c>
      <c r="H23">
        <v>1412.12</v>
      </c>
      <c r="I23">
        <v>14862.56</v>
      </c>
      <c r="K23">
        <f t="shared" ref="K23:K26" si="9">LN(C23)</f>
        <v>14.320235007360273</v>
      </c>
    </row>
    <row r="24" spans="1:11" ht="15">
      <c r="A24" s="1" t="s">
        <v>10</v>
      </c>
      <c r="B24">
        <v>2019</v>
      </c>
      <c r="C24">
        <v>1621042</v>
      </c>
      <c r="D24">
        <v>0.46</v>
      </c>
      <c r="E24">
        <v>13.47</v>
      </c>
      <c r="F24">
        <v>30748.74</v>
      </c>
      <c r="G24" s="3">
        <v>3896.40014648438</v>
      </c>
      <c r="H24">
        <v>1410.08</v>
      </c>
      <c r="I24">
        <v>14340.6</v>
      </c>
      <c r="K24">
        <f t="shared" si="9"/>
        <v>14.298579710314298</v>
      </c>
    </row>
    <row r="25" spans="1:11" ht="15">
      <c r="A25" s="1" t="s">
        <v>10</v>
      </c>
      <c r="B25">
        <v>2018</v>
      </c>
      <c r="C25">
        <v>1755208</v>
      </c>
      <c r="D25">
        <v>0.44</v>
      </c>
      <c r="E25">
        <v>13.57</v>
      </c>
      <c r="F25">
        <v>31241.45</v>
      </c>
      <c r="G25" s="3">
        <v>3896.40014648438</v>
      </c>
      <c r="H25">
        <v>1405.41</v>
      </c>
      <c r="I25">
        <v>13841.81</v>
      </c>
      <c r="K25">
        <f t="shared" si="9"/>
        <v>14.378097926377857</v>
      </c>
    </row>
    <row r="26" spans="1:11" ht="15">
      <c r="A26" s="1" t="s">
        <v>10</v>
      </c>
      <c r="B26">
        <v>2017</v>
      </c>
      <c r="C26">
        <v>2662244</v>
      </c>
      <c r="D26">
        <v>0.43</v>
      </c>
      <c r="E26">
        <v>12.13</v>
      </c>
      <c r="F26">
        <v>28186.799999999999</v>
      </c>
      <c r="G26" s="3">
        <v>3896.40014648438</v>
      </c>
      <c r="H26">
        <v>1400.11</v>
      </c>
      <c r="I26">
        <v>12265.33</v>
      </c>
      <c r="K26">
        <f t="shared" si="9"/>
        <v>14.794679934142346</v>
      </c>
    </row>
    <row r="27" spans="1:11" ht="15">
      <c r="A27" s="1" t="s">
        <v>11</v>
      </c>
      <c r="B27">
        <v>2021</v>
      </c>
      <c r="C27">
        <v>642312174</v>
      </c>
      <c r="D27">
        <v>69.95</v>
      </c>
      <c r="E27">
        <v>505.9</v>
      </c>
      <c r="F27">
        <v>7066.19</v>
      </c>
      <c r="G27" s="4">
        <v>3303.89086914063</v>
      </c>
      <c r="H27">
        <v>1412.6</v>
      </c>
      <c r="I27">
        <v>17744.64</v>
      </c>
      <c r="K27">
        <f>LN(C27)</f>
        <v>20.280584995808326</v>
      </c>
    </row>
    <row r="28" spans="1:11" ht="15">
      <c r="A28" s="1" t="s">
        <v>11</v>
      </c>
      <c r="B28">
        <v>2020</v>
      </c>
      <c r="C28">
        <v>608977311</v>
      </c>
      <c r="D28">
        <v>69.8</v>
      </c>
      <c r="E28">
        <v>499.75</v>
      </c>
      <c r="F28">
        <v>6990.94</v>
      </c>
      <c r="G28" s="4">
        <v>3303.89086914063</v>
      </c>
      <c r="H28">
        <v>1412.12</v>
      </c>
      <c r="I28">
        <v>14862.56</v>
      </c>
      <c r="K28">
        <f t="shared" ref="K28:K31" si="10">LN(C28)</f>
        <v>20.227291568822508</v>
      </c>
    </row>
    <row r="29" spans="1:11" ht="15">
      <c r="A29" s="1" t="s">
        <v>11</v>
      </c>
      <c r="B29">
        <v>2019</v>
      </c>
      <c r="C29">
        <v>666933085</v>
      </c>
      <c r="D29">
        <v>69.63</v>
      </c>
      <c r="E29">
        <v>544.03</v>
      </c>
      <c r="F29">
        <v>7630.04</v>
      </c>
      <c r="G29" s="4">
        <v>3303.89086914063</v>
      </c>
      <c r="H29">
        <v>1410.08</v>
      </c>
      <c r="I29">
        <v>14340.6</v>
      </c>
      <c r="K29">
        <f t="shared" si="10"/>
        <v>20.318200276508446</v>
      </c>
    </row>
    <row r="30" spans="1:11" ht="15">
      <c r="A30" s="1" t="s">
        <v>11</v>
      </c>
      <c r="B30">
        <v>2018</v>
      </c>
      <c r="C30">
        <v>897604376</v>
      </c>
      <c r="D30">
        <v>69.430000000000007</v>
      </c>
      <c r="E30">
        <v>506.55</v>
      </c>
      <c r="F30">
        <v>7124.56</v>
      </c>
      <c r="G30" s="4">
        <v>3303.89086914063</v>
      </c>
      <c r="H30">
        <v>1405.41</v>
      </c>
      <c r="I30">
        <v>13841.81</v>
      </c>
      <c r="K30">
        <f t="shared" si="10"/>
        <v>20.615239967943637</v>
      </c>
    </row>
    <row r="31" spans="1:11" ht="15">
      <c r="A31" s="1" t="s">
        <v>11</v>
      </c>
      <c r="B31">
        <v>2017</v>
      </c>
      <c r="C31">
        <v>578074804</v>
      </c>
      <c r="D31">
        <v>69.209999999999994</v>
      </c>
      <c r="E31">
        <v>456.52</v>
      </c>
      <c r="F31">
        <v>6436.79</v>
      </c>
      <c r="G31" s="4">
        <v>3303.89086914063</v>
      </c>
      <c r="H31">
        <v>1400.11</v>
      </c>
      <c r="I31">
        <v>12265.33</v>
      </c>
      <c r="K31">
        <f t="shared" si="10"/>
        <v>20.175213836947897</v>
      </c>
    </row>
    <row r="32" spans="1:11" ht="15">
      <c r="A32" s="1" t="s">
        <v>12</v>
      </c>
      <c r="B32">
        <v>2021</v>
      </c>
      <c r="C32">
        <v>2111578375</v>
      </c>
      <c r="D32">
        <v>125.51</v>
      </c>
      <c r="E32">
        <v>4932.5600000000004</v>
      </c>
      <c r="F32">
        <v>39312.660000000003</v>
      </c>
      <c r="G32" s="4">
        <v>2098.11083984375</v>
      </c>
      <c r="H32">
        <v>1412.6</v>
      </c>
      <c r="I32">
        <v>17744.64</v>
      </c>
      <c r="K32">
        <f>LN(C32)</f>
        <v>21.470701549811853</v>
      </c>
    </row>
    <row r="33" spans="1:11" ht="15">
      <c r="A33" s="1" t="s">
        <v>12</v>
      </c>
      <c r="B33">
        <v>2020</v>
      </c>
      <c r="C33">
        <v>2118396486</v>
      </c>
      <c r="D33">
        <v>125.85</v>
      </c>
      <c r="E33">
        <v>5031.62</v>
      </c>
      <c r="F33">
        <v>39918.17</v>
      </c>
      <c r="G33" s="4">
        <v>2098.11083984375</v>
      </c>
      <c r="H33">
        <v>1412.12</v>
      </c>
      <c r="I33">
        <v>14862.56</v>
      </c>
      <c r="K33">
        <f t="shared" ref="K33:K36" si="11">LN(C33)</f>
        <v>21.473925264906494</v>
      </c>
    </row>
    <row r="34" spans="1:11" ht="15">
      <c r="A34" s="1" t="s">
        <v>12</v>
      </c>
      <c r="B34">
        <v>2019</v>
      </c>
      <c r="C34">
        <v>2040911820</v>
      </c>
      <c r="D34">
        <v>126.22</v>
      </c>
      <c r="E34">
        <v>5120.3100000000004</v>
      </c>
      <c r="F34">
        <v>40458</v>
      </c>
      <c r="G34" s="4">
        <v>2098.11083984375</v>
      </c>
      <c r="H34">
        <v>1410.08</v>
      </c>
      <c r="I34">
        <v>14340.6</v>
      </c>
      <c r="K34">
        <f t="shared" si="11"/>
        <v>21.436662515529175</v>
      </c>
    </row>
    <row r="35" spans="1:11" ht="15">
      <c r="A35" s="1" t="s">
        <v>12</v>
      </c>
      <c r="B35">
        <v>2018</v>
      </c>
      <c r="C35">
        <v>1722676304</v>
      </c>
      <c r="D35">
        <v>126.5</v>
      </c>
      <c r="E35">
        <v>5040.8900000000003</v>
      </c>
      <c r="F35">
        <v>39727.120000000003</v>
      </c>
      <c r="G35" s="4">
        <v>2098.11083984375</v>
      </c>
      <c r="H35">
        <v>1405.41</v>
      </c>
      <c r="I35">
        <v>13841.81</v>
      </c>
      <c r="K35">
        <f t="shared" si="11"/>
        <v>21.267144909170199</v>
      </c>
    </row>
    <row r="36" spans="1:11" ht="15">
      <c r="A36" s="1" t="s">
        <v>12</v>
      </c>
      <c r="B36">
        <v>2017</v>
      </c>
      <c r="C36">
        <v>1742896612</v>
      </c>
      <c r="D36">
        <v>126.75</v>
      </c>
      <c r="E36">
        <v>4930.84</v>
      </c>
      <c r="F36">
        <v>38834.050000000003</v>
      </c>
      <c r="G36" s="4">
        <v>2098.11083984375</v>
      </c>
      <c r="H36">
        <v>1400.11</v>
      </c>
      <c r="I36">
        <v>12265.33</v>
      </c>
      <c r="K36">
        <f t="shared" si="11"/>
        <v>21.278814285603396</v>
      </c>
    </row>
    <row r="37" spans="1:11" ht="15">
      <c r="A37" s="1" t="s">
        <v>13</v>
      </c>
      <c r="B37">
        <v>2021</v>
      </c>
      <c r="C37">
        <v>8104</v>
      </c>
      <c r="D37">
        <v>15.84</v>
      </c>
      <c r="E37">
        <v>26.31</v>
      </c>
      <c r="F37">
        <v>1625.24</v>
      </c>
      <c r="G37" s="3">
        <v>3351.08935546875</v>
      </c>
      <c r="H37">
        <v>1412.6</v>
      </c>
      <c r="I37">
        <v>17744.64</v>
      </c>
      <c r="K37">
        <f>LN(C37)</f>
        <v>9.0001130459285186</v>
      </c>
    </row>
    <row r="38" spans="1:11" ht="15">
      <c r="A38" s="1" t="s">
        <v>13</v>
      </c>
      <c r="B38">
        <v>2020</v>
      </c>
      <c r="C38">
        <v>2278872</v>
      </c>
      <c r="D38">
        <v>15.68</v>
      </c>
      <c r="E38">
        <v>25.19</v>
      </c>
      <c r="F38">
        <v>1577.91</v>
      </c>
      <c r="G38" s="3">
        <v>3351.08935546875</v>
      </c>
      <c r="H38">
        <v>1412.12</v>
      </c>
      <c r="I38">
        <v>14862.56</v>
      </c>
      <c r="K38">
        <f t="shared" ref="K38:K41" si="12">LN(C38)</f>
        <v>14.639191141665867</v>
      </c>
    </row>
    <row r="39" spans="1:11" ht="15">
      <c r="A39" s="1" t="s">
        <v>13</v>
      </c>
      <c r="B39">
        <v>2019</v>
      </c>
      <c r="C39">
        <v>11571581</v>
      </c>
      <c r="D39">
        <v>15.6</v>
      </c>
      <c r="E39">
        <v>27.09</v>
      </c>
      <c r="F39">
        <v>1671.39</v>
      </c>
      <c r="G39" s="3">
        <v>3351.08935546875</v>
      </c>
      <c r="H39">
        <v>1410.08</v>
      </c>
      <c r="I39">
        <v>14340.6</v>
      </c>
      <c r="K39">
        <f t="shared" si="12"/>
        <v>16.264062736334143</v>
      </c>
    </row>
    <row r="40" spans="1:11" ht="15">
      <c r="A40" s="1" t="s">
        <v>13</v>
      </c>
      <c r="B40">
        <v>2018</v>
      </c>
      <c r="C40">
        <v>2192462</v>
      </c>
      <c r="D40">
        <v>15.49</v>
      </c>
      <c r="E40">
        <v>24.6</v>
      </c>
      <c r="F40">
        <v>1533.32</v>
      </c>
      <c r="G40" s="3">
        <v>3351.08935546875</v>
      </c>
      <c r="H40">
        <v>1405.41</v>
      </c>
      <c r="I40">
        <v>13841.81</v>
      </c>
      <c r="K40">
        <f t="shared" si="12"/>
        <v>14.600535671265279</v>
      </c>
    </row>
    <row r="41" spans="1:11" ht="15">
      <c r="A41" s="1" t="s">
        <v>13</v>
      </c>
      <c r="B41">
        <v>2017</v>
      </c>
      <c r="C41">
        <v>14811612</v>
      </c>
      <c r="D41">
        <v>15.34</v>
      </c>
      <c r="E41">
        <v>22.21</v>
      </c>
      <c r="F41">
        <v>1400.9</v>
      </c>
      <c r="G41" s="3">
        <v>3351.08935546875</v>
      </c>
      <c r="H41">
        <v>1400.11</v>
      </c>
      <c r="I41">
        <v>12265.33</v>
      </c>
      <c r="K41">
        <f t="shared" si="12"/>
        <v>16.5109220256955</v>
      </c>
    </row>
    <row r="42" spans="1:11" ht="15">
      <c r="A42" s="1" t="s">
        <v>14</v>
      </c>
      <c r="B42">
        <v>2021</v>
      </c>
      <c r="C42">
        <v>7366</v>
      </c>
      <c r="D42">
        <v>7.38</v>
      </c>
      <c r="E42">
        <v>18.55</v>
      </c>
      <c r="F42">
        <v>2535.62</v>
      </c>
      <c r="G42" s="3">
        <v>2778.65209960938</v>
      </c>
      <c r="H42">
        <v>1412.6</v>
      </c>
      <c r="I42">
        <v>17744.64</v>
      </c>
      <c r="K42">
        <f>LN(C42)</f>
        <v>8.9046300970050112</v>
      </c>
    </row>
    <row r="43" spans="1:11" ht="15">
      <c r="A43" s="1" t="s">
        <v>14</v>
      </c>
      <c r="B43">
        <v>2020</v>
      </c>
      <c r="C43">
        <v>8640</v>
      </c>
      <c r="D43">
        <v>7.28</v>
      </c>
      <c r="E43">
        <v>18.52</v>
      </c>
      <c r="F43">
        <v>2593.36</v>
      </c>
      <c r="G43" s="3">
        <v>2778.65209960938</v>
      </c>
      <c r="H43">
        <v>1412.12</v>
      </c>
      <c r="I43">
        <v>14862.56</v>
      </c>
      <c r="K43">
        <f t="shared" ref="K43:K46" si="13">LN(C43)</f>
        <v>9.0641578617981011</v>
      </c>
    </row>
    <row r="44" spans="1:11" ht="15">
      <c r="A44" s="1" t="s">
        <v>14</v>
      </c>
      <c r="B44">
        <v>2019</v>
      </c>
      <c r="C44">
        <v>77263</v>
      </c>
      <c r="D44">
        <v>7.17</v>
      </c>
      <c r="E44">
        <v>18.79</v>
      </c>
      <c r="F44">
        <v>2598.5100000000002</v>
      </c>
      <c r="G44" s="3">
        <v>2778.65209960938</v>
      </c>
      <c r="H44">
        <v>1410.08</v>
      </c>
      <c r="I44">
        <v>14340.6</v>
      </c>
      <c r="K44">
        <f t="shared" si="13"/>
        <v>11.25497046539134</v>
      </c>
    </row>
    <row r="45" spans="1:11" ht="15">
      <c r="A45" s="1" t="s">
        <v>14</v>
      </c>
      <c r="B45">
        <v>2018</v>
      </c>
      <c r="C45">
        <v>1200</v>
      </c>
      <c r="D45">
        <v>7.06</v>
      </c>
      <c r="E45">
        <v>18.13</v>
      </c>
      <c r="F45">
        <v>2553.36</v>
      </c>
      <c r="G45" s="3">
        <v>2778.65209960938</v>
      </c>
      <c r="H45">
        <v>1405.41</v>
      </c>
      <c r="I45">
        <v>13841.81</v>
      </c>
      <c r="K45">
        <f t="shared" si="13"/>
        <v>7.0900768357760917</v>
      </c>
    </row>
    <row r="46" spans="1:11" ht="15">
      <c r="A46" s="1" t="s">
        <v>14</v>
      </c>
      <c r="B46">
        <v>2017</v>
      </c>
      <c r="C46">
        <v>1300</v>
      </c>
      <c r="D46">
        <v>6.95</v>
      </c>
      <c r="E46">
        <v>17.059999999999999</v>
      </c>
      <c r="F46">
        <v>2439.46</v>
      </c>
      <c r="G46" s="3">
        <v>2778.65209960938</v>
      </c>
      <c r="H46">
        <v>1400.11</v>
      </c>
      <c r="I46">
        <v>12265.33</v>
      </c>
      <c r="K46">
        <f t="shared" si="13"/>
        <v>7.1701195434496281</v>
      </c>
    </row>
    <row r="47" spans="1:11" ht="15">
      <c r="A47" s="1" t="s">
        <v>15</v>
      </c>
      <c r="B47">
        <v>2021</v>
      </c>
      <c r="C47">
        <v>2302</v>
      </c>
      <c r="D47">
        <v>98.5</v>
      </c>
      <c r="E47">
        <v>366.2</v>
      </c>
      <c r="F47">
        <v>3756.49</v>
      </c>
      <c r="G47" s="4">
        <v>2458</v>
      </c>
      <c r="H47">
        <v>1412.6</v>
      </c>
      <c r="I47">
        <v>17744.64</v>
      </c>
      <c r="K47">
        <f>LN(C47)</f>
        <v>7.7415335892818282</v>
      </c>
    </row>
    <row r="48" spans="1:11" ht="15">
      <c r="A48" s="1" t="s">
        <v>15</v>
      </c>
      <c r="B48">
        <v>2020</v>
      </c>
      <c r="C48">
        <v>1330.9</v>
      </c>
      <c r="D48">
        <v>97.58</v>
      </c>
      <c r="E48">
        <v>342.94</v>
      </c>
      <c r="F48">
        <v>3586.35</v>
      </c>
      <c r="G48" s="4">
        <v>2458</v>
      </c>
      <c r="H48">
        <v>1412.12</v>
      </c>
      <c r="I48">
        <v>14862.56</v>
      </c>
      <c r="K48">
        <f t="shared" ref="K48:K51" si="14">LN(C48)</f>
        <v>7.1936106840925103</v>
      </c>
    </row>
    <row r="49" spans="1:11" ht="15">
      <c r="A49" s="1" t="s">
        <v>15</v>
      </c>
      <c r="B49">
        <v>2019</v>
      </c>
      <c r="C49">
        <v>1620</v>
      </c>
      <c r="D49">
        <v>96.48</v>
      </c>
      <c r="E49">
        <v>327.87</v>
      </c>
      <c r="F49">
        <v>3491.09</v>
      </c>
      <c r="G49" s="4">
        <v>2458</v>
      </c>
      <c r="H49">
        <v>1410.08</v>
      </c>
      <c r="I49">
        <v>14340.6</v>
      </c>
      <c r="K49">
        <f t="shared" si="14"/>
        <v>7.3901814282264295</v>
      </c>
    </row>
    <row r="50" spans="1:11" ht="15">
      <c r="A50" s="1" t="s">
        <v>15</v>
      </c>
      <c r="B50">
        <v>2018</v>
      </c>
      <c r="C50">
        <v>9774.5</v>
      </c>
      <c r="D50">
        <v>94.67</v>
      </c>
      <c r="E50">
        <v>303.08999999999997</v>
      </c>
      <c r="F50">
        <v>3267.23</v>
      </c>
      <c r="G50" s="4">
        <v>2458</v>
      </c>
      <c r="H50">
        <v>1405.41</v>
      </c>
      <c r="I50">
        <v>13841.81</v>
      </c>
      <c r="K50">
        <f t="shared" si="14"/>
        <v>9.1875322326501738</v>
      </c>
    </row>
    <row r="51" spans="1:11" ht="15">
      <c r="A51" s="1" t="s">
        <v>15</v>
      </c>
      <c r="B51">
        <v>2017</v>
      </c>
      <c r="C51">
        <v>8785</v>
      </c>
      <c r="D51">
        <v>93.67</v>
      </c>
      <c r="E51">
        <v>277.07</v>
      </c>
      <c r="F51">
        <v>2992.07</v>
      </c>
      <c r="G51" s="4">
        <v>2458</v>
      </c>
      <c r="H51">
        <v>1400.11</v>
      </c>
      <c r="I51">
        <v>12265.33</v>
      </c>
      <c r="K51">
        <f t="shared" si="14"/>
        <v>9.0808010006211983</v>
      </c>
    </row>
    <row r="52" spans="1:11" ht="15">
      <c r="A52" s="1" t="s">
        <v>16</v>
      </c>
      <c r="B52">
        <v>2021</v>
      </c>
      <c r="C52">
        <v>29303</v>
      </c>
      <c r="D52">
        <v>53.55</v>
      </c>
      <c r="E52">
        <v>65.16</v>
      </c>
      <c r="F52">
        <v>1209.93</v>
      </c>
      <c r="G52" s="3">
        <v>3234.0791015625</v>
      </c>
      <c r="H52">
        <v>1412.6</v>
      </c>
      <c r="I52">
        <v>17744.64</v>
      </c>
      <c r="K52">
        <f>LN(C52)</f>
        <v>10.285445178842252</v>
      </c>
    </row>
    <row r="53" spans="1:11" ht="15">
      <c r="A53" s="1" t="s">
        <v>16</v>
      </c>
      <c r="B53">
        <v>2020</v>
      </c>
      <c r="C53">
        <v>1204495</v>
      </c>
      <c r="D53">
        <v>53.2</v>
      </c>
      <c r="E53">
        <v>81.260000000000005</v>
      </c>
      <c r="F53">
        <v>1477.45</v>
      </c>
      <c r="G53" s="3">
        <v>3234.0791015625</v>
      </c>
      <c r="H53">
        <v>1412.12</v>
      </c>
      <c r="I53">
        <v>14862.56</v>
      </c>
      <c r="K53">
        <f t="shared" ref="K53:K56" si="15">LN(C53)</f>
        <v>14.001570949928405</v>
      </c>
    </row>
    <row r="54" spans="1:11" ht="15">
      <c r="A54" s="1" t="s">
        <v>16</v>
      </c>
      <c r="B54">
        <v>2019</v>
      </c>
      <c r="C54">
        <v>252</v>
      </c>
      <c r="D54">
        <v>52.83</v>
      </c>
      <c r="E54">
        <v>68.8</v>
      </c>
      <c r="F54">
        <v>1295.2</v>
      </c>
      <c r="G54" s="3">
        <v>3234.0791015625</v>
      </c>
      <c r="H54">
        <v>1410.08</v>
      </c>
      <c r="I54">
        <v>14340.6</v>
      </c>
      <c r="K54">
        <f t="shared" si="15"/>
        <v>5.5294290875114234</v>
      </c>
    </row>
    <row r="55" spans="1:11" ht="15">
      <c r="A55" s="1" t="s">
        <v>16</v>
      </c>
      <c r="B55">
        <v>2018</v>
      </c>
      <c r="C55">
        <v>47952</v>
      </c>
      <c r="D55">
        <v>52.45</v>
      </c>
      <c r="E55">
        <v>66.7</v>
      </c>
      <c r="F55">
        <v>1274.92</v>
      </c>
      <c r="G55" s="3">
        <v>3234.0791015625</v>
      </c>
      <c r="H55">
        <v>1405.41</v>
      </c>
      <c r="I55">
        <v>13841.81</v>
      </c>
      <c r="K55">
        <f t="shared" si="15"/>
        <v>10.777955789556444</v>
      </c>
    </row>
    <row r="56" spans="1:11" ht="15">
      <c r="A56" s="1" t="s">
        <v>16</v>
      </c>
      <c r="B56">
        <v>2017</v>
      </c>
      <c r="C56">
        <v>48728</v>
      </c>
      <c r="D56">
        <v>52.05</v>
      </c>
      <c r="E56">
        <v>61.27</v>
      </c>
      <c r="F56">
        <v>1175.2</v>
      </c>
      <c r="G56" s="3">
        <v>3234.0791015625</v>
      </c>
      <c r="H56">
        <v>1400.11</v>
      </c>
      <c r="I56">
        <v>12265.33</v>
      </c>
      <c r="K56">
        <f t="shared" si="15"/>
        <v>10.794009092516321</v>
      </c>
    </row>
    <row r="57" spans="1:11" ht="15">
      <c r="A57" s="1" t="s">
        <v>17</v>
      </c>
      <c r="B57">
        <v>2021</v>
      </c>
      <c r="C57">
        <v>1277377568</v>
      </c>
      <c r="D57">
        <v>51.74</v>
      </c>
      <c r="E57">
        <v>1810.97</v>
      </c>
      <c r="F57">
        <v>34997.78</v>
      </c>
      <c r="G57" s="4">
        <v>955.65106201171898</v>
      </c>
      <c r="H57">
        <v>1412.6</v>
      </c>
      <c r="I57">
        <v>17744.64</v>
      </c>
      <c r="K57" s="5">
        <f>LN(C57)</f>
        <v>20.968075038267461</v>
      </c>
    </row>
    <row r="58" spans="1:11" ht="15">
      <c r="A58" s="1" t="s">
        <v>17</v>
      </c>
      <c r="B58">
        <v>2020</v>
      </c>
      <c r="C58">
        <v>1535950042</v>
      </c>
      <c r="D58">
        <v>51.84</v>
      </c>
      <c r="E58">
        <v>1644.68</v>
      </c>
      <c r="F58">
        <v>31721.3</v>
      </c>
      <c r="G58" s="4">
        <v>955.65106201171898</v>
      </c>
      <c r="H58">
        <v>1412.12</v>
      </c>
      <c r="I58">
        <v>14862.56</v>
      </c>
      <c r="K58" s="5">
        <f t="shared" ref="K58:K61" si="16">LN(C58)</f>
        <v>21.152414946403368</v>
      </c>
    </row>
    <row r="59" spans="1:11" ht="15">
      <c r="A59" s="1" t="s">
        <v>17</v>
      </c>
      <c r="B59">
        <v>2019</v>
      </c>
      <c r="C59">
        <v>1386574771</v>
      </c>
      <c r="D59">
        <v>51.77</v>
      </c>
      <c r="E59">
        <v>1651.42</v>
      </c>
      <c r="F59">
        <v>31902.42</v>
      </c>
      <c r="G59" s="4">
        <v>955.65106201171898</v>
      </c>
      <c r="H59">
        <v>1410.08</v>
      </c>
      <c r="I59">
        <v>14340.6</v>
      </c>
      <c r="K59" s="5">
        <f t="shared" si="16"/>
        <v>21.050102349441996</v>
      </c>
    </row>
    <row r="60" spans="1:11" ht="15">
      <c r="A60" s="1" t="s">
        <v>17</v>
      </c>
      <c r="B60">
        <v>2018</v>
      </c>
      <c r="C60">
        <v>1291927488</v>
      </c>
      <c r="D60">
        <v>51.59</v>
      </c>
      <c r="E60">
        <v>1725.37</v>
      </c>
      <c r="F60">
        <v>33436.92</v>
      </c>
      <c r="G60" s="4">
        <v>955.65106201171898</v>
      </c>
      <c r="H60">
        <v>1405.41</v>
      </c>
      <c r="I60">
        <v>13841.81</v>
      </c>
      <c r="K60" s="5">
        <f t="shared" si="16"/>
        <v>20.979401116892809</v>
      </c>
    </row>
    <row r="61" spans="1:11" ht="15">
      <c r="A61" s="1" t="s">
        <v>17</v>
      </c>
      <c r="B61">
        <v>2017</v>
      </c>
      <c r="C61">
        <v>1311055139</v>
      </c>
      <c r="D61">
        <v>51.36</v>
      </c>
      <c r="E61">
        <v>1623.07</v>
      </c>
      <c r="F61">
        <v>31616.84</v>
      </c>
      <c r="G61" s="4">
        <v>955.65106201171898</v>
      </c>
      <c r="H61">
        <v>1400.11</v>
      </c>
      <c r="I61">
        <v>12265.33</v>
      </c>
      <c r="K61" s="5">
        <f t="shared" si="16"/>
        <v>20.994098099577322</v>
      </c>
    </row>
    <row r="62" spans="1:11" ht="15">
      <c r="A62" s="1" t="s">
        <v>18</v>
      </c>
      <c r="B62">
        <v>2021</v>
      </c>
      <c r="C62">
        <v>135344199</v>
      </c>
      <c r="D62">
        <v>25.77</v>
      </c>
      <c r="E62">
        <v>1635.26</v>
      </c>
      <c r="F62">
        <v>60443.11</v>
      </c>
      <c r="G62" s="4">
        <v>8956.435546875</v>
      </c>
      <c r="H62">
        <v>1412.6</v>
      </c>
      <c r="I62">
        <v>17744.64</v>
      </c>
      <c r="K62" s="5">
        <f>LN(C62)</f>
        <v>18.723331713852314</v>
      </c>
    </row>
    <row r="63" spans="1:11" ht="15">
      <c r="A63" s="1" t="s">
        <v>18</v>
      </c>
      <c r="B63">
        <v>2020</v>
      </c>
      <c r="C63">
        <v>131046739</v>
      </c>
      <c r="D63">
        <v>25.64</v>
      </c>
      <c r="E63">
        <v>1357.64</v>
      </c>
      <c r="F63">
        <v>51720.37</v>
      </c>
      <c r="G63" s="4">
        <v>8956.435546875</v>
      </c>
      <c r="H63">
        <v>1412.12</v>
      </c>
      <c r="I63">
        <v>14862.56</v>
      </c>
      <c r="K63" s="5">
        <f t="shared" ref="K63:K66" si="17">LN(C63)</f>
        <v>18.691064603791887</v>
      </c>
    </row>
    <row r="64" spans="1:11" ht="15">
      <c r="A64" s="1" t="s">
        <v>18</v>
      </c>
      <c r="B64">
        <v>2019</v>
      </c>
      <c r="C64">
        <v>142054892</v>
      </c>
      <c r="D64">
        <v>25.53</v>
      </c>
      <c r="E64">
        <v>1386.7</v>
      </c>
      <c r="F64">
        <v>54941.43</v>
      </c>
      <c r="G64" s="4">
        <v>8956.435546875</v>
      </c>
      <c r="H64">
        <v>1410.08</v>
      </c>
      <c r="I64">
        <v>14340.6</v>
      </c>
      <c r="K64" s="5">
        <f t="shared" si="17"/>
        <v>18.771724104249444</v>
      </c>
    </row>
    <row r="65" spans="1:11" ht="15">
      <c r="A65" s="1" t="s">
        <v>18</v>
      </c>
      <c r="B65">
        <v>2018</v>
      </c>
      <c r="C65">
        <v>111417751</v>
      </c>
      <c r="D65">
        <v>25.15</v>
      </c>
      <c r="E65">
        <v>1416.82</v>
      </c>
      <c r="F65">
        <v>57207.87</v>
      </c>
      <c r="G65" s="4">
        <v>8956.435546875</v>
      </c>
      <c r="H65">
        <v>1405.41</v>
      </c>
      <c r="I65">
        <v>13841.81</v>
      </c>
      <c r="K65" s="5">
        <f t="shared" si="17"/>
        <v>18.528797217467208</v>
      </c>
    </row>
    <row r="66" spans="1:11" ht="15">
      <c r="A66" s="1" t="s">
        <v>18</v>
      </c>
      <c r="B66">
        <v>2017</v>
      </c>
      <c r="C66">
        <v>103736443</v>
      </c>
      <c r="D66">
        <v>24.76</v>
      </c>
      <c r="E66">
        <v>1381.99</v>
      </c>
      <c r="F66">
        <v>53936.14</v>
      </c>
      <c r="G66" s="4">
        <v>8956.435546875</v>
      </c>
      <c r="H66">
        <v>1400.11</v>
      </c>
      <c r="I66">
        <v>12265.33</v>
      </c>
      <c r="K66" s="5">
        <f t="shared" si="17"/>
        <v>18.457364038657513</v>
      </c>
    </row>
    <row r="67" spans="1:11" ht="15">
      <c r="A67" s="1" t="s">
        <v>19</v>
      </c>
      <c r="B67">
        <v>2021</v>
      </c>
      <c r="C67">
        <v>22947501</v>
      </c>
      <c r="D67">
        <v>5.1100000000000003</v>
      </c>
      <c r="E67">
        <v>246.97</v>
      </c>
      <c r="F67">
        <v>48781.03</v>
      </c>
      <c r="G67" s="4">
        <v>11041.02734375</v>
      </c>
      <c r="H67">
        <v>1412.6</v>
      </c>
      <c r="I67">
        <v>17744.64</v>
      </c>
      <c r="K67" s="5">
        <f>LN(C67)</f>
        <v>16.948719599653113</v>
      </c>
    </row>
    <row r="68" spans="1:11" ht="15">
      <c r="A68" s="1" t="s">
        <v>19</v>
      </c>
      <c r="B68">
        <v>2020</v>
      </c>
      <c r="C68">
        <v>21403022</v>
      </c>
      <c r="D68">
        <v>5.09</v>
      </c>
      <c r="E68">
        <v>210.51</v>
      </c>
      <c r="F68">
        <v>41596.51</v>
      </c>
      <c r="G68" s="4">
        <v>11041.02734375</v>
      </c>
      <c r="H68">
        <v>1412.12</v>
      </c>
      <c r="I68">
        <v>14862.56</v>
      </c>
      <c r="K68" s="5">
        <f t="shared" ref="K68:K71" si="18">LN(C68)</f>
        <v>16.87904268497546</v>
      </c>
    </row>
    <row r="69" spans="1:11" ht="15">
      <c r="A69" s="1" t="s">
        <v>19</v>
      </c>
      <c r="B69">
        <v>2019</v>
      </c>
      <c r="C69">
        <v>21060255</v>
      </c>
      <c r="D69">
        <v>4.99</v>
      </c>
      <c r="E69">
        <v>211.11</v>
      </c>
      <c r="F69">
        <v>42865.23</v>
      </c>
      <c r="G69" s="4">
        <v>11041.02734375</v>
      </c>
      <c r="H69">
        <v>1410.08</v>
      </c>
      <c r="I69">
        <v>14340.6</v>
      </c>
      <c r="K69" s="5">
        <f t="shared" si="18"/>
        <v>16.862898172858909</v>
      </c>
    </row>
    <row r="70" spans="1:11" ht="15">
      <c r="A70" s="1" t="s">
        <v>19</v>
      </c>
      <c r="B70">
        <v>2018</v>
      </c>
      <c r="C70">
        <v>21941580</v>
      </c>
      <c r="D70">
        <v>4.9000000000000004</v>
      </c>
      <c r="E70">
        <v>209.64</v>
      </c>
      <c r="F70">
        <v>43250.44</v>
      </c>
      <c r="G70" s="4">
        <v>11041.02734375</v>
      </c>
      <c r="H70">
        <v>1405.41</v>
      </c>
      <c r="I70">
        <v>13841.81</v>
      </c>
      <c r="K70" s="5">
        <f t="shared" si="18"/>
        <v>16.903894024803666</v>
      </c>
    </row>
    <row r="71" spans="1:11" ht="15">
      <c r="A71" s="1" t="s">
        <v>19</v>
      </c>
      <c r="B71">
        <v>2017</v>
      </c>
      <c r="C71">
        <v>25027774</v>
      </c>
      <c r="D71">
        <v>4.82</v>
      </c>
      <c r="E71">
        <v>203.65</v>
      </c>
      <c r="F71">
        <v>42925</v>
      </c>
      <c r="G71" s="4">
        <v>11041.02734375</v>
      </c>
      <c r="H71">
        <v>1400.11</v>
      </c>
      <c r="I71">
        <v>12265.33</v>
      </c>
      <c r="K71" s="5">
        <f t="shared" si="18"/>
        <v>17.035496726173093</v>
      </c>
    </row>
    <row r="72" spans="1:11" ht="15">
      <c r="A72" s="1"/>
    </row>
    <row r="73" spans="1:11" ht="15">
      <c r="A73" s="1"/>
    </row>
    <row r="74" spans="1:11" ht="15">
      <c r="A74" s="1"/>
    </row>
    <row r="75" spans="1:11" ht="15">
      <c r="A75" s="1"/>
    </row>
    <row r="76" spans="1:11" ht="15">
      <c r="A76" s="1"/>
    </row>
    <row r="77" spans="1:11" ht="15">
      <c r="A77" s="1"/>
    </row>
    <row r="78" spans="1:11" ht="15">
      <c r="A78" s="1"/>
    </row>
    <row r="79" spans="1:11" ht="15">
      <c r="A79" s="1"/>
    </row>
    <row r="80" spans="1:11" ht="15">
      <c r="A80" s="1"/>
    </row>
    <row r="81" spans="1:1" ht="15">
      <c r="A81" s="1"/>
    </row>
    <row r="82" spans="1:1" ht="15">
      <c r="A82" s="1"/>
    </row>
    <row r="83" spans="1:1" ht="15">
      <c r="A83" s="1"/>
    </row>
    <row r="84" spans="1:1" ht="15">
      <c r="A84" s="1"/>
    </row>
    <row r="85" spans="1:1" ht="15">
      <c r="A85" s="1"/>
    </row>
    <row r="86" spans="1:1" ht="15">
      <c r="A86" s="1"/>
    </row>
    <row r="87" spans="1:1" ht="15">
      <c r="A87" s="1"/>
    </row>
    <row r="88" spans="1:1" ht="15">
      <c r="A88" s="1"/>
    </row>
    <row r="89" spans="1:1" ht="15">
      <c r="A89" s="1"/>
    </row>
    <row r="90" spans="1:1" ht="15">
      <c r="A90" s="1"/>
    </row>
    <row r="91" spans="1:1" ht="15">
      <c r="A91" s="1"/>
    </row>
    <row r="92" spans="1:1" ht="15">
      <c r="A92" s="1"/>
    </row>
    <row r="93" spans="1:1" ht="15">
      <c r="A93" s="1"/>
    </row>
    <row r="94" spans="1:1" ht="15">
      <c r="A94" s="1"/>
    </row>
    <row r="95" spans="1:1" ht="15">
      <c r="A95" s="1"/>
    </row>
    <row r="96" spans="1:1" ht="15">
      <c r="A96" s="1"/>
    </row>
    <row r="97" spans="1:1" ht="15">
      <c r="A97" s="1"/>
    </row>
    <row r="98" spans="1:1" ht="15">
      <c r="A98" s="1"/>
    </row>
    <row r="99" spans="1:1" ht="15">
      <c r="A99" s="1"/>
    </row>
    <row r="100" spans="1:1" ht="15">
      <c r="A100" s="1"/>
    </row>
    <row r="101" spans="1:1" ht="15">
      <c r="A101" s="1"/>
    </row>
    <row r="102" spans="1:1" ht="15">
      <c r="A102" s="1"/>
    </row>
    <row r="103" spans="1:1" ht="15">
      <c r="A103" s="1"/>
    </row>
    <row r="104" spans="1:1" ht="15">
      <c r="A104" s="1"/>
    </row>
    <row r="105" spans="1:1" ht="15">
      <c r="A105" s="1"/>
    </row>
    <row r="106" spans="1:1" ht="15">
      <c r="A106" s="1"/>
    </row>
    <row r="107" spans="1:1" ht="15">
      <c r="A107" s="1"/>
    </row>
    <row r="108" spans="1:1" ht="15">
      <c r="A108" s="1"/>
    </row>
    <row r="109" spans="1:1" ht="15">
      <c r="A109" s="1"/>
    </row>
    <row r="110" spans="1:1" ht="15">
      <c r="A110" s="1"/>
    </row>
    <row r="111" spans="1:1" ht="15">
      <c r="A111" s="1"/>
    </row>
    <row r="112" spans="1:1" ht="15">
      <c r="A112" s="1"/>
    </row>
    <row r="113" spans="1:1" ht="15">
      <c r="A113" s="1"/>
    </row>
    <row r="114" spans="1:1" ht="15">
      <c r="A114" s="1"/>
    </row>
    <row r="115" spans="1:1" ht="15">
      <c r="A115" s="1"/>
    </row>
    <row r="116" spans="1:1" ht="15">
      <c r="A116" s="1"/>
    </row>
    <row r="117" spans="1:1" ht="15">
      <c r="A117" s="1"/>
    </row>
    <row r="118" spans="1:1" ht="15">
      <c r="A118" s="1"/>
    </row>
    <row r="119" spans="1:1" ht="15">
      <c r="A119" s="1"/>
    </row>
    <row r="120" spans="1:1" ht="15">
      <c r="A120" s="1"/>
    </row>
    <row r="121" spans="1:1" ht="15">
      <c r="A121" s="1"/>
    </row>
    <row r="122" spans="1:1" ht="15">
      <c r="A122" s="1"/>
    </row>
    <row r="123" spans="1:1" ht="15">
      <c r="A123" s="1"/>
    </row>
    <row r="124" spans="1:1" ht="15">
      <c r="A124" s="1"/>
    </row>
    <row r="125" spans="1:1" ht="15">
      <c r="A125" s="1"/>
    </row>
    <row r="126" spans="1:1" ht="15">
      <c r="A126" s="1"/>
    </row>
    <row r="127" spans="1:1" ht="15">
      <c r="A127" s="1"/>
    </row>
    <row r="128" spans="1:1" ht="15">
      <c r="A128" s="1"/>
    </row>
    <row r="129" spans="1:1" ht="15">
      <c r="A129" s="1"/>
    </row>
    <row r="130" spans="1:1" ht="15">
      <c r="A130" s="1"/>
    </row>
    <row r="131" spans="1:1" ht="15">
      <c r="A131" s="1"/>
    </row>
    <row r="132" spans="1:1" ht="15">
      <c r="A132" s="1"/>
    </row>
    <row r="133" spans="1:1" ht="15">
      <c r="A133" s="1"/>
    </row>
    <row r="134" spans="1:1" ht="15">
      <c r="A134" s="1"/>
    </row>
    <row r="135" spans="1:1" ht="15">
      <c r="A135" s="1"/>
    </row>
    <row r="136" spans="1:1" ht="15">
      <c r="A136" s="1"/>
    </row>
    <row r="137" spans="1:1" ht="15">
      <c r="A137" s="1"/>
    </row>
    <row r="138" spans="1:1" ht="15">
      <c r="A138" s="1"/>
    </row>
    <row r="139" spans="1:1" ht="15">
      <c r="A139" s="1"/>
    </row>
    <row r="140" spans="1:1" ht="15">
      <c r="A140" s="1"/>
    </row>
    <row r="141" spans="1:1" ht="15">
      <c r="A141" s="1"/>
    </row>
    <row r="142" spans="1:1" ht="15">
      <c r="A142" s="1"/>
    </row>
    <row r="143" spans="1:1" ht="15">
      <c r="A143" s="1"/>
    </row>
    <row r="144" spans="1:1" ht="15">
      <c r="A144" s="1"/>
    </row>
    <row r="145" spans="1:1" ht="15">
      <c r="A145" s="1"/>
    </row>
    <row r="146" spans="1:1" ht="15">
      <c r="A146" s="1"/>
    </row>
    <row r="147" spans="1:1" ht="15">
      <c r="A147" s="1"/>
    </row>
    <row r="148" spans="1:1" ht="15">
      <c r="A148" s="1"/>
    </row>
    <row r="149" spans="1:1" ht="15">
      <c r="A149" s="1"/>
    </row>
    <row r="150" spans="1:1" ht="15">
      <c r="A150" s="1"/>
    </row>
    <row r="151" spans="1:1" ht="15">
      <c r="A151" s="1"/>
    </row>
    <row r="152" spans="1:1" ht="15">
      <c r="A152" s="1"/>
    </row>
    <row r="153" spans="1:1" ht="15">
      <c r="A153" s="1"/>
    </row>
    <row r="154" spans="1:1" ht="15">
      <c r="A154" s="1"/>
    </row>
    <row r="155" spans="1:1" ht="15">
      <c r="A155" s="1"/>
    </row>
    <row r="156" spans="1:1" ht="15">
      <c r="A156" s="1"/>
    </row>
    <row r="157" spans="1:1" ht="15">
      <c r="A157" s="1"/>
    </row>
    <row r="158" spans="1:1" ht="15">
      <c r="A158" s="1"/>
    </row>
    <row r="159" spans="1:1" ht="15">
      <c r="A159" s="1"/>
    </row>
    <row r="160" spans="1:1" ht="15">
      <c r="A160" s="1"/>
    </row>
    <row r="161" spans="1:1" ht="15">
      <c r="A161" s="1"/>
    </row>
    <row r="162" spans="1:1" ht="15">
      <c r="A162" s="1"/>
    </row>
    <row r="163" spans="1:1" ht="15">
      <c r="A163" s="1"/>
    </row>
    <row r="164" spans="1:1" ht="15">
      <c r="A164" s="1"/>
    </row>
    <row r="165" spans="1:1" ht="15">
      <c r="A165" s="1"/>
    </row>
    <row r="166" spans="1:1" ht="15">
      <c r="A166" s="1"/>
    </row>
    <row r="167" spans="1:1" ht="15">
      <c r="A167" s="1"/>
    </row>
    <row r="168" spans="1:1" ht="15">
      <c r="A168" s="1"/>
    </row>
    <row r="169" spans="1:1" ht="15">
      <c r="A169" s="1"/>
    </row>
    <row r="170" spans="1:1" ht="15">
      <c r="A170" s="1"/>
    </row>
    <row r="171" spans="1:1" ht="15">
      <c r="A171" s="1"/>
    </row>
    <row r="172" spans="1:1" ht="15">
      <c r="A172" s="1"/>
    </row>
    <row r="173" spans="1:1" ht="15">
      <c r="A173" s="1"/>
    </row>
    <row r="174" spans="1:1" ht="15">
      <c r="A174" s="1"/>
    </row>
    <row r="175" spans="1:1" ht="15">
      <c r="A175" s="1"/>
    </row>
    <row r="176" spans="1:1" ht="15">
      <c r="A176" s="1"/>
    </row>
    <row r="177" spans="1:1" ht="15">
      <c r="A177" s="1"/>
    </row>
    <row r="178" spans="1:1" ht="15">
      <c r="A178" s="1"/>
    </row>
    <row r="179" spans="1:1" ht="15">
      <c r="A179" s="1"/>
    </row>
    <row r="180" spans="1:1" ht="15">
      <c r="A180" s="1"/>
    </row>
    <row r="181" spans="1:1" ht="15">
      <c r="A181" s="1"/>
    </row>
    <row r="182" spans="1:1" ht="15">
      <c r="A182" s="1"/>
    </row>
    <row r="183" spans="1:1" ht="15">
      <c r="A183" s="1"/>
    </row>
    <row r="184" spans="1:1" ht="15">
      <c r="A184" s="1"/>
    </row>
    <row r="185" spans="1:1" ht="15">
      <c r="A185" s="1"/>
    </row>
    <row r="186" spans="1:1" ht="15">
      <c r="A186" s="1"/>
    </row>
    <row r="187" spans="1:1" ht="15">
      <c r="A187" s="1"/>
    </row>
    <row r="188" spans="1:1" ht="15">
      <c r="A188" s="1"/>
    </row>
    <row r="189" spans="1:1" ht="15">
      <c r="A189" s="1"/>
    </row>
    <row r="190" spans="1:1" ht="15">
      <c r="A190" s="1"/>
    </row>
    <row r="191" spans="1:1" ht="15">
      <c r="A19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F1A4-852F-4AB1-944F-7F68CB1055BA}">
  <dimension ref="A1:J13"/>
  <sheetViews>
    <sheetView workbookViewId="0">
      <selection activeCell="A9" sqref="A9:F13"/>
    </sheetView>
  </sheetViews>
  <sheetFormatPr defaultRowHeight="14.4"/>
  <sheetData>
    <row r="1" spans="1:10" ht="15">
      <c r="A1" s="1" t="s">
        <v>21</v>
      </c>
      <c r="B1" s="1" t="s">
        <v>20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spans="1:10">
      <c r="A2">
        <v>2021</v>
      </c>
      <c r="B2">
        <v>5453888736</v>
      </c>
      <c r="C2">
        <v>1412.6</v>
      </c>
      <c r="D2">
        <v>844.95761950000042</v>
      </c>
      <c r="E2">
        <v>17744.64</v>
      </c>
      <c r="F2">
        <v>11973.320000000003</v>
      </c>
      <c r="G2">
        <v>12556.33</v>
      </c>
      <c r="H2">
        <v>319807.19</v>
      </c>
      <c r="I2">
        <v>56526.239196777358</v>
      </c>
      <c r="J2">
        <v>1</v>
      </c>
    </row>
    <row r="3" spans="1:10">
      <c r="A3">
        <v>2020</v>
      </c>
      <c r="B3">
        <v>5521229746</v>
      </c>
      <c r="C3">
        <v>1412.12</v>
      </c>
      <c r="D3">
        <v>840.30659979999973</v>
      </c>
      <c r="E3">
        <v>14862.56</v>
      </c>
      <c r="F3">
        <v>11330.929999999991</v>
      </c>
      <c r="G3">
        <v>10408.67</v>
      </c>
      <c r="H3">
        <v>283508.02</v>
      </c>
      <c r="I3">
        <v>56526.239196777358</v>
      </c>
      <c r="J3">
        <v>1</v>
      </c>
    </row>
    <row r="4" spans="1:10">
      <c r="A4">
        <v>2019</v>
      </c>
      <c r="B4">
        <v>5250557628</v>
      </c>
      <c r="C4">
        <v>1410.08</v>
      </c>
      <c r="D4">
        <v>833.77497889999995</v>
      </c>
      <c r="E4">
        <v>14340.6</v>
      </c>
      <c r="F4">
        <v>11606.620000000004</v>
      </c>
      <c r="G4">
        <v>10143.84</v>
      </c>
      <c r="H4">
        <v>299093.31</v>
      </c>
      <c r="I4">
        <v>56526.239196777358</v>
      </c>
      <c r="J4">
        <v>1</v>
      </c>
    </row>
    <row r="5" spans="1:10">
      <c r="A5">
        <v>2018</v>
      </c>
      <c r="B5">
        <v>4899376278</v>
      </c>
      <c r="C5">
        <v>1405.41</v>
      </c>
      <c r="D5">
        <v>826.39280330000042</v>
      </c>
      <c r="E5">
        <v>13841.81</v>
      </c>
      <c r="F5">
        <v>11450.889999999998</v>
      </c>
      <c r="G5">
        <v>9905.34</v>
      </c>
      <c r="H5">
        <v>302800.08999999997</v>
      </c>
      <c r="I5">
        <v>56526.239196777358</v>
      </c>
      <c r="J5">
        <v>1</v>
      </c>
    </row>
    <row r="6" spans="1:10">
      <c r="A6">
        <v>2017</v>
      </c>
      <c r="B6">
        <v>5002445598</v>
      </c>
      <c r="C6">
        <v>1400.11</v>
      </c>
      <c r="D6">
        <v>819.59046550000062</v>
      </c>
      <c r="E6">
        <v>12265.33</v>
      </c>
      <c r="F6">
        <v>10992.220000000003</v>
      </c>
      <c r="G6">
        <v>8816.99</v>
      </c>
      <c r="H6">
        <v>285242.05</v>
      </c>
      <c r="I6">
        <v>56526.239196777358</v>
      </c>
      <c r="J6">
        <v>1</v>
      </c>
    </row>
    <row r="9" spans="1:10">
      <c r="A9">
        <v>2257.5576195000003</v>
      </c>
      <c r="B9">
        <v>844.95761950000042</v>
      </c>
      <c r="C9">
        <v>29717.960000000003</v>
      </c>
      <c r="D9">
        <v>11973.320000000003</v>
      </c>
      <c r="E9">
        <v>332363.52000000002</v>
      </c>
      <c r="F9">
        <v>319807.19</v>
      </c>
    </row>
    <row r="10" spans="1:10">
      <c r="A10">
        <v>2252.4265997999996</v>
      </c>
      <c r="B10">
        <v>840.30659979999973</v>
      </c>
      <c r="C10">
        <v>26193.489999999991</v>
      </c>
      <c r="D10">
        <v>11330.929999999991</v>
      </c>
      <c r="E10">
        <v>293916.69</v>
      </c>
      <c r="F10">
        <v>283508.02</v>
      </c>
    </row>
    <row r="11" spans="1:10">
      <c r="A11">
        <v>2243.8549788999999</v>
      </c>
      <c r="B11">
        <v>833.77497889999995</v>
      </c>
      <c r="C11">
        <v>25947.220000000005</v>
      </c>
      <c r="D11">
        <v>11606.620000000004</v>
      </c>
      <c r="E11">
        <v>309237.15000000002</v>
      </c>
      <c r="F11">
        <v>299093.31</v>
      </c>
    </row>
    <row r="12" spans="1:10">
      <c r="A12">
        <v>2231.8028033000005</v>
      </c>
      <c r="B12">
        <v>826.39280330000042</v>
      </c>
      <c r="C12">
        <v>25292.699999999997</v>
      </c>
      <c r="D12">
        <v>11450.889999999998</v>
      </c>
      <c r="E12">
        <v>312705.43</v>
      </c>
      <c r="F12">
        <v>302800.08999999997</v>
      </c>
    </row>
    <row r="13" spans="1:10">
      <c r="A13">
        <v>2219.7004655000005</v>
      </c>
      <c r="B13">
        <v>819.59046550000062</v>
      </c>
      <c r="C13">
        <v>23257.550000000003</v>
      </c>
      <c r="D13">
        <v>10992.220000000003</v>
      </c>
      <c r="E13">
        <v>294059.03999999998</v>
      </c>
      <c r="F13">
        <v>285242.05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AF02-A334-4239-BD6D-F193377E14C5}">
  <dimension ref="A1:H16"/>
  <sheetViews>
    <sheetView tabSelected="1" workbookViewId="0">
      <selection activeCell="B2" sqref="A1:H16"/>
    </sheetView>
  </sheetViews>
  <sheetFormatPr defaultRowHeight="14.4"/>
  <sheetData>
    <row r="1" spans="1:8" ht="15">
      <c r="A1" s="1" t="s">
        <v>32</v>
      </c>
      <c r="B1">
        <v>2017</v>
      </c>
      <c r="C1">
        <v>2018</v>
      </c>
      <c r="D1">
        <v>2019</v>
      </c>
      <c r="E1">
        <v>2020</v>
      </c>
      <c r="F1">
        <v>2021</v>
      </c>
      <c r="G1" s="1" t="s">
        <v>33</v>
      </c>
      <c r="H1" s="1" t="s">
        <v>34</v>
      </c>
    </row>
    <row r="2" spans="1:8">
      <c r="A2" t="s">
        <v>5</v>
      </c>
      <c r="B2">
        <v>0.94</v>
      </c>
      <c r="C2">
        <f>B2+0.453</f>
        <v>1.393</v>
      </c>
      <c r="D2">
        <f>C2-0.21</f>
        <v>1.1830000000000001</v>
      </c>
      <c r="E2">
        <f>D2-0.102</f>
        <v>1.081</v>
      </c>
      <c r="F2">
        <v>1.0329999999999999</v>
      </c>
      <c r="G2">
        <f>AVERAGE(B2:F2)</f>
        <v>1.1259999999999999</v>
      </c>
      <c r="H2" s="1" t="s">
        <v>36</v>
      </c>
    </row>
    <row r="3" spans="1:8" ht="15">
      <c r="A3" t="s">
        <v>6</v>
      </c>
      <c r="B3">
        <v>0.96399999999999997</v>
      </c>
      <c r="C3">
        <f>B3+0.1</f>
        <v>1.0640000000000001</v>
      </c>
      <c r="D3">
        <f>C3+0.09</f>
        <v>1.1540000000000001</v>
      </c>
      <c r="E3">
        <f t="shared" ref="E3:E16" si="0">D3-0.102</f>
        <v>1.052</v>
      </c>
      <c r="F3">
        <v>1.032</v>
      </c>
      <c r="G3">
        <f t="shared" ref="G3:G16" si="1">AVERAGE(B3:F3)</f>
        <v>1.0531999999999999</v>
      </c>
      <c r="H3" s="1" t="s">
        <v>35</v>
      </c>
    </row>
    <row r="4" spans="1:8" ht="15">
      <c r="A4" t="s">
        <v>7</v>
      </c>
      <c r="B4">
        <v>1.24</v>
      </c>
      <c r="C4">
        <f t="shared" ref="C4:C16" si="2">B4+0.1</f>
        <v>1.34</v>
      </c>
      <c r="D4">
        <f t="shared" ref="D4:D16" si="3">C4+0.09</f>
        <v>1.4300000000000002</v>
      </c>
      <c r="E4">
        <f t="shared" si="0"/>
        <v>1.3280000000000001</v>
      </c>
      <c r="F4">
        <f>E4+0.01</f>
        <v>1.3380000000000001</v>
      </c>
      <c r="G4">
        <f t="shared" si="1"/>
        <v>1.3351999999999999</v>
      </c>
      <c r="H4" s="1" t="s">
        <v>37</v>
      </c>
    </row>
    <row r="5" spans="1:8">
      <c r="A5" t="s">
        <v>8</v>
      </c>
      <c r="B5">
        <v>0.95299999999999996</v>
      </c>
      <c r="C5">
        <f t="shared" si="2"/>
        <v>1.0529999999999999</v>
      </c>
      <c r="D5">
        <f t="shared" si="3"/>
        <v>1.143</v>
      </c>
      <c r="E5">
        <f t="shared" si="0"/>
        <v>1.0409999999999999</v>
      </c>
      <c r="F5">
        <f t="shared" ref="F5:F16" si="4">E5+0.01</f>
        <v>1.0509999999999999</v>
      </c>
      <c r="G5">
        <f t="shared" si="1"/>
        <v>1.0482</v>
      </c>
      <c r="H5" s="1" t="s">
        <v>36</v>
      </c>
    </row>
    <row r="6" spans="1:8">
      <c r="A6" t="s">
        <v>9</v>
      </c>
      <c r="B6">
        <v>0.91600000000000004</v>
      </c>
      <c r="C6">
        <f t="shared" si="2"/>
        <v>1.016</v>
      </c>
      <c r="D6">
        <f t="shared" si="3"/>
        <v>1.1060000000000001</v>
      </c>
      <c r="E6">
        <f t="shared" si="0"/>
        <v>1.004</v>
      </c>
      <c r="F6">
        <f t="shared" si="4"/>
        <v>1.014</v>
      </c>
      <c r="G6">
        <f t="shared" si="1"/>
        <v>1.0112000000000001</v>
      </c>
      <c r="H6" s="1" t="s">
        <v>36</v>
      </c>
    </row>
    <row r="7" spans="1:8">
      <c r="A7" t="s">
        <v>10</v>
      </c>
      <c r="B7">
        <v>0.85399999999999998</v>
      </c>
      <c r="C7">
        <f t="shared" si="2"/>
        <v>0.95399999999999996</v>
      </c>
      <c r="D7">
        <f t="shared" si="3"/>
        <v>1.044</v>
      </c>
      <c r="E7">
        <f t="shared" si="0"/>
        <v>0.94200000000000006</v>
      </c>
      <c r="F7">
        <f t="shared" si="4"/>
        <v>0.95200000000000007</v>
      </c>
      <c r="G7">
        <f t="shared" si="1"/>
        <v>0.94920000000000004</v>
      </c>
      <c r="H7" s="1" t="s">
        <v>36</v>
      </c>
    </row>
    <row r="8" spans="1:8" ht="15">
      <c r="A8" t="s">
        <v>11</v>
      </c>
      <c r="B8" s="5">
        <v>1.18</v>
      </c>
      <c r="C8">
        <f t="shared" si="2"/>
        <v>1.28</v>
      </c>
      <c r="D8">
        <f t="shared" si="3"/>
        <v>1.37</v>
      </c>
      <c r="E8">
        <f t="shared" si="0"/>
        <v>1.268</v>
      </c>
      <c r="F8">
        <f t="shared" si="4"/>
        <v>1.278</v>
      </c>
      <c r="G8">
        <f t="shared" si="1"/>
        <v>1.2751999999999999</v>
      </c>
      <c r="H8" s="1" t="s">
        <v>37</v>
      </c>
    </row>
    <row r="9" spans="1:8">
      <c r="A9" t="s">
        <v>12</v>
      </c>
      <c r="B9">
        <v>0.96799999999999997</v>
      </c>
      <c r="C9">
        <f t="shared" si="2"/>
        <v>1.0680000000000001</v>
      </c>
      <c r="D9">
        <f t="shared" si="3"/>
        <v>1.1580000000000001</v>
      </c>
      <c r="E9">
        <f t="shared" si="0"/>
        <v>1.056</v>
      </c>
      <c r="F9">
        <f t="shared" si="4"/>
        <v>1.0660000000000001</v>
      </c>
      <c r="G9">
        <f t="shared" si="1"/>
        <v>1.0631999999999999</v>
      </c>
      <c r="H9" s="1" t="s">
        <v>36</v>
      </c>
    </row>
    <row r="10" spans="1:8">
      <c r="A10" t="s">
        <v>13</v>
      </c>
      <c r="B10">
        <v>0.874</v>
      </c>
      <c r="C10">
        <f t="shared" si="2"/>
        <v>0.97399999999999998</v>
      </c>
      <c r="D10">
        <f t="shared" si="3"/>
        <v>1.0640000000000001</v>
      </c>
      <c r="E10">
        <f t="shared" si="0"/>
        <v>0.96200000000000008</v>
      </c>
      <c r="F10">
        <f t="shared" si="4"/>
        <v>0.97200000000000009</v>
      </c>
      <c r="G10">
        <f t="shared" si="1"/>
        <v>0.96920000000000006</v>
      </c>
      <c r="H10" s="1" t="s">
        <v>36</v>
      </c>
    </row>
    <row r="11" spans="1:8">
      <c r="A11" t="s">
        <v>14</v>
      </c>
      <c r="B11">
        <v>0.86499999999999999</v>
      </c>
      <c r="C11">
        <f t="shared" si="2"/>
        <v>0.96499999999999997</v>
      </c>
      <c r="D11">
        <f t="shared" si="3"/>
        <v>1.0549999999999999</v>
      </c>
      <c r="E11">
        <f t="shared" si="0"/>
        <v>0.95299999999999996</v>
      </c>
      <c r="F11">
        <f t="shared" si="4"/>
        <v>0.96299999999999997</v>
      </c>
      <c r="G11">
        <f t="shared" si="1"/>
        <v>0.96019999999999983</v>
      </c>
      <c r="H11" s="1" t="s">
        <v>36</v>
      </c>
    </row>
    <row r="12" spans="1:8">
      <c r="A12" t="s">
        <v>15</v>
      </c>
      <c r="B12">
        <v>0.96</v>
      </c>
      <c r="C12">
        <f t="shared" si="2"/>
        <v>1.06</v>
      </c>
      <c r="D12">
        <f t="shared" si="3"/>
        <v>1.1500000000000001</v>
      </c>
      <c r="E12">
        <f t="shared" si="0"/>
        <v>1.048</v>
      </c>
      <c r="F12">
        <f t="shared" si="4"/>
        <v>1.0580000000000001</v>
      </c>
      <c r="G12">
        <f t="shared" si="1"/>
        <v>1.0551999999999999</v>
      </c>
      <c r="H12" s="1" t="s">
        <v>36</v>
      </c>
    </row>
    <row r="13" spans="1:8">
      <c r="A13" t="s">
        <v>16</v>
      </c>
      <c r="B13">
        <v>0.998</v>
      </c>
      <c r="C13">
        <f t="shared" si="2"/>
        <v>1.0980000000000001</v>
      </c>
      <c r="D13">
        <f t="shared" si="3"/>
        <v>1.1880000000000002</v>
      </c>
      <c r="E13">
        <f t="shared" si="0"/>
        <v>1.0860000000000001</v>
      </c>
      <c r="F13">
        <f t="shared" si="4"/>
        <v>1.0960000000000001</v>
      </c>
      <c r="G13">
        <f t="shared" si="1"/>
        <v>1.0931999999999999</v>
      </c>
      <c r="H13" s="1" t="s">
        <v>36</v>
      </c>
    </row>
    <row r="14" spans="1:8">
      <c r="A14" t="s">
        <v>17</v>
      </c>
      <c r="B14">
        <v>1.1200000000000001</v>
      </c>
      <c r="C14">
        <f t="shared" si="2"/>
        <v>1.2200000000000002</v>
      </c>
      <c r="D14">
        <f t="shared" si="3"/>
        <v>1.3100000000000003</v>
      </c>
      <c r="E14">
        <f t="shared" si="0"/>
        <v>1.2080000000000002</v>
      </c>
      <c r="F14">
        <f t="shared" si="4"/>
        <v>1.2180000000000002</v>
      </c>
      <c r="G14">
        <f t="shared" si="1"/>
        <v>1.2152000000000001</v>
      </c>
      <c r="H14" s="1" t="s">
        <v>36</v>
      </c>
    </row>
    <row r="15" spans="1:8">
      <c r="A15" t="s">
        <v>18</v>
      </c>
      <c r="B15">
        <v>0.92500000000000004</v>
      </c>
      <c r="C15">
        <f t="shared" si="2"/>
        <v>1.0250000000000001</v>
      </c>
      <c r="D15">
        <f t="shared" si="3"/>
        <v>1.1150000000000002</v>
      </c>
      <c r="E15">
        <f t="shared" si="0"/>
        <v>1.0130000000000001</v>
      </c>
      <c r="F15">
        <f t="shared" si="4"/>
        <v>1.0230000000000001</v>
      </c>
      <c r="G15">
        <f t="shared" si="1"/>
        <v>1.0202000000000002</v>
      </c>
      <c r="H15" s="1" t="s">
        <v>36</v>
      </c>
    </row>
    <row r="16" spans="1:8">
      <c r="A16" t="s">
        <v>19</v>
      </c>
      <c r="B16">
        <v>0.85199999999999998</v>
      </c>
      <c r="C16">
        <f t="shared" si="2"/>
        <v>0.95199999999999996</v>
      </c>
      <c r="D16">
        <f t="shared" si="3"/>
        <v>1.042</v>
      </c>
      <c r="E16">
        <f t="shared" si="0"/>
        <v>0.94000000000000006</v>
      </c>
      <c r="F16">
        <f t="shared" si="4"/>
        <v>0.95000000000000007</v>
      </c>
      <c r="G16">
        <f t="shared" si="1"/>
        <v>0.94719999999999993</v>
      </c>
      <c r="H16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正骑</cp:lastModifiedBy>
  <dcterms:modified xsi:type="dcterms:W3CDTF">2023-04-21T12:45:25Z</dcterms:modified>
</cp:coreProperties>
</file>