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545" yWindow="-30" windowWidth="15570" windowHeight="11625" tabRatio="651" activeTab="1"/>
  </bookViews>
  <sheets>
    <sheet name="Budget Summary" sheetId="14" r:id="rId1"/>
    <sheet name="Expenses" sheetId="15" r:id="rId2"/>
    <sheet name="Master Reg" sheetId="1" r:id="rId3"/>
    <sheet name="Seating" sheetId="2" r:id="rId4"/>
    <sheet name="Underwriters" sheetId="3" r:id="rId5"/>
    <sheet name="Platinum" sheetId="17" r:id="rId6"/>
    <sheet name="Reg to date 4.17.13" sheetId="18" state="hidden" r:id="rId7"/>
    <sheet name="Reg to date 5.17.13" sheetId="19" state="hidden" r:id="rId8"/>
    <sheet name="Reg to Date 6.6.13" sheetId="20" state="hidden" r:id="rId9"/>
    <sheet name="Reg to Date 6.28.13" sheetId="21" state="hidden" r:id="rId10"/>
    <sheet name="Reg to Date 7.11.13" sheetId="22" state="hidden" r:id="rId11"/>
    <sheet name="Reg to Date 7.17.13" sheetId="23" state="hidden" r:id="rId12"/>
    <sheet name="Reg to date 7.26.13" sheetId="24" state="hidden" r:id="rId13"/>
    <sheet name="Reg to date 8.1.13" sheetId="25" state="hidden" r:id="rId14"/>
    <sheet name="Reg to Date 8.23.13" sheetId="26" state="hidden" r:id="rId15"/>
    <sheet name="solicitation 2014 list for Stev" sheetId="27" r:id="rId16"/>
    <sheet name="list of Safeway Sponsors" sheetId="28" r:id="rId17"/>
  </sheets>
  <definedNames>
    <definedName name="_xlnm._FilterDatabase" localSheetId="16" hidden="1">'list of Safeway Sponsors'!$A$1:$G$1</definedName>
    <definedName name="_xlnm._FilterDatabase" localSheetId="2" hidden="1">'Master Reg'!$A$1:$AF$114</definedName>
    <definedName name="_xlnm._FilterDatabase" localSheetId="5" hidden="1">Platinum!$A$1:$L$1</definedName>
    <definedName name="_xlnm._FilterDatabase" localSheetId="6" hidden="1">'Reg to date 4.17.13'!$A$1:$F$1</definedName>
    <definedName name="_xlnm._FilterDatabase" localSheetId="7" hidden="1">'Reg to date 5.17.13'!$A$1:$F$1</definedName>
    <definedName name="_xlnm._FilterDatabase" localSheetId="9" hidden="1">'Reg to Date 6.28.13'!$A$1:$G$1</definedName>
    <definedName name="_xlnm._FilterDatabase" localSheetId="10" hidden="1">'Reg to Date 7.11.13'!$A$1:$G$68</definedName>
    <definedName name="_xlnm._FilterDatabase" localSheetId="12" hidden="1">'Reg to date 7.26.13'!$A$1:$G$1</definedName>
    <definedName name="_xlnm._FilterDatabase" localSheetId="13" hidden="1">'Reg to date 8.1.13'!$A$1:$G$1</definedName>
    <definedName name="_xlnm._FilterDatabase" localSheetId="3" hidden="1">Seating!$A$1:$HT$749</definedName>
    <definedName name="_xlnm._FilterDatabase" localSheetId="15" hidden="1">'solicitation 2014 list for Stev'!$A$1:$L$85</definedName>
    <definedName name="_xlnm._FilterDatabase" localSheetId="4" hidden="1">Underwriters!$A$1:$H$1</definedName>
    <definedName name="_xlnm.Print_Area" localSheetId="2">'Master Reg'!$E$1:$AD$113</definedName>
    <definedName name="_xlnm.Print_Area" localSheetId="9">'Reg to Date 6.28.13'!$A$1:$F$64</definedName>
    <definedName name="_xlnm.Print_Area" localSheetId="12">'Reg to date 7.26.13'!$A$1:$E$73</definedName>
    <definedName name="_xlnm.Print_Area" localSheetId="14">'Reg to Date 8.23.13'!$A$1:$E$80</definedName>
    <definedName name="_xlnm.Print_Area" localSheetId="3">Seating!$A$1:$J$635</definedName>
    <definedName name="_xlnm.Print_Area" localSheetId="15">'solicitation 2014 list for Stev'!$A$1:$K$86</definedName>
    <definedName name="_xlnm.Print_Titles" localSheetId="0">'Budget Summary'!$20:$20</definedName>
    <definedName name="_xlnm.Print_Titles" localSheetId="2">'Master Reg'!$1:$1</definedName>
    <definedName name="_xlnm.Print_Titles" localSheetId="3">Seating!#REF!</definedName>
    <definedName name="_xlnm.Print_Titles" localSheetId="15">'solicitation 2014 list for Stev'!$1:$1</definedName>
  </definedNames>
  <calcPr calcId="125725"/>
</workbook>
</file>

<file path=xl/calcChain.xml><?xml version="1.0" encoding="utf-8"?>
<calcChain xmlns="http://schemas.openxmlformats.org/spreadsheetml/2006/main">
  <c r="F19" i="28"/>
  <c r="AC84" i="1"/>
  <c r="P93"/>
  <c r="Q93"/>
  <c r="R93"/>
  <c r="S93"/>
  <c r="T93"/>
  <c r="U93"/>
  <c r="V93"/>
  <c r="X93"/>
  <c r="Y95"/>
  <c r="D36" i="14"/>
  <c r="D33"/>
  <c r="D30"/>
  <c r="D29"/>
  <c r="D28"/>
  <c r="D27"/>
  <c r="D25"/>
  <c r="D24"/>
  <c r="D23"/>
  <c r="D21"/>
  <c r="I85" i="27"/>
  <c r="F76" i="25"/>
  <c r="F74" i="24"/>
  <c r="F73" i="23"/>
  <c r="Y177" i="1"/>
  <c r="Y176"/>
  <c r="Y175"/>
  <c r="Y174"/>
  <c r="Y173"/>
  <c r="Y172"/>
  <c r="Y171"/>
  <c r="Y170"/>
  <c r="Y169"/>
  <c r="Y168"/>
  <c r="Y167"/>
  <c r="Y166"/>
  <c r="Y165"/>
  <c r="Y164"/>
  <c r="Y163"/>
  <c r="Y162"/>
  <c r="Y161"/>
  <c r="Y160"/>
  <c r="Y159"/>
  <c r="Y158"/>
  <c r="Y157"/>
  <c r="Y156"/>
  <c r="Y155"/>
  <c r="Y154"/>
  <c r="Y153"/>
  <c r="Y152"/>
  <c r="Y151"/>
  <c r="Y150"/>
  <c r="Y149"/>
  <c r="Y148"/>
  <c r="Y147"/>
  <c r="Y146"/>
  <c r="Y145"/>
  <c r="Y144"/>
  <c r="Y143"/>
  <c r="Y142"/>
  <c r="Y141"/>
  <c r="Y140"/>
  <c r="Y139"/>
  <c r="Y138"/>
  <c r="Y137"/>
  <c r="Y136"/>
  <c r="Y135"/>
  <c r="Y134"/>
  <c r="Y133"/>
  <c r="Y132"/>
  <c r="Y131"/>
  <c r="Y130"/>
  <c r="Y129"/>
  <c r="Y128"/>
  <c r="Y127"/>
  <c r="Y126"/>
  <c r="Y125"/>
  <c r="Y124"/>
  <c r="Y123"/>
  <c r="Y122"/>
  <c r="Y121"/>
  <c r="Y120"/>
  <c r="Y119"/>
  <c r="Y118"/>
  <c r="Y117"/>
  <c r="Y116"/>
  <c r="Y86"/>
  <c r="F70" i="22"/>
  <c r="F64" i="21"/>
  <c r="E63"/>
  <c r="F55" i="20"/>
  <c r="F51" i="19"/>
  <c r="Y20" i="1"/>
  <c r="F45" i="18"/>
  <c r="W27" i="1"/>
  <c r="W93" s="1"/>
  <c r="E137" i="15"/>
  <c r="E91"/>
  <c r="E78"/>
  <c r="E65"/>
  <c r="E52"/>
  <c r="D26" i="14" s="1"/>
  <c r="E38" i="15"/>
  <c r="E12"/>
  <c r="Y46" i="1"/>
  <c r="Y72"/>
  <c r="Y78"/>
  <c r="Y4"/>
  <c r="Y3"/>
  <c r="Y65"/>
  <c r="Y32"/>
  <c r="Y75"/>
  <c r="Y85"/>
  <c r="Y50"/>
  <c r="Y36"/>
  <c r="Y17"/>
  <c r="Y39"/>
  <c r="Y88"/>
  <c r="Y22"/>
  <c r="Y28"/>
  <c r="Y48"/>
  <c r="Y16"/>
  <c r="Y43"/>
  <c r="Y51"/>
  <c r="Y74"/>
  <c r="Y66"/>
  <c r="Y41"/>
  <c r="Y44"/>
  <c r="Y70"/>
  <c r="Y60"/>
  <c r="Y37"/>
  <c r="Y19"/>
  <c r="Y80"/>
  <c r="Y64"/>
  <c r="Y59"/>
  <c r="Y25"/>
  <c r="Y68"/>
  <c r="Y7"/>
  <c r="Y6"/>
  <c r="Y38"/>
  <c r="Y69"/>
  <c r="Y12"/>
  <c r="Y5"/>
  <c r="Y58"/>
  <c r="Y47"/>
  <c r="Y67"/>
  <c r="Y53"/>
  <c r="Y14"/>
  <c r="Y82"/>
  <c r="Y45"/>
  <c r="Y52"/>
  <c r="Y84"/>
  <c r="Y89"/>
  <c r="Y55"/>
  <c r="Y8"/>
  <c r="Y63"/>
  <c r="Y11"/>
  <c r="Y10"/>
  <c r="Y23"/>
  <c r="Y42"/>
  <c r="Y29"/>
  <c r="Y21"/>
  <c r="Y26"/>
  <c r="Y35"/>
  <c r="Y83"/>
  <c r="Y57"/>
  <c r="Y34"/>
  <c r="Y71"/>
  <c r="Y81"/>
  <c r="Y33"/>
  <c r="Y18"/>
  <c r="Y13"/>
  <c r="Y77"/>
  <c r="Y73"/>
  <c r="Y79"/>
  <c r="Y54"/>
  <c r="Y49"/>
  <c r="Y24"/>
  <c r="Y2"/>
  <c r="Y30"/>
  <c r="Y61"/>
  <c r="Y31"/>
  <c r="Y90"/>
  <c r="Y91"/>
  <c r="Y92"/>
  <c r="Y94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27"/>
  <c r="J37" i="14"/>
  <c r="H37"/>
  <c r="Y93" i="1" l="1"/>
  <c r="N37" i="14"/>
  <c r="N5"/>
  <c r="N17"/>
  <c r="N16" s="1"/>
  <c r="N4"/>
  <c r="N3" s="1"/>
  <c r="L17"/>
  <c r="L16" s="1"/>
  <c r="L4"/>
  <c r="L3" s="1"/>
  <c r="L5"/>
  <c r="H4"/>
  <c r="H3" s="1"/>
  <c r="H19" s="1"/>
  <c r="J5"/>
  <c r="J4"/>
  <c r="J3" s="1"/>
  <c r="J17"/>
  <c r="J16" s="1"/>
  <c r="H5"/>
  <c r="F17"/>
  <c r="F16" s="1"/>
  <c r="D17"/>
  <c r="D16" s="1"/>
  <c r="F9"/>
  <c r="F13"/>
  <c r="F12"/>
  <c r="F11"/>
  <c r="F4"/>
  <c r="F3" s="1"/>
  <c r="L37"/>
  <c r="E163" i="15"/>
  <c r="E150"/>
  <c r="D34" i="14" s="1"/>
  <c r="E124" i="15"/>
  <c r="D32" i="14" s="1"/>
  <c r="E114" i="15"/>
  <c r="D31" i="14" s="1"/>
  <c r="E104" i="15"/>
  <c r="E44"/>
  <c r="E25"/>
  <c r="E19"/>
  <c r="D22" i="14" s="1"/>
  <c r="D37" l="1"/>
  <c r="J19"/>
  <c r="L19"/>
  <c r="N19"/>
  <c r="N38" s="1"/>
  <c r="E164" i="15"/>
  <c r="F5" i="14"/>
  <c r="F19" s="1"/>
  <c r="J38" l="1"/>
  <c r="H38"/>
  <c r="D39"/>
  <c r="H69" i="2"/>
  <c r="L39" i="14"/>
  <c r="J39"/>
  <c r="H39"/>
  <c r="L38"/>
  <c r="N39"/>
  <c r="F37"/>
  <c r="F39" s="1"/>
  <c r="Y2634" i="1"/>
  <c r="Y2635"/>
  <c r="Y2636"/>
  <c r="Y2637"/>
  <c r="Y2638"/>
  <c r="Y2639"/>
  <c r="Y2640"/>
  <c r="Y2641"/>
  <c r="Y2642"/>
  <c r="Y2643"/>
  <c r="Y2644"/>
  <c r="Y2645"/>
  <c r="Y2646"/>
  <c r="Y2647"/>
  <c r="Y2648"/>
  <c r="Y2649"/>
  <c r="Y2650"/>
  <c r="Y2651"/>
  <c r="Y2652"/>
  <c r="Y2653"/>
  <c r="Y2654"/>
  <c r="Y2655"/>
  <c r="Y2656"/>
  <c r="Y2657"/>
  <c r="Y2658"/>
  <c r="Y2659"/>
  <c r="Y2660"/>
  <c r="Y2661"/>
  <c r="Y2662"/>
  <c r="Y2663"/>
  <c r="Y2664"/>
  <c r="Y2665"/>
  <c r="Y2666"/>
  <c r="Y2667"/>
  <c r="Y2668"/>
  <c r="Y2669"/>
  <c r="Y2670"/>
  <c r="Y2671"/>
  <c r="Y2672"/>
  <c r="Y2673"/>
  <c r="Y2674"/>
  <c r="Y2675"/>
  <c r="Y2676"/>
  <c r="Y2677"/>
  <c r="Y2678"/>
  <c r="Y2679"/>
  <c r="Y2680"/>
  <c r="Y2681"/>
  <c r="Y2682"/>
  <c r="Y2683"/>
  <c r="Y2684"/>
  <c r="Y2685"/>
  <c r="Y2686"/>
  <c r="Y2687"/>
  <c r="Y2688"/>
  <c r="Y2689"/>
  <c r="Y2690"/>
  <c r="Y2691"/>
  <c r="Y2692"/>
  <c r="Y2693"/>
  <c r="Y2694"/>
  <c r="Y2695"/>
  <c r="Y2696"/>
  <c r="Y2697"/>
  <c r="Y2698"/>
  <c r="Y2699"/>
  <c r="Y2700"/>
  <c r="Y2701"/>
  <c r="Y2702"/>
  <c r="Y2703"/>
  <c r="Y2704"/>
  <c r="Y2705"/>
  <c r="Y2706"/>
  <c r="Y2707"/>
  <c r="Y2708"/>
  <c r="Y2709"/>
  <c r="Y2710"/>
  <c r="Y2711"/>
  <c r="Y2712"/>
  <c r="Y2713"/>
  <c r="Y2714"/>
  <c r="Y2715"/>
  <c r="Y2716"/>
  <c r="Y2717"/>
  <c r="Y2718"/>
  <c r="Y2719"/>
  <c r="Y2720"/>
  <c r="Y2721"/>
  <c r="Y2722"/>
  <c r="Y2723"/>
  <c r="Y2724"/>
  <c r="Y2725"/>
  <c r="Y2726"/>
  <c r="Y2727"/>
  <c r="Y2728"/>
  <c r="Y2729"/>
  <c r="Y2730"/>
  <c r="Y2731"/>
  <c r="Y2732"/>
  <c r="Y2733"/>
  <c r="Y2734"/>
  <c r="Y2735"/>
  <c r="Y2736"/>
  <c r="Y2737"/>
  <c r="Y2738"/>
  <c r="Y2739"/>
  <c r="Y2740"/>
  <c r="Y2741"/>
  <c r="Y2742"/>
  <c r="Y2743"/>
  <c r="Y2744"/>
  <c r="Y2745"/>
  <c r="Y2746"/>
  <c r="Y2747"/>
  <c r="Y2748"/>
  <c r="Y2749"/>
  <c r="Y2750"/>
  <c r="Y2751"/>
  <c r="Y2752"/>
  <c r="Y2753"/>
  <c r="Y2754"/>
  <c r="Y2755"/>
  <c r="Y2756"/>
  <c r="Y2757"/>
  <c r="Y2758"/>
  <c r="Y2759"/>
  <c r="Y2760"/>
  <c r="Y2761"/>
  <c r="Y2762"/>
  <c r="Y2763"/>
  <c r="Y2764"/>
  <c r="Y2765"/>
  <c r="Y2766"/>
  <c r="Y2767"/>
  <c r="Y2768"/>
  <c r="Y2769"/>
  <c r="Y2770"/>
  <c r="Y2771"/>
  <c r="Y2772"/>
  <c r="Y2773"/>
  <c r="Y2774"/>
  <c r="Y2775"/>
  <c r="Y2776"/>
  <c r="Y2777"/>
  <c r="Y2778"/>
  <c r="Y2779"/>
  <c r="Y2780"/>
  <c r="Y2781"/>
  <c r="Y2782"/>
  <c r="Y2783"/>
  <c r="Y2784"/>
  <c r="Y2785"/>
  <c r="Y2786"/>
  <c r="Y2787"/>
  <c r="Y2788"/>
  <c r="Y2789"/>
  <c r="Y2790"/>
  <c r="Y2791"/>
  <c r="Y2792"/>
  <c r="Y2793"/>
  <c r="Y2794"/>
  <c r="Y2795"/>
  <c r="Y2796"/>
  <c r="Y2797"/>
  <c r="Y2798"/>
  <c r="Y2799"/>
  <c r="Y2800"/>
  <c r="Y2801"/>
  <c r="Y2802"/>
  <c r="Y2803"/>
  <c r="Y2804"/>
  <c r="Y2805"/>
  <c r="Y2806"/>
  <c r="Y2807"/>
  <c r="Y2808"/>
  <c r="Y2809"/>
  <c r="Y2810"/>
  <c r="Y2811"/>
  <c r="Y2812"/>
  <c r="Y2813"/>
  <c r="Y2814"/>
  <c r="Y2815"/>
  <c r="Y2816"/>
  <c r="Y2817"/>
  <c r="Y2818"/>
  <c r="Y2819"/>
  <c r="Y2820"/>
  <c r="Y2821"/>
  <c r="Y2822"/>
  <c r="Y2823"/>
  <c r="Y2824"/>
  <c r="Y2825"/>
  <c r="Y2826"/>
  <c r="Y2827"/>
  <c r="Y2828"/>
  <c r="Y2829"/>
  <c r="Y2830"/>
  <c r="Y2831"/>
  <c r="Y2832"/>
  <c r="Y2833"/>
  <c r="Y2834"/>
  <c r="Y2835"/>
  <c r="Y2836"/>
  <c r="Y2837"/>
  <c r="Y2838"/>
  <c r="Y2839"/>
  <c r="Y2840"/>
  <c r="Y2841"/>
  <c r="Y2842"/>
  <c r="Y2843"/>
  <c r="Y2844"/>
  <c r="Y2845"/>
  <c r="Y2846"/>
  <c r="Y2847"/>
  <c r="Y2848"/>
  <c r="Y2849"/>
  <c r="Y2850"/>
  <c r="Y2851"/>
  <c r="Y2852"/>
  <c r="Y2853"/>
  <c r="Y2854"/>
  <c r="Y2855"/>
  <c r="Y2856"/>
  <c r="Y2857"/>
  <c r="Y2858"/>
  <c r="Y2859"/>
  <c r="Y2860"/>
  <c r="Y2861"/>
  <c r="Y2862"/>
  <c r="Y2863"/>
  <c r="Y2864"/>
  <c r="Y2865"/>
  <c r="Y2866"/>
  <c r="Y2867"/>
  <c r="Y2868"/>
  <c r="Y2869"/>
  <c r="Y2870"/>
  <c r="Y2871"/>
  <c r="Y2872"/>
  <c r="Y2873"/>
  <c r="Y2874"/>
  <c r="Y2875"/>
  <c r="Y2876"/>
  <c r="Y2877"/>
  <c r="Y2878"/>
  <c r="Y2879"/>
  <c r="Y2880"/>
  <c r="Y2881"/>
  <c r="Y2882"/>
  <c r="Y2883"/>
  <c r="Y2884"/>
  <c r="Y2885"/>
  <c r="Y2886"/>
  <c r="Y2887"/>
  <c r="Y2888"/>
  <c r="Y2889"/>
  <c r="Y2890"/>
  <c r="Y2891"/>
  <c r="Y2892"/>
  <c r="Y2893"/>
  <c r="Y2894"/>
  <c r="Y2895"/>
  <c r="Y2896"/>
  <c r="Y2897"/>
  <c r="Y2898"/>
  <c r="Y2899"/>
  <c r="Y2900"/>
  <c r="Y2901"/>
  <c r="Y2902"/>
  <c r="Y2903"/>
  <c r="Y2904"/>
  <c r="Y2905"/>
  <c r="Y2906"/>
  <c r="Y2907"/>
  <c r="Y2908"/>
  <c r="Y2909"/>
  <c r="Y2910"/>
  <c r="Y2911"/>
  <c r="Y2912"/>
  <c r="Y2913"/>
  <c r="Y2914"/>
  <c r="Y2915"/>
  <c r="Y2916"/>
  <c r="Y2917"/>
  <c r="Y2918"/>
  <c r="Y2919"/>
  <c r="Y2920"/>
  <c r="Y2921"/>
  <c r="Y2922"/>
  <c r="Y2923"/>
  <c r="Y2924"/>
  <c r="Y2925"/>
  <c r="Y2926"/>
  <c r="Y2927"/>
  <c r="Y2928"/>
  <c r="Y2929"/>
  <c r="Y2930"/>
  <c r="Y2931"/>
  <c r="Y2932"/>
  <c r="Y2933"/>
  <c r="Y2934"/>
  <c r="Y2935"/>
  <c r="Y2936"/>
  <c r="Y2937"/>
  <c r="Y2938"/>
  <c r="Y2939"/>
  <c r="Y2940"/>
  <c r="Y2941"/>
  <c r="Y2942"/>
  <c r="Y2943"/>
  <c r="Y2944"/>
  <c r="Y2945"/>
  <c r="Y2946"/>
  <c r="Y2947"/>
  <c r="Y2948"/>
  <c r="Y2949"/>
  <c r="Y2950"/>
  <c r="Y2951"/>
  <c r="Y2952"/>
  <c r="Y2953"/>
  <c r="Y2954"/>
  <c r="Y2955"/>
  <c r="Y2956"/>
  <c r="Y2957"/>
  <c r="Y2958"/>
  <c r="Y2959"/>
  <c r="Y2960"/>
  <c r="Y2961"/>
  <c r="Y2962"/>
  <c r="Y2963"/>
  <c r="Y2964"/>
  <c r="Y2965"/>
  <c r="Y2966"/>
  <c r="Y2967"/>
  <c r="Y2968"/>
  <c r="Y2969"/>
  <c r="Y2970"/>
  <c r="Y2971"/>
  <c r="Y2972"/>
  <c r="Y2973"/>
  <c r="Y2974"/>
  <c r="Y2975"/>
  <c r="Y2976"/>
  <c r="Y2977"/>
  <c r="Y2978"/>
  <c r="Y2979"/>
  <c r="Y2980"/>
  <c r="Y2981"/>
  <c r="Y2982"/>
  <c r="Y2983"/>
  <c r="Y2984"/>
  <c r="Y2985"/>
  <c r="Y2986"/>
  <c r="Y2987"/>
  <c r="Y2988"/>
  <c r="Y2989"/>
  <c r="Y2990"/>
  <c r="Y2991"/>
  <c r="Y2992"/>
  <c r="Y2993"/>
  <c r="Y2994"/>
  <c r="Y2995"/>
  <c r="Y2996"/>
  <c r="Y2997"/>
  <c r="Y2998"/>
  <c r="Y2999"/>
  <c r="Y3000"/>
  <c r="Y3001"/>
  <c r="Y3002"/>
  <c r="Y3003"/>
  <c r="Y3004"/>
  <c r="Y3005"/>
  <c r="Y3006"/>
  <c r="Y3007"/>
  <c r="Y3008"/>
  <c r="Y3009"/>
  <c r="Y3010"/>
  <c r="Y3011"/>
  <c r="Y3012"/>
  <c r="Y3013"/>
  <c r="Y3014"/>
  <c r="Y3015"/>
  <c r="Y3016"/>
  <c r="Y3017"/>
  <c r="Y3018"/>
  <c r="Y3019"/>
  <c r="Y3020"/>
  <c r="Y3021"/>
  <c r="Y3022"/>
  <c r="Y3023"/>
  <c r="Y3024"/>
  <c r="Y3025"/>
  <c r="Y3026"/>
  <c r="Y3027"/>
  <c r="N40" i="14" l="1"/>
  <c r="N41"/>
  <c r="J40"/>
  <c r="L41"/>
  <c r="L40"/>
  <c r="H41"/>
  <c r="H40"/>
  <c r="J41"/>
  <c r="F38" l="1"/>
  <c r="F40" s="1"/>
  <c r="F41" l="1"/>
  <c r="D10"/>
  <c r="C13"/>
  <c r="D13" s="1"/>
  <c r="C12"/>
  <c r="D12" s="1"/>
  <c r="C9"/>
  <c r="D9" s="1"/>
  <c r="C11"/>
  <c r="D11" s="1"/>
  <c r="C4"/>
  <c r="D4" s="1"/>
  <c r="D3" s="1"/>
  <c r="D5" l="1"/>
  <c r="D19" s="1"/>
  <c r="D38" s="1"/>
  <c r="D41" s="1"/>
  <c r="D40" l="1"/>
</calcChain>
</file>

<file path=xl/comments1.xml><?xml version="1.0" encoding="utf-8"?>
<comments xmlns="http://schemas.openxmlformats.org/spreadsheetml/2006/main">
  <authors>
    <author>sathomas</author>
  </authors>
  <commentList>
    <comment ref="J9" authorId="0">
      <text>
        <r>
          <rPr>
            <b/>
            <sz val="8"/>
            <color indexed="81"/>
            <rFont val="Tahoma"/>
            <family val="2"/>
          </rPr>
          <t>sathomas:</t>
        </r>
        <r>
          <rPr>
            <sz val="8"/>
            <color indexed="81"/>
            <rFont val="Tahoma"/>
            <family val="2"/>
          </rPr>
          <t xml:space="preserve">
No formula - amount input manually.</t>
        </r>
      </text>
    </comment>
  </commentList>
</comments>
</file>

<file path=xl/sharedStrings.xml><?xml version="1.0" encoding="utf-8"?>
<sst xmlns="http://schemas.openxmlformats.org/spreadsheetml/2006/main" count="6479" uniqueCount="1028">
  <si>
    <t>COMPANY</t>
  </si>
  <si>
    <t>FIRST NAME</t>
  </si>
  <si>
    <t>TITLE</t>
  </si>
  <si>
    <t>DONATION</t>
  </si>
  <si>
    <t>CITY</t>
  </si>
  <si>
    <t>ZIP</t>
  </si>
  <si>
    <t>PHONE</t>
  </si>
  <si>
    <t>EMAIL</t>
  </si>
  <si>
    <t>LAST NAME</t>
  </si>
  <si>
    <t>#</t>
  </si>
  <si>
    <t>2011</t>
  </si>
  <si>
    <t>SOLICITOR</t>
  </si>
  <si>
    <t>TOTAL
COMMITMENT</t>
  </si>
  <si>
    <t>TOTALS:</t>
  </si>
  <si>
    <t>STATE</t>
  </si>
  <si>
    <t>STATUS</t>
  </si>
  <si>
    <t>Acct</t>
  </si>
  <si>
    <t>INCOME</t>
  </si>
  <si>
    <t>Actual</t>
  </si>
  <si>
    <t>Budgeted</t>
  </si>
  <si>
    <t>Event Tickets</t>
  </si>
  <si>
    <t>Sponsorship Packages</t>
  </si>
  <si>
    <t>Raffle</t>
  </si>
  <si>
    <t>Total Income</t>
  </si>
  <si>
    <t>EXPENSES</t>
  </si>
  <si>
    <t>Total Expenses</t>
  </si>
  <si>
    <t>GROSS INCOME</t>
  </si>
  <si>
    <t>TOTAL EXPENSES</t>
  </si>
  <si>
    <t>NET INCOME</t>
  </si>
  <si>
    <t>EXPENSE RATIO %</t>
  </si>
  <si>
    <t>DATE PAID</t>
  </si>
  <si>
    <t>2012</t>
  </si>
  <si>
    <t>TABLE #</t>
  </si>
  <si>
    <t>GOLD</t>
  </si>
  <si>
    <t>AH ACCOUNT #</t>
  </si>
  <si>
    <t>20</t>
  </si>
  <si>
    <t>$</t>
  </si>
  <si>
    <t>Auction</t>
  </si>
  <si>
    <t>2013</t>
  </si>
  <si>
    <t>Date</t>
  </si>
  <si>
    <t>Company</t>
  </si>
  <si>
    <t>Services/ Products</t>
  </si>
  <si>
    <t>Total</t>
  </si>
  <si>
    <t>Payment Type</t>
  </si>
  <si>
    <t xml:space="preserve"> Facilities Fees (6538)</t>
  </si>
  <si>
    <t xml:space="preserve"> Event Decorations (6537)</t>
  </si>
  <si>
    <t>Plaques/Trophies/Awards (6520)</t>
  </si>
  <si>
    <t>Audio/Visual/Photo (6507)</t>
  </si>
  <si>
    <t>Postage/Freight/Courier (6509)</t>
  </si>
  <si>
    <t>Printing/Stationary Services (6511)</t>
  </si>
  <si>
    <t>Tax/Licensing/Misc. Fees (6830)</t>
  </si>
  <si>
    <t>ADDRESS</t>
  </si>
  <si>
    <t>Advance @ $1,000</t>
  </si>
  <si>
    <t>Platinum @ $12,500</t>
  </si>
  <si>
    <t>Gold @ $8,000</t>
  </si>
  <si>
    <t>Half Table @ $4,000</t>
  </si>
  <si>
    <t>Ticket @ $100</t>
  </si>
  <si>
    <t>Donations</t>
  </si>
  <si>
    <t>8</t>
  </si>
  <si>
    <t>28</t>
  </si>
  <si>
    <t>15</t>
  </si>
  <si>
    <t>13</t>
  </si>
  <si>
    <t>39</t>
  </si>
  <si>
    <t>3</t>
  </si>
  <si>
    <t>2</t>
  </si>
  <si>
    <t>100</t>
  </si>
  <si>
    <t>9</t>
  </si>
  <si>
    <t>25</t>
  </si>
  <si>
    <t>21</t>
  </si>
  <si>
    <t>74</t>
  </si>
  <si>
    <t>42</t>
  </si>
  <si>
    <t>12</t>
  </si>
  <si>
    <t>35</t>
  </si>
  <si>
    <t>Event Entertainment</t>
  </si>
  <si>
    <t>Facility Fees</t>
  </si>
  <si>
    <t>Travel Domestic</t>
  </si>
  <si>
    <t>Audio/Visual/Photo/Video</t>
  </si>
  <si>
    <t>Event Decoration</t>
  </si>
  <si>
    <t>Insurance</t>
  </si>
  <si>
    <t>Meeting Expenses</t>
  </si>
  <si>
    <t>Plaques/Trophies/Awards</t>
  </si>
  <si>
    <t>Postage/Freight/Courier</t>
  </si>
  <si>
    <t>Printing/Stationary Services</t>
  </si>
  <si>
    <t>Signs/Badges/Banners/Displays</t>
  </si>
  <si>
    <t>Tax/Licensing/Misc. Feeds</t>
  </si>
  <si>
    <t>Auction Related Tax</t>
  </si>
  <si>
    <t>Cost of Raffle/Auction Prizes</t>
  </si>
  <si>
    <t>Transfer - Creative Services</t>
  </si>
  <si>
    <t>CONTACT FIRST NAME</t>
  </si>
  <si>
    <t>CONTACT LAST NAME</t>
  </si>
  <si>
    <t>PLATINUM</t>
  </si>
  <si>
    <t>HALF GOLD</t>
  </si>
  <si>
    <t>TICKET</t>
  </si>
  <si>
    <t>SEAT COUNT</t>
  </si>
  <si>
    <t>NOTES</t>
  </si>
  <si>
    <t>MOST RECENT INVOICE</t>
  </si>
  <si>
    <t>AV AD</t>
  </si>
  <si>
    <t>LOGO</t>
  </si>
  <si>
    <t>BOGO</t>
  </si>
  <si>
    <t>USING HOTEL ROOM</t>
  </si>
  <si>
    <t>BEING RECOGNIZED</t>
  </si>
  <si>
    <t>COMMENTS</t>
  </si>
  <si>
    <t>VIP PARKING PASSES</t>
  </si>
  <si>
    <t>BOTTLES OF WINE</t>
  </si>
  <si>
    <t>VIP RECEPTION PASSES</t>
  </si>
  <si>
    <t>VIP TIX &amp; PARKING PASSES SENT TO</t>
  </si>
  <si>
    <t>F/U SENT</t>
  </si>
  <si>
    <t>CONFIRMATION #</t>
  </si>
  <si>
    <t>CONF # SENT</t>
  </si>
  <si>
    <t xml:space="preserve"> Event Entertainment (6536)</t>
  </si>
  <si>
    <t>Travel Domestic (6880)</t>
  </si>
  <si>
    <t>Cost of Raffle/Auction Prizes (6525)</t>
  </si>
  <si>
    <t>Insurance (6815)</t>
  </si>
  <si>
    <t>Meeting Expenses (6467)</t>
  </si>
  <si>
    <t>Other Expenses 6990</t>
  </si>
  <si>
    <t>Other Expenses</t>
  </si>
  <si>
    <t>Signs/Badges/Banners/Displays (6505)</t>
  </si>
  <si>
    <t>Transfer - Creative Services (8201)</t>
  </si>
  <si>
    <t>DATE ENTERED IN AH</t>
  </si>
  <si>
    <t>UNDERWRITER (12)</t>
  </si>
  <si>
    <t>UNDERWRITER (20)</t>
  </si>
  <si>
    <t>Underwriter 1 @ $25,000</t>
  </si>
  <si>
    <t>Underwriter 2 @ $25,000</t>
  </si>
  <si>
    <t>Dave</t>
  </si>
  <si>
    <t>Haffner</t>
  </si>
  <si>
    <t>Nestle USA</t>
  </si>
  <si>
    <t>TOP UNDERWRITERS</t>
  </si>
  <si>
    <t>Heinz c/o Acosta</t>
  </si>
  <si>
    <t>Procter &amp; Gamble</t>
  </si>
  <si>
    <t>James</t>
  </si>
  <si>
    <t>Tim</t>
  </si>
  <si>
    <t>Nowell</t>
  </si>
  <si>
    <t>White</t>
  </si>
  <si>
    <t>Senior Account Executive</t>
  </si>
  <si>
    <t xml:space="preserve">10487 N. Pierpont Circle </t>
  </si>
  <si>
    <t>Fresno</t>
  </si>
  <si>
    <t>CA</t>
  </si>
  <si>
    <t>559-433-7386</t>
  </si>
  <si>
    <t>nowell.t@pg.com</t>
  </si>
  <si>
    <t>Brian Schmidt/Tom Lee</t>
  </si>
  <si>
    <t>x</t>
  </si>
  <si>
    <t>B: 8-10049645</t>
  </si>
  <si>
    <t>B: 8-10038948</t>
  </si>
  <si>
    <t>8-10050687</t>
  </si>
  <si>
    <t>4000 Executive Pkwy Suite 190</t>
  </si>
  <si>
    <t>San Ramon</t>
  </si>
  <si>
    <t>Level</t>
  </si>
  <si>
    <t xml:space="preserve"> Seat Count</t>
  </si>
  <si>
    <t xml:space="preserve">Sponsor Company Name </t>
  </si>
  <si>
    <t>Guest/Seating Book Listing</t>
  </si>
  <si>
    <t>Guest's Company Affiliation</t>
  </si>
  <si>
    <t>Guest's Email</t>
  </si>
  <si>
    <t>Sponsor Contact First Name</t>
  </si>
  <si>
    <t>Sponsor Contact Last Name</t>
  </si>
  <si>
    <t>Phone</t>
  </si>
  <si>
    <t>Seating Follow up/Comments</t>
  </si>
  <si>
    <t>2013 Amnt</t>
  </si>
  <si>
    <t>Underwriter</t>
  </si>
  <si>
    <t>8-10018698</t>
  </si>
  <si>
    <t>Snyder's-Lance</t>
  </si>
  <si>
    <t>Glen</t>
  </si>
  <si>
    <t>Roeper</t>
  </si>
  <si>
    <t>Director National Accounts-Safeway</t>
  </si>
  <si>
    <t>915 Calle Frondosa</t>
  </si>
  <si>
    <t>San Dimas</t>
  </si>
  <si>
    <t>909-599-9999</t>
  </si>
  <si>
    <t>groeper@snyderslance.com</t>
  </si>
  <si>
    <t>COH</t>
  </si>
  <si>
    <t>Platinum</t>
  </si>
  <si>
    <t>Dr. Pepper Snapple</t>
  </si>
  <si>
    <t xml:space="preserve">Michelle </t>
  </si>
  <si>
    <t>Stanley</t>
  </si>
  <si>
    <t>925-705-6279</t>
  </si>
  <si>
    <t>michelle.stanley2@dpsg.com</t>
  </si>
  <si>
    <t>Tom Lee</t>
  </si>
  <si>
    <t>Gold</t>
  </si>
  <si>
    <t>Director of Grocery - GEO Team</t>
  </si>
  <si>
    <t>6870 Koll Center Parkway</t>
  </si>
  <si>
    <t>Pleasanton</t>
  </si>
  <si>
    <t>925-600-3657</t>
  </si>
  <si>
    <t>jwhite@acosta.com</t>
  </si>
  <si>
    <t>Heinz (c/o Acosta)</t>
  </si>
  <si>
    <t>B: 8-10032507</t>
  </si>
  <si>
    <t>dave.haffner@delmonte.com</t>
  </si>
  <si>
    <t>925-983-2722</t>
  </si>
  <si>
    <t>B: 8-10068032</t>
  </si>
  <si>
    <t>Advantage Sales &amp; Marketing</t>
  </si>
  <si>
    <t>Timme</t>
  </si>
  <si>
    <t>Taylor</t>
  </si>
  <si>
    <t>925-730-5116</t>
  </si>
  <si>
    <t>Sargento</t>
  </si>
  <si>
    <t>Acosta Sales &amp; Marketing</t>
  </si>
  <si>
    <t>Brian</t>
  </si>
  <si>
    <t>Schmidt</t>
  </si>
  <si>
    <t xml:space="preserve">Brian Schmidt </t>
  </si>
  <si>
    <t>8-10058175</t>
  </si>
  <si>
    <t>Odwalla</t>
  </si>
  <si>
    <t>Larry</t>
  </si>
  <si>
    <t>Nonn</t>
  </si>
  <si>
    <t>Larry Nonn</t>
  </si>
  <si>
    <t>8-10119792</t>
  </si>
  <si>
    <t>Bell-Carter</t>
  </si>
  <si>
    <t>8-10051500</t>
  </si>
  <si>
    <t>Jerry</t>
  </si>
  <si>
    <t>Jenson</t>
  </si>
  <si>
    <t>Jerry Jenson</t>
  </si>
  <si>
    <t>Fund-a-need</t>
  </si>
  <si>
    <t>James White</t>
  </si>
  <si>
    <t>Del Monte Fresh</t>
  </si>
  <si>
    <t>Del Monte Foods</t>
  </si>
  <si>
    <t>8-11882515</t>
  </si>
  <si>
    <t>EBRO</t>
  </si>
  <si>
    <t xml:space="preserve">Keith </t>
  </si>
  <si>
    <t>Kehl</t>
  </si>
  <si>
    <t>James White/Tom Lee</t>
  </si>
  <si>
    <t>8-10015859</t>
  </si>
  <si>
    <t>Demetrius</t>
  </si>
  <si>
    <t>Carlton</t>
  </si>
  <si>
    <t>Sargento Foods</t>
  </si>
  <si>
    <t>8-11808980</t>
  </si>
  <si>
    <t>Twinings</t>
  </si>
  <si>
    <t>Jim</t>
  </si>
  <si>
    <t>Wilkerson</t>
  </si>
  <si>
    <t>8-10119238</t>
  </si>
  <si>
    <t>Marisa</t>
  </si>
  <si>
    <t>Nickels</t>
  </si>
  <si>
    <t>8-10049763</t>
  </si>
  <si>
    <t>Fresh Gourmet</t>
  </si>
  <si>
    <t xml:space="preserve">Bob </t>
  </si>
  <si>
    <t>Freeman</t>
  </si>
  <si>
    <t>Half Gold</t>
  </si>
  <si>
    <t>8-10030061</t>
  </si>
  <si>
    <t>Coastal Marketing/Morton&amp;Basset</t>
  </si>
  <si>
    <t>8-10602598</t>
  </si>
  <si>
    <t>General Mills</t>
  </si>
  <si>
    <t>Kenneth</t>
  </si>
  <si>
    <t>Andrzejewski</t>
  </si>
  <si>
    <t>8-10082935</t>
  </si>
  <si>
    <t>Wilton</t>
  </si>
  <si>
    <t>Co Sales</t>
  </si>
  <si>
    <t>French</t>
  </si>
  <si>
    <t>8-11926160</t>
  </si>
  <si>
    <t>Co-Sales</t>
  </si>
  <si>
    <t>8-10048083</t>
  </si>
  <si>
    <t>Greg Calistro</t>
  </si>
  <si>
    <t>8-10039457</t>
  </si>
  <si>
    <t>Hormel</t>
  </si>
  <si>
    <t>Steve</t>
  </si>
  <si>
    <t>Tracy</t>
  </si>
  <si>
    <t>Jamie</t>
  </si>
  <si>
    <t>Sells</t>
  </si>
  <si>
    <t>8-10116202</t>
  </si>
  <si>
    <t>Clorox/Acosta</t>
  </si>
  <si>
    <t>Clorox</t>
  </si>
  <si>
    <t>ConAgra Foods</t>
  </si>
  <si>
    <t>Green Mountain Coffee Roasters</t>
  </si>
  <si>
    <t>Kelloggs</t>
  </si>
  <si>
    <t xml:space="preserve">Art </t>
  </si>
  <si>
    <t>Sheilds</t>
  </si>
  <si>
    <t>Sa</t>
  </si>
  <si>
    <t>Robert</t>
  </si>
  <si>
    <t>Biggins</t>
  </si>
  <si>
    <t>S. Martinelli's</t>
  </si>
  <si>
    <t>Pacific Coast Producers</t>
  </si>
  <si>
    <t>Kristin</t>
  </si>
  <si>
    <t>Scott</t>
  </si>
  <si>
    <t>Donation</t>
  </si>
  <si>
    <t>8-10097234</t>
  </si>
  <si>
    <t>Kellogg's</t>
  </si>
  <si>
    <t>Unilever</t>
  </si>
  <si>
    <t>8-10030246</t>
  </si>
  <si>
    <t>Peggy</t>
  </si>
  <si>
    <t>Slattery</t>
  </si>
  <si>
    <t>Peggy Slattery</t>
  </si>
  <si>
    <t>Top Underwriter</t>
  </si>
  <si>
    <t>8-10011254</t>
  </si>
  <si>
    <t>Georgia Pacific</t>
  </si>
  <si>
    <t>Mark</t>
  </si>
  <si>
    <t>Winegarner</t>
  </si>
  <si>
    <t xml:space="preserve">6780 Koll Center Parkway </t>
  </si>
  <si>
    <t>640 College Street</t>
  </si>
  <si>
    <t>Woodland</t>
  </si>
  <si>
    <t>530-383-9393</t>
  </si>
  <si>
    <t>920-600-3657</t>
  </si>
  <si>
    <t xml:space="preserve">Rodney </t>
  </si>
  <si>
    <t>Gothelf</t>
  </si>
  <si>
    <t>84 Galli Dr</t>
  </si>
  <si>
    <t>Novato</t>
  </si>
  <si>
    <t>5000 Executive Parkway</t>
  </si>
  <si>
    <t>925-984-1777</t>
  </si>
  <si>
    <t>5000 Executive Parkway Suite 500</t>
  </si>
  <si>
    <t>Ca</t>
  </si>
  <si>
    <t>10730 Patterson Place</t>
  </si>
  <si>
    <t>Santa Fe Springs</t>
  </si>
  <si>
    <t>562-777-1157</t>
  </si>
  <si>
    <t>5405 Alton Parkway</t>
  </si>
  <si>
    <t>6700 Koll Center Parkway #300</t>
  </si>
  <si>
    <t>Irvine</t>
  </si>
  <si>
    <t>949-637-8172</t>
  </si>
  <si>
    <t>668 Pecan Dr.</t>
  </si>
  <si>
    <t>Ripon</t>
  </si>
  <si>
    <t>209-599-4422</t>
  </si>
  <si>
    <t>14648 North Scottsdale Rd, Ste 300</t>
  </si>
  <si>
    <t>Scottsdale</t>
  </si>
  <si>
    <t>AZ</t>
  </si>
  <si>
    <t>480-699-0683</t>
  </si>
  <si>
    <t>5000 Executive Pkwy, #350</t>
  </si>
  <si>
    <t>Office 925-277-5881
Cell 925-980-0620</t>
  </si>
  <si>
    <t>949-753-5311</t>
  </si>
  <si>
    <t>116 Inverness Dr. East Suite 350</t>
  </si>
  <si>
    <t>Englewoog</t>
  </si>
  <si>
    <t>CO</t>
  </si>
  <si>
    <t>720-873-8320</t>
  </si>
  <si>
    <t>2603 Camino Ramon Suite #550</t>
  </si>
  <si>
    <t>925-830-6500</t>
  </si>
  <si>
    <t>Modesto</t>
  </si>
  <si>
    <t>209-551-5247</t>
  </si>
  <si>
    <t>The JM Smucker Company</t>
  </si>
  <si>
    <t>1793 Calaveras Dr.</t>
  </si>
  <si>
    <t>El Dorado Hills</t>
  </si>
  <si>
    <t>916-997-3927</t>
  </si>
  <si>
    <t>2632 College Ave</t>
  </si>
  <si>
    <t>973-570-3700</t>
  </si>
  <si>
    <t>6700 Koll Center Parkway Suite 300</t>
  </si>
  <si>
    <t>925-730-5187</t>
  </si>
  <si>
    <t xml:space="preserve">Roger </t>
  </si>
  <si>
    <t>Lindsay</t>
  </si>
  <si>
    <t>2240 West 75th St</t>
  </si>
  <si>
    <t>Woodridge</t>
  </si>
  <si>
    <t>IL</t>
  </si>
  <si>
    <t>630-810-2517</t>
  </si>
  <si>
    <t>The Bazel Group</t>
  </si>
  <si>
    <t>Comedian Deposit</t>
  </si>
  <si>
    <t>Check</t>
  </si>
  <si>
    <t>8-10047020</t>
  </si>
  <si>
    <t>Hain Celestial</t>
  </si>
  <si>
    <t>Ed</t>
  </si>
  <si>
    <t>Hepler</t>
  </si>
  <si>
    <t>Sales Director</t>
  </si>
  <si>
    <t>1240 Constitution Way</t>
  </si>
  <si>
    <t>209-835-1346</t>
  </si>
  <si>
    <t>ed.hepler@hain-celestial.com</t>
  </si>
  <si>
    <t>Hain-Celestial</t>
  </si>
  <si>
    <t>8-10079235</t>
  </si>
  <si>
    <t>Rick</t>
  </si>
  <si>
    <t>Swanson</t>
  </si>
  <si>
    <t>14408 E. Whittier Blvd. Suite A7</t>
  </si>
  <si>
    <t>Whittier</t>
  </si>
  <si>
    <t>562-696-9642</t>
  </si>
  <si>
    <t>S. Martinelli &amp; Co.</t>
  </si>
  <si>
    <t>8-10018284</t>
  </si>
  <si>
    <t>Pinnacle</t>
  </si>
  <si>
    <t xml:space="preserve">Ken </t>
  </si>
  <si>
    <t>Merriam</t>
  </si>
  <si>
    <t>Tom Lee/James Whit</t>
  </si>
  <si>
    <t>B: 8-10057103</t>
  </si>
  <si>
    <t>Mt. Olive Pickles</t>
  </si>
  <si>
    <t>Thornhill</t>
  </si>
  <si>
    <t>P.O. Box 1295</t>
  </si>
  <si>
    <t>Gastonia</t>
  </si>
  <si>
    <t>NC</t>
  </si>
  <si>
    <t>704-473-9082</t>
  </si>
  <si>
    <t>Glenn</t>
  </si>
  <si>
    <t>Smith</t>
  </si>
  <si>
    <t>glenn.smith@us.nestle.com</t>
  </si>
  <si>
    <t>Fresh Point</t>
  </si>
  <si>
    <t>Lay</t>
  </si>
  <si>
    <t>Con Agra Foods</t>
  </si>
  <si>
    <t>Shields</t>
  </si>
  <si>
    <t xml:space="preserve">Pleasanton </t>
  </si>
  <si>
    <t>Taylor Farms</t>
  </si>
  <si>
    <t>Star Fine Foods</t>
  </si>
  <si>
    <t>Rudy</t>
  </si>
  <si>
    <t>Placencia</t>
  </si>
  <si>
    <t>2680 W. Shaw Lane</t>
  </si>
  <si>
    <t>NuCal Foods</t>
  </si>
  <si>
    <t>8-10068884</t>
  </si>
  <si>
    <t>Lape</t>
  </si>
  <si>
    <t>720 S. Stockton Ave.</t>
  </si>
  <si>
    <t>209-254-2200</t>
  </si>
  <si>
    <t>NuCalFoods</t>
  </si>
  <si>
    <t>TBD</t>
  </si>
  <si>
    <t>Tracy Lape</t>
  </si>
  <si>
    <t>8-10097701</t>
  </si>
  <si>
    <t>Green Mountain Coffee Roasters C/O Impact Sales</t>
  </si>
  <si>
    <t>7633 Southfront Rd. #160</t>
  </si>
  <si>
    <t>Livermore</t>
  </si>
  <si>
    <t>8-11963187</t>
  </si>
  <si>
    <t>Mondelez International</t>
  </si>
  <si>
    <t>Valerie</t>
  </si>
  <si>
    <t>Oswalt</t>
  </si>
  <si>
    <t>West Area VP</t>
  </si>
  <si>
    <t>12667 Alcosta Blvd. #100</t>
  </si>
  <si>
    <t>925-983-4423</t>
  </si>
  <si>
    <t>valerie.oswalt@mdlz.com</t>
  </si>
  <si>
    <t>8-11966624</t>
  </si>
  <si>
    <t>Crystal Farms</t>
  </si>
  <si>
    <t xml:space="preserve">Bill </t>
  </si>
  <si>
    <t>Rothgery</t>
  </si>
  <si>
    <t>1625 Frederick Michael Way</t>
  </si>
  <si>
    <t>925-984-4583</t>
  </si>
  <si>
    <t>2 Tickets</t>
  </si>
  <si>
    <t>Andrew</t>
  </si>
  <si>
    <t>Russick</t>
  </si>
  <si>
    <t>8-10031413</t>
  </si>
  <si>
    <t>631 N. Cluff Avenue</t>
  </si>
  <si>
    <t>Lodi</t>
  </si>
  <si>
    <t>209-367-8800</t>
  </si>
  <si>
    <t>8-10018001</t>
  </si>
  <si>
    <t>Pepsico</t>
  </si>
  <si>
    <t>Terri</t>
  </si>
  <si>
    <t>Furer</t>
  </si>
  <si>
    <t>8-10040944</t>
  </si>
  <si>
    <t>6140 Stoneridge Mall Rd.</t>
  </si>
  <si>
    <t>Barilla</t>
  </si>
  <si>
    <t>Sue</t>
  </si>
  <si>
    <t>Natole</t>
  </si>
  <si>
    <t>Arizona Beverages Co.</t>
  </si>
  <si>
    <t xml:space="preserve">Gold </t>
  </si>
  <si>
    <t>Furrer</t>
  </si>
  <si>
    <t>Tom Less</t>
  </si>
  <si>
    <t>Arizona Beverages Company</t>
  </si>
  <si>
    <t>tickets</t>
  </si>
  <si>
    <t>8-10114190</t>
  </si>
  <si>
    <t>Gallo</t>
  </si>
  <si>
    <t>30825 Weigman Rd.</t>
  </si>
  <si>
    <t>Hayward</t>
  </si>
  <si>
    <t>Amount Paid</t>
  </si>
  <si>
    <t>8-10074649</t>
  </si>
  <si>
    <t>Pepsico/Frito Lay</t>
  </si>
  <si>
    <t>Beth</t>
  </si>
  <si>
    <t>Jordan</t>
  </si>
  <si>
    <t>26672 Towne Centre Dr.#360 Suite 360</t>
  </si>
  <si>
    <t>Foothill Ranch</t>
  </si>
  <si>
    <t>949-465-7504</t>
  </si>
  <si>
    <t>8-10045304</t>
  </si>
  <si>
    <t>5000 Hopyard Rd. Suite 315</t>
  </si>
  <si>
    <t>925-251-6013</t>
  </si>
  <si>
    <t>Con Agra Foods#2</t>
  </si>
  <si>
    <t>Todd</t>
  </si>
  <si>
    <t>Krc</t>
  </si>
  <si>
    <t>925-251-6001</t>
  </si>
  <si>
    <t>ConAgra Foods#2</t>
  </si>
  <si>
    <t>8-10027203</t>
  </si>
  <si>
    <t>Cardinal Health</t>
  </si>
  <si>
    <t>7000 Cardinal Pl.</t>
  </si>
  <si>
    <t>Dublin</t>
  </si>
  <si>
    <t>OH</t>
  </si>
  <si>
    <t>614-553-3551</t>
  </si>
  <si>
    <t>8-10039726</t>
  </si>
  <si>
    <t xml:space="preserve">Dino </t>
  </si>
  <si>
    <t>Anheuser-Busch</t>
  </si>
  <si>
    <t>Pellicano</t>
  </si>
  <si>
    <t>5251 Renaissance Way</t>
  </si>
  <si>
    <t>916-524-2673</t>
  </si>
  <si>
    <t>8-10099995</t>
  </si>
  <si>
    <t>Mission Foods</t>
  </si>
  <si>
    <t>8-10012046</t>
  </si>
  <si>
    <t>Arturo</t>
  </si>
  <si>
    <t>Perez</t>
  </si>
  <si>
    <t>1878 Industrial Dr. Suite A</t>
  </si>
  <si>
    <t>Stockton</t>
  </si>
  <si>
    <t>831-905-9100</t>
  </si>
  <si>
    <t>8-11955484</t>
  </si>
  <si>
    <t>Hillshire Brands</t>
  </si>
  <si>
    <t>Katrina</t>
  </si>
  <si>
    <t>Johnson</t>
  </si>
  <si>
    <t>3090 Independence Drive #210</t>
  </si>
  <si>
    <t>FedEx</t>
  </si>
  <si>
    <t>Ship to Kristen Santoni</t>
  </si>
  <si>
    <t>8-11923342</t>
  </si>
  <si>
    <t>Pepsi Beverages Company</t>
  </si>
  <si>
    <t>Gina</t>
  </si>
  <si>
    <t>Grogan</t>
  </si>
  <si>
    <t>6140 Stoneridge Mail Rd. Suite 415</t>
  </si>
  <si>
    <t>925-416-2573</t>
  </si>
  <si>
    <t>ConAgra Foods #2</t>
  </si>
  <si>
    <t>Donation/tickets</t>
  </si>
  <si>
    <t>Jeff</t>
  </si>
  <si>
    <t>Millard</t>
  </si>
  <si>
    <t>Kim Yates</t>
  </si>
  <si>
    <t>Greg</t>
  </si>
  <si>
    <t>Herrle</t>
  </si>
  <si>
    <t>Don Reid</t>
  </si>
  <si>
    <t>TOTAL:</t>
  </si>
  <si>
    <t>8-10016857</t>
  </si>
  <si>
    <t>Kraft Foods</t>
  </si>
  <si>
    <t>Rob</t>
  </si>
  <si>
    <t>925.454.4716</t>
  </si>
  <si>
    <t>8-10064268</t>
  </si>
  <si>
    <t>Clif Bar &amp; Company</t>
  </si>
  <si>
    <t>Karin</t>
  </si>
  <si>
    <t>DeBoer</t>
  </si>
  <si>
    <t>1451 66th Street</t>
  </si>
  <si>
    <t>Emeryville</t>
  </si>
  <si>
    <t>510-541-0607</t>
  </si>
  <si>
    <t>Tom Lee/Advantage</t>
  </si>
  <si>
    <t>Rhoda</t>
  </si>
  <si>
    <t>DeCent</t>
  </si>
  <si>
    <t>Andy</t>
  </si>
  <si>
    <t>Grant</t>
  </si>
  <si>
    <t>andy.grant@cardinalhealth.com</t>
  </si>
  <si>
    <t>8-10038422</t>
  </si>
  <si>
    <t>Micah</t>
  </si>
  <si>
    <t>Shea</t>
  </si>
  <si>
    <t>947-B Blanco Cir</t>
  </si>
  <si>
    <t>Salina</t>
  </si>
  <si>
    <t>831-676-9049</t>
  </si>
  <si>
    <t>Jim French</t>
  </si>
  <si>
    <t>bill Jim French</t>
  </si>
  <si>
    <t>Karin DeBoer</t>
  </si>
  <si>
    <t>Robery</t>
  </si>
  <si>
    <t>Jeff Millard</t>
  </si>
  <si>
    <t>JM Smucker Company, The</t>
  </si>
  <si>
    <t>Rob Johnson</t>
  </si>
  <si>
    <t>Arturo Perez</t>
  </si>
  <si>
    <t>Valerie Oswalt</t>
  </si>
  <si>
    <t>Tom Lee/James White</t>
  </si>
  <si>
    <t>Decent</t>
  </si>
  <si>
    <t>TOTAL</t>
  </si>
  <si>
    <t>8-10062373</t>
  </si>
  <si>
    <t>Barilla America</t>
  </si>
  <si>
    <t>1200 Lakeside Dr.</t>
  </si>
  <si>
    <t>Bannockburn</t>
  </si>
  <si>
    <t>Hansen's</t>
  </si>
  <si>
    <t>8-10011659</t>
  </si>
  <si>
    <t>(925) 856-7577</t>
  </si>
  <si>
    <t>Hansen's/Monster Energy</t>
  </si>
  <si>
    <t>Timme Taylor</t>
  </si>
  <si>
    <t>Kraft</t>
  </si>
  <si>
    <t>Robert Johnson</t>
  </si>
  <si>
    <t>Clif Bar &amp; Co.</t>
  </si>
  <si>
    <t xml:space="preserve">(925) 600-3684 </t>
  </si>
  <si>
    <t>510-476-5210</t>
  </si>
  <si>
    <t xml:space="preserve">(916)434-9724 </t>
  </si>
  <si>
    <t>Denise</t>
  </si>
  <si>
    <t>Bartow-Capone</t>
  </si>
  <si>
    <t>Kelloggs #2</t>
  </si>
  <si>
    <t>Don</t>
  </si>
  <si>
    <t>Reid</t>
  </si>
  <si>
    <t>2333 San Ramon Valley Blvd. Suite 185</t>
  </si>
  <si>
    <t>Ramon</t>
  </si>
  <si>
    <t>925-837-6933 x103</t>
  </si>
  <si>
    <t xml:space="preserve">Kellogg's </t>
  </si>
  <si>
    <t>925-327-2293</t>
  </si>
  <si>
    <t>2013 Note</t>
  </si>
  <si>
    <t>New this year!</t>
  </si>
  <si>
    <t>Down $4,500</t>
  </si>
  <si>
    <t>Down $8,000</t>
  </si>
  <si>
    <t>Down $42K</t>
  </si>
  <si>
    <t>TPG/Lindt/Jelly Belly</t>
  </si>
  <si>
    <t xml:space="preserve">Jerry </t>
  </si>
  <si>
    <t>8-10097208</t>
  </si>
  <si>
    <t>6673 Owens Drive</t>
  </si>
  <si>
    <t>paid with cc</t>
  </si>
  <si>
    <t>up $4,500</t>
  </si>
  <si>
    <t>ConAgraFoods</t>
  </si>
  <si>
    <t>Email</t>
  </si>
  <si>
    <t>Acosta Sales and Marketing</t>
  </si>
  <si>
    <t>Bell Carter</t>
  </si>
  <si>
    <t>sue.natole@barilla.com</t>
  </si>
  <si>
    <t>916-365-6543</t>
  </si>
  <si>
    <t>rsa@isi-sales.com</t>
  </si>
  <si>
    <t>925-245-2313</t>
  </si>
  <si>
    <t>JJenson@tpgsales.com</t>
  </si>
  <si>
    <t>5900 N. Golden State Blvd.</t>
  </si>
  <si>
    <t>Turlock</t>
  </si>
  <si>
    <t>209-216-0200</t>
  </si>
  <si>
    <t>steve.lay@freshpoint.com</t>
  </si>
  <si>
    <t>FreshPoint</t>
  </si>
  <si>
    <t>8-11904004</t>
  </si>
  <si>
    <t>JM Smucker</t>
  </si>
  <si>
    <t>Gold x3</t>
  </si>
  <si>
    <t>Young's Market Company</t>
  </si>
  <si>
    <t>Youngs Market Company</t>
  </si>
  <si>
    <t>Whitewave</t>
  </si>
  <si>
    <t>Mezzetta</t>
  </si>
  <si>
    <t>8-10037102</t>
  </si>
  <si>
    <t>Lynn</t>
  </si>
  <si>
    <t>Davies</t>
  </si>
  <si>
    <t>105 Mezzetta Court</t>
  </si>
  <si>
    <t>American Canyon</t>
  </si>
  <si>
    <t>925-487-4317</t>
  </si>
  <si>
    <t>ldavies@mezzetta.com</t>
  </si>
  <si>
    <t>up $16,000</t>
  </si>
  <si>
    <t>Denon &amp; Doyle</t>
  </si>
  <si>
    <t>DJ Deposit</t>
  </si>
  <si>
    <t>check</t>
  </si>
  <si>
    <t>8-10067646</t>
  </si>
  <si>
    <t>Federighi</t>
  </si>
  <si>
    <t>1701 Atlantic Ct.</t>
  </si>
  <si>
    <t>Union City</t>
  </si>
  <si>
    <t>510-475-2335</t>
  </si>
  <si>
    <t>jbyrkit@youngsmarket.com</t>
  </si>
  <si>
    <t>8-10030649</t>
  </si>
  <si>
    <t>Bar-S Foods</t>
  </si>
  <si>
    <t xml:space="preserve">Sharon </t>
  </si>
  <si>
    <t>Sage</t>
  </si>
  <si>
    <t>PO Box 4935</t>
  </si>
  <si>
    <t>916-932-4494</t>
  </si>
  <si>
    <t>sage@bar-s.com</t>
  </si>
  <si>
    <t>Sharon</t>
  </si>
  <si>
    <t>8-11983894</t>
  </si>
  <si>
    <t>Neuro Brands</t>
  </si>
  <si>
    <t xml:space="preserve">Karen </t>
  </si>
  <si>
    <t>193 Wright Ct.</t>
  </si>
  <si>
    <t>Brentwood</t>
  </si>
  <si>
    <t>310-935-8233</t>
  </si>
  <si>
    <t>karen@drinkneuro.com</t>
  </si>
  <si>
    <t>Karen</t>
  </si>
  <si>
    <t>Tickets</t>
  </si>
  <si>
    <t xml:space="preserve">Whitewave </t>
  </si>
  <si>
    <t>Bar- S Foods</t>
  </si>
  <si>
    <t>Up $2,000</t>
  </si>
  <si>
    <t>Comp</t>
  </si>
  <si>
    <t>Melissa Galliani</t>
  </si>
  <si>
    <t>Galliani, Melissa and Guest</t>
  </si>
  <si>
    <t>MillerCoors</t>
  </si>
  <si>
    <t>Kelly</t>
  </si>
  <si>
    <t>Sean</t>
  </si>
  <si>
    <t>Campbell's</t>
  </si>
  <si>
    <t>Campbells</t>
  </si>
  <si>
    <t>Up $4,500</t>
  </si>
  <si>
    <t>8-11901415</t>
  </si>
  <si>
    <t>California Olive Ranch</t>
  </si>
  <si>
    <t>Joe</t>
  </si>
  <si>
    <t>Cooney</t>
  </si>
  <si>
    <t>1367 E. Lassen, Suite A-1</t>
  </si>
  <si>
    <t>Chico</t>
  </si>
  <si>
    <t>530-846-8000</t>
  </si>
  <si>
    <t>jcooney@cal-olive.com</t>
  </si>
  <si>
    <t>Display2Go</t>
  </si>
  <si>
    <t>Brochure Holder</t>
  </si>
  <si>
    <t>H cc</t>
  </si>
  <si>
    <t>PsPrint</t>
  </si>
  <si>
    <t>Brochures</t>
  </si>
  <si>
    <t>bschmidt@acosta.com</t>
  </si>
  <si>
    <t>peggy.slattery@asmnet.com</t>
  </si>
  <si>
    <t>Brent.Hughes@anheuser-busch.com</t>
  </si>
  <si>
    <t>jjenson@tpgsales.com</t>
  </si>
  <si>
    <t>art.shields@conagrafoods.com</t>
  </si>
  <si>
    <t>jfrench@Co-SalesNC.com</t>
  </si>
  <si>
    <t>Bill.rothgery@crystalfarms.com</t>
  </si>
  <si>
    <t>jsells@freshdelmonte.com</t>
  </si>
  <si>
    <t>bfreeman@sugarfoods.com</t>
  </si>
  <si>
    <t>kenneth.andrzejewski@genmills.com</t>
  </si>
  <si>
    <t>mark.winegarner@gapac.com</t>
  </si>
  <si>
    <t>Timme.Taylor@Hansens.com</t>
  </si>
  <si>
    <t>katrina.johnson@hillshirebrands.com</t>
  </si>
  <si>
    <t>marisa.nickles@jmsmucker.com</t>
  </si>
  <si>
    <t>robert.biggins@kellogg.com</t>
  </si>
  <si>
    <t>denise.bartow-capone@kellogg.com</t>
  </si>
  <si>
    <t>rnjohnson@kraftfoods.com</t>
  </si>
  <si>
    <t>sean.kelly@millercoors.com</t>
  </si>
  <si>
    <t>Arturo_Perez@missionfoods.com</t>
  </si>
  <si>
    <t>dthornhill@mtolivepickles.com</t>
  </si>
  <si>
    <t>tlape@Nucalfoods.com</t>
  </si>
  <si>
    <t>lnonn@coca-cola.com</t>
  </si>
  <si>
    <t>gina.grogan@pepsico.com</t>
  </si>
  <si>
    <t>terri.furrer@pepsico.com</t>
  </si>
  <si>
    <t>ken.merriam@pinnaclefoods.net</t>
  </si>
  <si>
    <t>rhoda.decent@asmnet.com</t>
  </si>
  <si>
    <t>rlindsay@wilton.com</t>
  </si>
  <si>
    <t>sstracy@hormel.com</t>
  </si>
  <si>
    <t>jwoolsey@pcoastp.com</t>
  </si>
  <si>
    <t>beth.jordan@pepsico.com</t>
  </si>
  <si>
    <t>swanmanjr@aol.com</t>
  </si>
  <si>
    <t>mshea@taylorfarms.com</t>
  </si>
  <si>
    <t>todd.krc@conagrafoods.com</t>
  </si>
  <si>
    <t>john@coastal-mktg.com</t>
  </si>
  <si>
    <t>kdeboer@clifbar.com</t>
  </si>
  <si>
    <t>greg.herrle@gallosales.com</t>
  </si>
  <si>
    <t>jim.wilkerson@twiningsusa.com</t>
  </si>
  <si>
    <t>8-10030777</t>
  </si>
  <si>
    <t>Crossmark</t>
  </si>
  <si>
    <t>Barry</t>
  </si>
  <si>
    <t>3875 Hopyard Rd. Ste. 250</t>
  </si>
  <si>
    <t>925-520-6366</t>
  </si>
  <si>
    <t>barry.johnson@crossmark.com</t>
  </si>
  <si>
    <t>Springfield, Sandy Campbell &amp; Guest</t>
  </si>
  <si>
    <t>Roeper, Glen &amp; Carol</t>
  </si>
  <si>
    <t>Mello, Pete &amp; Linda</t>
  </si>
  <si>
    <t>Schuster, Frank &amp; Lisa</t>
  </si>
  <si>
    <t>Zeiher, Scott &amp; Cecelia</t>
  </si>
  <si>
    <t>Chavarria, Stan &amp; Dana</t>
  </si>
  <si>
    <t>Hepler, Ed</t>
  </si>
  <si>
    <t>Hepler, Susan</t>
  </si>
  <si>
    <t>Teeter, Shawn</t>
  </si>
  <si>
    <t>Teeter, Armida</t>
  </si>
  <si>
    <t>Draeger, Richard</t>
  </si>
  <si>
    <t>Draeger, Mary Ann</t>
  </si>
  <si>
    <t>Hormel Foods Corporation</t>
  </si>
  <si>
    <t>Tracy, Steve</t>
  </si>
  <si>
    <t>Smythe, Kelly</t>
  </si>
  <si>
    <t>Chew, Sandy</t>
  </si>
  <si>
    <t>Campbell, Jessica</t>
  </si>
  <si>
    <t>Austin, Lisa</t>
  </si>
  <si>
    <t>Burruel, Alan</t>
  </si>
  <si>
    <t>Prince, Gary</t>
  </si>
  <si>
    <t>McGuinn, Jim</t>
  </si>
  <si>
    <t>Helmer, Emily</t>
  </si>
  <si>
    <t>Hersch, Landon</t>
  </si>
  <si>
    <t xml:space="preserve">Comedian  </t>
  </si>
  <si>
    <t>Stokes Auction Group</t>
  </si>
  <si>
    <t>Deposit</t>
  </si>
  <si>
    <t>KKehl@ebrona.com</t>
  </si>
  <si>
    <t>Rothgery, Bill</t>
  </si>
  <si>
    <t>Keller, Kathryn</t>
  </si>
  <si>
    <t>Pellicano, Dino</t>
  </si>
  <si>
    <t xml:space="preserve">Dino.pellicano@anheuser-busch.com </t>
  </si>
  <si>
    <t>Pellicano, Gayleen</t>
  </si>
  <si>
    <t xml:space="preserve">Gilbert.Vidales@anheuser-busch.com </t>
  </si>
  <si>
    <t>Casillas, Sylvia</t>
  </si>
  <si>
    <t> Anheuser-Busch</t>
  </si>
  <si>
    <t xml:space="preserve"> Chris.Kuenle@anheuser-busch.com </t>
  </si>
  <si>
    <t xml:space="preserve"> Keith.Masaki@anheuser-busch.com </t>
  </si>
  <si>
    <t> Markstein Beverage Co.</t>
  </si>
  <si>
    <t xml:space="preserve"> erice@marksteinbev.com </t>
  </si>
  <si>
    <t>Vidales, Gilbert</t>
  </si>
  <si>
    <t>Kuenle, Chris and Guest</t>
  </si>
  <si>
    <t>Masaki, Keith and Guest</t>
  </si>
  <si>
    <t>Erling, Eric and Guest</t>
  </si>
  <si>
    <t>8-10092782</t>
  </si>
  <si>
    <t xml:space="preserve">James </t>
  </si>
  <si>
    <t>8-10112830</t>
  </si>
  <si>
    <t>General Mills #2</t>
  </si>
  <si>
    <t>Cassie</t>
  </si>
  <si>
    <t>Green</t>
  </si>
  <si>
    <t>480-281-6694</t>
  </si>
  <si>
    <t>catherine.green@genmills.com</t>
  </si>
  <si>
    <t>Genral Mills</t>
  </si>
  <si>
    <t>408 South Overlook Dr.</t>
  </si>
  <si>
    <t>8-10120390</t>
  </si>
  <si>
    <t>925-804-6282</t>
  </si>
  <si>
    <t>CA Olive Ranch</t>
  </si>
  <si>
    <t>2013 Notes</t>
  </si>
  <si>
    <t>Heinz C/O Acosta</t>
  </si>
  <si>
    <t>Hall, Linton</t>
  </si>
  <si>
    <t>Hall, Kecia</t>
  </si>
  <si>
    <t>8-10068793</t>
  </si>
  <si>
    <t>Unified Grocers</t>
  </si>
  <si>
    <t>Garibaldi</t>
  </si>
  <si>
    <t>3083 Independence Drive, #G</t>
  </si>
  <si>
    <t>925-456-3575 x8471</t>
  </si>
  <si>
    <t>bgaribaldi@unifiedgrocers.com</t>
  </si>
  <si>
    <t>8-10067111</t>
  </si>
  <si>
    <t>Savemart Supermarkets</t>
  </si>
  <si>
    <t xml:space="preserve">Jennifer </t>
  </si>
  <si>
    <t>Mora</t>
  </si>
  <si>
    <t>PO Box 4278</t>
  </si>
  <si>
    <t>209-577-1600</t>
  </si>
  <si>
    <t>JMora@savemart.com</t>
  </si>
  <si>
    <t>Jennifer</t>
  </si>
  <si>
    <t>Save Mart Supermarkets</t>
  </si>
  <si>
    <t>Barry Johnson</t>
  </si>
  <si>
    <t>Dick MacKnight</t>
  </si>
  <si>
    <t>Down $7,000</t>
  </si>
  <si>
    <t>Foster Farms</t>
  </si>
  <si>
    <t>Thomas</t>
  </si>
  <si>
    <t>Baird</t>
  </si>
  <si>
    <t xml:space="preserve">Global Sales &amp; Marketing </t>
  </si>
  <si>
    <t xml:space="preserve">Brandon </t>
  </si>
  <si>
    <t>Jackson</t>
  </si>
  <si>
    <t>8-11809848</t>
  </si>
  <si>
    <t>2020 Clearfield Way</t>
  </si>
  <si>
    <t>Carmichael</t>
  </si>
  <si>
    <t xml:space="preserve">CA </t>
  </si>
  <si>
    <t>530-219-9628</t>
  </si>
  <si>
    <t>bjackson@globalsalesmktg.com</t>
  </si>
  <si>
    <t>Global Sales</t>
  </si>
  <si>
    <t>Brandon</t>
  </si>
  <si>
    <t>Down $4,200</t>
  </si>
  <si>
    <t>6700 Koll Center Parkway, Suite 300</t>
  </si>
  <si>
    <t>925-730-5206</t>
  </si>
  <si>
    <t>8-10098226</t>
  </si>
  <si>
    <t>Dick</t>
  </si>
  <si>
    <t>Macknight</t>
  </si>
  <si>
    <t>8-10106766</t>
  </si>
  <si>
    <t>Daisy Brand</t>
  </si>
  <si>
    <t>Firby</t>
  </si>
  <si>
    <t>327 Parsons Landing</t>
  </si>
  <si>
    <t>Long Beach</t>
  </si>
  <si>
    <t>562-243-1202</t>
  </si>
  <si>
    <t>rfirby@daisybrand.com</t>
  </si>
  <si>
    <t>Don Francisco w/ Nest Collective</t>
  </si>
  <si>
    <t xml:space="preserve">Robert </t>
  </si>
  <si>
    <t>925-406-0069</t>
  </si>
  <si>
    <t>dick.macknight@hsrsales.com</t>
  </si>
  <si>
    <t>MacKnight</t>
  </si>
  <si>
    <t>Tyler, Kim</t>
  </si>
  <si>
    <t>Lee, Yuki</t>
  </si>
  <si>
    <t>Castro, Gwen</t>
  </si>
  <si>
    <t>Lindsay, Roger</t>
  </si>
  <si>
    <t>Lee, Thomas</t>
  </si>
  <si>
    <t>Tyler, Stu</t>
  </si>
  <si>
    <t>Lindsay, Sharron</t>
  </si>
  <si>
    <t>Raley's</t>
  </si>
  <si>
    <t>Saban, Paul and Guest</t>
  </si>
  <si>
    <t>Haskins, Geoff</t>
  </si>
  <si>
    <t>Constellation Brands</t>
  </si>
  <si>
    <t>Frank</t>
  </si>
  <si>
    <t>Reis</t>
  </si>
  <si>
    <t>Daisy Brands</t>
  </si>
  <si>
    <t>Don Francisco/Nest Collective</t>
  </si>
  <si>
    <t>Half Platinum</t>
  </si>
  <si>
    <t>will be full</t>
  </si>
  <si>
    <t>8-10094736</t>
  </si>
  <si>
    <t xml:space="preserve">Frank </t>
  </si>
  <si>
    <t>707-642-5914</t>
  </si>
  <si>
    <t>frank.reis@cbrands.com</t>
  </si>
  <si>
    <t>Grant, Andy</t>
  </si>
  <si>
    <t>Wendel, Chris</t>
  </si>
  <si>
    <t>Chris.wendel@cardinalhealth.com</t>
  </si>
  <si>
    <t>Aquilina, Charles</t>
  </si>
  <si>
    <t>Charles.aquilina@cardinalhealth.com</t>
  </si>
  <si>
    <t>Ronald.clerico@cardinalhealth.com</t>
  </si>
  <si>
    <t>Clerico, Ronald</t>
  </si>
  <si>
    <t>Save Mart</t>
  </si>
  <si>
    <t>gcalistro@savemart.com</t>
  </si>
  <si>
    <t>Mario.rodriguez@savemart.com</t>
  </si>
  <si>
    <t>rmolatore@taylorfarms.com</t>
  </si>
  <si>
    <t>Shea, Micah</t>
  </si>
  <si>
    <t>Shea, Melissa</t>
  </si>
  <si>
    <t>Calistro, Greg</t>
  </si>
  <si>
    <t>Calistro, Joni</t>
  </si>
  <si>
    <t>Rodriguez, Mario</t>
  </si>
  <si>
    <t>Rodriguez, Linda</t>
  </si>
  <si>
    <t>Molatore, Rachel</t>
  </si>
  <si>
    <t>Molatore, John</t>
  </si>
  <si>
    <t>Dave Rostratter</t>
  </si>
  <si>
    <t>Jay</t>
  </si>
  <si>
    <t>Hernandez</t>
  </si>
  <si>
    <t>Jay.Hernandez@Delmonte.com</t>
  </si>
  <si>
    <t>Tom Lee/COH</t>
  </si>
  <si>
    <t>8-10067606</t>
  </si>
  <si>
    <t>Tom</t>
  </si>
  <si>
    <t>thomas.baird@fosterfarms.com</t>
  </si>
  <si>
    <t>1333 Swan Street</t>
  </si>
  <si>
    <t>Livingston</t>
  </si>
  <si>
    <t>209-483-0614</t>
  </si>
  <si>
    <t>Brown</t>
  </si>
  <si>
    <t>559-860-8666</t>
  </si>
  <si>
    <t>jbrown@borgesusa.com</t>
  </si>
  <si>
    <t>8-11833805</t>
  </si>
  <si>
    <t>The Hershey Company</t>
  </si>
  <si>
    <t>Linda</t>
  </si>
  <si>
    <t>Avram</t>
  </si>
  <si>
    <t>6130 Stoneridge Mall Road</t>
  </si>
  <si>
    <t>925-460-0359</t>
  </si>
  <si>
    <t>lavram@hersheys.com</t>
  </si>
  <si>
    <t xml:space="preserve">Linda </t>
  </si>
  <si>
    <t>Hershey Company, The</t>
  </si>
  <si>
    <t>Tiffany</t>
  </si>
  <si>
    <t>Souders</t>
  </si>
  <si>
    <t>Minute Maid</t>
  </si>
  <si>
    <t>Heather</t>
  </si>
  <si>
    <t>Mileage 6880</t>
  </si>
  <si>
    <t>Direct Deposit</t>
  </si>
  <si>
    <t>Ship to Displays2Go</t>
  </si>
  <si>
    <t>8-10106637</t>
  </si>
  <si>
    <t>Flowers Foods</t>
  </si>
  <si>
    <t>Hashagen</t>
  </si>
  <si>
    <t>175 Borland Ave. Suite 1</t>
  </si>
  <si>
    <t>Auburn</t>
  </si>
  <si>
    <t>925-519-5739</t>
  </si>
  <si>
    <t>greg.hashagen@flocorp.com</t>
  </si>
  <si>
    <t>8-11989011</t>
  </si>
  <si>
    <t>Broussard</t>
  </si>
  <si>
    <t>LeRon</t>
  </si>
  <si>
    <t xml:space="preserve">Flowers Foods </t>
  </si>
  <si>
    <t>Don Francisco w/ HSR and Oberto</t>
  </si>
  <si>
    <t>Don Francisco/Oberto/HSR</t>
  </si>
  <si>
    <t>Ship to Har</t>
  </si>
  <si>
    <t>Displays2Go</t>
  </si>
  <si>
    <t>Decorations</t>
  </si>
  <si>
    <t>8-11990184</t>
  </si>
  <si>
    <t>Preferred Brands-Tasty Bite/Ito En</t>
  </si>
  <si>
    <t>John</t>
  </si>
  <si>
    <t>O'Connor</t>
  </si>
  <si>
    <t>925-600-3507</t>
  </si>
  <si>
    <t>jgoconnor@nssales.com</t>
  </si>
  <si>
    <t>John O'Connor</t>
  </si>
  <si>
    <t>DJ Payment</t>
  </si>
  <si>
    <t>8-11881660</t>
  </si>
  <si>
    <t>Supervalu, Inc.</t>
  </si>
  <si>
    <t>Mike</t>
  </si>
  <si>
    <t>Stigers</t>
  </si>
  <si>
    <t>17527 Bearpath Trail</t>
  </si>
  <si>
    <t>Eden Prairie</t>
  </si>
  <si>
    <t>MN</t>
  </si>
  <si>
    <t>408-206-0617</t>
  </si>
  <si>
    <t>stigers.mike@gmail.com</t>
  </si>
  <si>
    <t>5th &amp; Mission Garage</t>
  </si>
  <si>
    <t xml:space="preserve">Parking </t>
  </si>
  <si>
    <t>SnapFiesta</t>
  </si>
  <si>
    <t>Photobooth</t>
  </si>
  <si>
    <t>8-10072567</t>
  </si>
  <si>
    <t>Edge Sales</t>
  </si>
  <si>
    <t>Lisa</t>
  </si>
  <si>
    <t>Davis</t>
  </si>
  <si>
    <t>ldavis@edgesales.com</t>
  </si>
  <si>
    <t>8-10011202</t>
  </si>
  <si>
    <t>Coca-Cola</t>
  </si>
  <si>
    <t>8-10001624</t>
  </si>
  <si>
    <t>CBS Food Equipment</t>
  </si>
  <si>
    <t xml:space="preserve">Ed </t>
  </si>
  <si>
    <t>Cambra</t>
  </si>
  <si>
    <t>841 Yosemite Way</t>
  </si>
  <si>
    <t>Milpitas</t>
  </si>
  <si>
    <t>408-942-2150</t>
  </si>
  <si>
    <t>ec-cbs@sbcglobal.net</t>
  </si>
  <si>
    <t>Gloss Covers</t>
  </si>
  <si>
    <t>8-10050064</t>
  </si>
  <si>
    <t>SC Johnson &amp; Son, Inc</t>
  </si>
  <si>
    <t>Derek</t>
  </si>
  <si>
    <t>Mackey</t>
  </si>
  <si>
    <t>1525 Howe Street, MS 829</t>
  </si>
  <si>
    <t>Racine</t>
  </si>
  <si>
    <t>WI</t>
  </si>
  <si>
    <t>262-260-3283</t>
  </si>
  <si>
    <t>demackey@scj.com</t>
  </si>
  <si>
    <t>Fund-A-Need</t>
  </si>
  <si>
    <t>FUND-APPEAL</t>
  </si>
  <si>
    <t>TOTAL: $905,200</t>
  </si>
  <si>
    <t>GOAL: $988,000</t>
  </si>
  <si>
    <t>R. Torre &amp; Company</t>
  </si>
  <si>
    <t>8-11996997</t>
  </si>
  <si>
    <t>559-433-7389</t>
  </si>
  <si>
    <t>8-11823577</t>
  </si>
  <si>
    <t>Southern Wine &amp; Spirits</t>
  </si>
  <si>
    <t>Arnold</t>
  </si>
  <si>
    <t>jamesarnold@southernwine.com</t>
  </si>
  <si>
    <t>Columbia Graphix</t>
  </si>
  <si>
    <t>Posters</t>
  </si>
  <si>
    <t>Lactalis</t>
  </si>
  <si>
    <t>Vince</t>
  </si>
  <si>
    <t>Vince Garibaldo</t>
  </si>
  <si>
    <t xml:space="preserve">Acosta </t>
  </si>
  <si>
    <t>Nestle</t>
  </si>
  <si>
    <t xml:space="preserve">Don Reid </t>
  </si>
  <si>
    <t>ITO EN</t>
  </si>
  <si>
    <t>Brian Schmidt</t>
  </si>
  <si>
    <t>6 Tickets</t>
  </si>
  <si>
    <t>Natalini Flowers Deposit</t>
  </si>
  <si>
    <t>Flowers</t>
  </si>
  <si>
    <t>hcc</t>
  </si>
  <si>
    <t>Marriott</t>
  </si>
  <si>
    <t>Hotel</t>
  </si>
  <si>
    <t>Dunnhumby</t>
  </si>
  <si>
    <t xml:space="preserve">Adrian </t>
  </si>
  <si>
    <t>Newson</t>
  </si>
  <si>
    <t>adrian.newson@dunnhumby.com</t>
  </si>
  <si>
    <t>2 Venture, Suite 250</t>
  </si>
  <si>
    <t>Staples</t>
  </si>
  <si>
    <t>Paper</t>
  </si>
  <si>
    <t>Natalini Flowers Final</t>
  </si>
  <si>
    <t>3000 Executive Pkwy. #100</t>
  </si>
  <si>
    <t>Laura Kudritzki</t>
  </si>
  <si>
    <t>photos</t>
  </si>
  <si>
    <t>33321 Dowe Avenue</t>
  </si>
  <si>
    <t>925-202-7687</t>
  </si>
  <si>
    <t>Edge Sales &amp; Marketing</t>
  </si>
  <si>
    <t>6140 Stoneridge Mall Rd., Ste. 390</t>
  </si>
  <si>
    <t>925.224.8630 ext 3119</t>
  </si>
  <si>
    <t>2012 Cuttings Wharf Road</t>
  </si>
  <si>
    <t>Napa</t>
  </si>
  <si>
    <t>916-761-0698</t>
  </si>
  <si>
    <r>
      <t>2248 21</t>
    </r>
    <r>
      <rPr>
        <vertAlign val="superscript"/>
        <sz val="11"/>
        <color rgb="FF1F497D"/>
        <rFont val="Calibri"/>
        <family val="2"/>
      </rPr>
      <t>st</t>
    </r>
    <r>
      <rPr>
        <sz val="11"/>
        <color rgb="FF1F497D"/>
        <rFont val="Calibri"/>
        <family val="2"/>
      </rPr>
      <t xml:space="preserve"> St.</t>
    </r>
  </si>
  <si>
    <t>Santa Monica</t>
  </si>
  <si>
    <t>Final</t>
  </si>
  <si>
    <t>144 Elke Drive</t>
  </si>
  <si>
    <t>Shipping</t>
  </si>
  <si>
    <t>Seating booklets</t>
  </si>
  <si>
    <t>Music Express</t>
  </si>
  <si>
    <t>Car rental for Ferarra &amp; Alvarnaz</t>
  </si>
  <si>
    <t>Heather mileage</t>
  </si>
  <si>
    <t>FedEx office</t>
  </si>
  <si>
    <t>Green Works</t>
  </si>
  <si>
    <t>Alphagraphics</t>
  </si>
  <si>
    <t>refund</t>
  </si>
  <si>
    <t>UPS store</t>
  </si>
  <si>
    <t>cash</t>
  </si>
  <si>
    <t>SAFEWAY</t>
  </si>
  <si>
    <t>WhiteWave</t>
  </si>
  <si>
    <t>Spinale</t>
  </si>
  <si>
    <t xml:space="preserve">Denise </t>
  </si>
  <si>
    <t>Chris</t>
  </si>
  <si>
    <t>Brady</t>
  </si>
  <si>
    <t>E &amp; J Gallo Company</t>
  </si>
  <si>
    <t>The JM Smucker Compnay</t>
  </si>
  <si>
    <t>Address</t>
  </si>
  <si>
    <t>City</t>
  </si>
  <si>
    <t>State</t>
  </si>
  <si>
    <t>Zip</t>
  </si>
  <si>
    <t>7133 Koll Center Parkway, Suite #200</t>
  </si>
  <si>
    <t xml:space="preserve">Dan </t>
  </si>
  <si>
    <t>Sawchuck</t>
  </si>
  <si>
    <t>Noll</t>
  </si>
  <si>
    <t>chrbrady@coca-cola.com</t>
  </si>
  <si>
    <t>daniel.sawchuk@delmonte.com</t>
  </si>
  <si>
    <t>donation</t>
  </si>
  <si>
    <t>tsouders@hersheys.com</t>
  </si>
  <si>
    <t>rtison@itoen.com</t>
  </si>
  <si>
    <t>Rostratter</t>
  </si>
  <si>
    <t>dave.rostratter@asmnet.com</t>
  </si>
  <si>
    <t>Beijer</t>
  </si>
  <si>
    <t>scott.beijer@pepsico.com</t>
  </si>
  <si>
    <t>Blaine.Machart@pepsico.com</t>
  </si>
  <si>
    <t>Blaine</t>
  </si>
  <si>
    <t>Machart</t>
  </si>
  <si>
    <t>vgaribaldi@torani.com</t>
  </si>
  <si>
    <t>markfederighi@youngsmarket.com</t>
  </si>
  <si>
    <t>Adam</t>
  </si>
  <si>
    <t>Didio</t>
  </si>
  <si>
    <t>adam.didio@unilever.com</t>
  </si>
  <si>
    <t>Oberto Brands</t>
  </si>
  <si>
    <t xml:space="preserve">Don Francisco </t>
  </si>
  <si>
    <t>HS &amp; R Sales &amp; Marketing</t>
  </si>
  <si>
    <t>Rich</t>
  </si>
  <si>
    <t>Colburn</t>
  </si>
  <si>
    <t>rich.arnold@oberto.com</t>
  </si>
  <si>
    <t>half platinum</t>
  </si>
  <si>
    <t>Adrian</t>
  </si>
  <si>
    <t>Lois.Colburn@gavina.com</t>
  </si>
  <si>
    <t>Lois</t>
  </si>
  <si>
    <t>ABC</t>
  </si>
  <si>
    <t>ck</t>
  </si>
  <si>
    <t>liquor license</t>
  </si>
</sst>
</file>

<file path=xl/styles.xml><?xml version="1.0" encoding="utf-8"?>
<styleSheet xmlns="http://schemas.openxmlformats.org/spreadsheetml/2006/main">
  <numFmts count="8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_);_(&quot;$&quot;* \(#,##0.00\);_(&quot;$&quot;* &quot;-&quot;_);_(@_)"/>
    <numFmt numFmtId="165" formatCode="&quot;$&quot;#,##0.00"/>
    <numFmt numFmtId="166" formatCode="[$-409]d\-mmm;@"/>
    <numFmt numFmtId="167" formatCode="m/d/yy;@"/>
  </numFmts>
  <fonts count="66">
    <font>
      <sz val="11"/>
      <color theme="1"/>
      <name val="Calibri"/>
      <family val="2"/>
      <scheme val="minor"/>
    </font>
    <font>
      <b/>
      <sz val="9"/>
      <name val="Arial Narrow"/>
      <family val="2"/>
    </font>
    <font>
      <sz val="10"/>
      <name val="Arial"/>
      <family val="2"/>
    </font>
    <font>
      <sz val="9"/>
      <name val="Arial Narrow"/>
      <family val="2"/>
    </font>
    <font>
      <u/>
      <sz val="10"/>
      <color indexed="12"/>
      <name val="Arial"/>
      <family val="2"/>
    </font>
    <font>
      <sz val="10"/>
      <name val="MS Sans Serif"/>
      <family val="2"/>
    </font>
    <font>
      <sz val="10"/>
      <color indexed="8"/>
      <name val="Arial"/>
      <family val="2"/>
    </font>
    <font>
      <u/>
      <sz val="9"/>
      <name val="Arial Narrow"/>
      <family val="2"/>
    </font>
    <font>
      <sz val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b/>
      <sz val="10"/>
      <name val="Arial Narrow"/>
      <family val="2"/>
    </font>
    <font>
      <b/>
      <sz val="9"/>
      <name val="Arial"/>
      <family val="2"/>
    </font>
    <font>
      <b/>
      <u/>
      <sz val="9"/>
      <color indexed="12"/>
      <name val="Arial"/>
      <family val="2"/>
    </font>
    <font>
      <sz val="9"/>
      <color theme="1"/>
      <name val="Arial"/>
      <family val="2"/>
    </font>
    <font>
      <sz val="15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Whitney Book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u/>
      <sz val="10"/>
      <color indexed="12"/>
      <name val="Arial"/>
      <family val="2"/>
    </font>
    <font>
      <b/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theme="1"/>
      <name val="Tahoma"/>
      <family val="2"/>
    </font>
    <font>
      <b/>
      <sz val="10"/>
      <name val="Whitney Book"/>
    </font>
    <font>
      <sz val="11"/>
      <color rgb="FF1F497D"/>
      <name val="Calibri"/>
      <family val="2"/>
      <scheme val="minor"/>
    </font>
    <font>
      <sz val="10"/>
      <color indexed="8"/>
      <name val="Whitney Book"/>
    </font>
    <font>
      <sz val="11"/>
      <color rgb="FF1F497D"/>
      <name val="Calibri"/>
      <family val="2"/>
    </font>
    <font>
      <vertAlign val="superscript"/>
      <sz val="11"/>
      <color rgb="FF1F497D"/>
      <name val="Calibri"/>
      <family val="2"/>
    </font>
    <font>
      <b/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0"/>
      <color theme="1"/>
      <name val="Arial Narrow"/>
      <family val="2"/>
    </font>
    <font>
      <sz val="10"/>
      <color theme="0" tint="-0.499984740745262"/>
      <name val="Arial Narrow"/>
      <family val="2"/>
    </font>
    <font>
      <i/>
      <sz val="10"/>
      <color theme="0" tint="-0.499984740745262"/>
      <name val="Arial Narrow"/>
      <family val="2"/>
    </font>
    <font>
      <sz val="10"/>
      <name val="Arial Narrow"/>
      <family val="2"/>
    </font>
    <font>
      <b/>
      <sz val="10"/>
      <color indexed="9"/>
      <name val="Arial Narrow"/>
      <family val="2"/>
    </font>
    <font>
      <u/>
      <sz val="10"/>
      <color indexed="12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sz val="8"/>
      <color theme="1"/>
      <name val="Calibri"/>
      <family val="2"/>
      <scheme val="minor"/>
    </font>
    <font>
      <u/>
      <sz val="8"/>
      <name val="Arial Narrow"/>
      <family val="2"/>
    </font>
    <font>
      <sz val="8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4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3" fillId="26" borderId="0" applyNumberFormat="0" applyBorder="0" applyAlignment="0" applyProtection="0"/>
    <xf numFmtId="0" fontId="14" fillId="27" borderId="19" applyNumberFormat="0" applyAlignment="0" applyProtection="0"/>
    <xf numFmtId="0" fontId="15" fillId="28" borderId="20" applyNumberFormat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29" borderId="0" applyNumberFormat="0" applyBorder="0" applyAlignment="0" applyProtection="0"/>
    <xf numFmtId="0" fontId="18" fillId="0" borderId="21" applyNumberFormat="0" applyFill="0" applyAlignment="0" applyProtection="0"/>
    <xf numFmtId="0" fontId="19" fillId="0" borderId="22" applyNumberFormat="0" applyFill="0" applyAlignment="0" applyProtection="0"/>
    <xf numFmtId="0" fontId="20" fillId="0" borderId="23" applyNumberFormat="0" applyFill="0" applyAlignment="0" applyProtection="0"/>
    <xf numFmtId="0" fontId="2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3" fillId="30" borderId="19" applyNumberFormat="0" applyAlignment="0" applyProtection="0"/>
    <xf numFmtId="0" fontId="24" fillId="0" borderId="24" applyNumberFormat="0" applyFill="0" applyAlignment="0" applyProtection="0"/>
    <xf numFmtId="0" fontId="25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5" fillId="0" borderId="0"/>
    <xf numFmtId="0" fontId="2" fillId="0" borderId="0"/>
    <xf numFmtId="0" fontId="5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6" fillId="0" borderId="0"/>
    <xf numFmtId="0" fontId="11" fillId="32" borderId="25" applyNumberFormat="0" applyFont="0" applyAlignment="0" applyProtection="0"/>
    <xf numFmtId="0" fontId="26" fillId="27" borderId="26" applyNumberFormat="0" applyAlignment="0" applyProtection="0"/>
    <xf numFmtId="0" fontId="27" fillId="0" borderId="0" applyNumberFormat="0" applyFill="0" applyBorder="0" applyAlignment="0" applyProtection="0"/>
    <xf numFmtId="0" fontId="28" fillId="0" borderId="27" applyNumberFormat="0" applyFill="0" applyAlignment="0" applyProtection="0"/>
    <xf numFmtId="0" fontId="29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438">
    <xf numFmtId="0" fontId="0" fillId="0" borderId="0" xfId="0"/>
    <xf numFmtId="0" fontId="3" fillId="0" borderId="0" xfId="0" applyFont="1" applyFill="1" applyBorder="1" applyAlignment="1">
      <alignment horizontal="left"/>
    </xf>
    <xf numFmtId="0" fontId="3" fillId="0" borderId="0" xfId="0" applyFont="1" applyFill="1"/>
    <xf numFmtId="0" fontId="3" fillId="0" borderId="0" xfId="48" applyFont="1" applyFill="1"/>
    <xf numFmtId="0" fontId="3" fillId="0" borderId="0" xfId="0" applyFont="1" applyFill="1" applyAlignment="1">
      <alignment horizontal="left"/>
    </xf>
    <xf numFmtId="0" fontId="3" fillId="0" borderId="0" xfId="48" applyFont="1" applyFill="1" applyAlignment="1">
      <alignment wrapText="1"/>
    </xf>
    <xf numFmtId="0" fontId="3" fillId="0" borderId="0" xfId="48" applyNumberFormat="1" applyFont="1" applyFill="1" applyAlignment="1">
      <alignment horizontal="left"/>
    </xf>
    <xf numFmtId="0" fontId="3" fillId="0" borderId="0" xfId="48" applyFont="1" applyFill="1" applyAlignment="1">
      <alignment horizontal="left"/>
    </xf>
    <xf numFmtId="0" fontId="7" fillId="0" borderId="0" xfId="36" applyFont="1" applyFill="1" applyAlignment="1" applyProtection="1"/>
    <xf numFmtId="0" fontId="8" fillId="0" borderId="0" xfId="48" applyFont="1" applyFill="1"/>
    <xf numFmtId="0" fontId="3" fillId="0" borderId="0" xfId="0" applyFont="1" applyFill="1" applyBorder="1"/>
    <xf numFmtId="0" fontId="1" fillId="35" borderId="13" xfId="0" applyFont="1" applyFill="1" applyBorder="1" applyAlignment="1">
      <alignment horizontal="left" wrapText="1"/>
    </xf>
    <xf numFmtId="0" fontId="1" fillId="35" borderId="13" xfId="0" applyFont="1" applyFill="1" applyBorder="1" applyAlignment="1">
      <alignment horizontal="left"/>
    </xf>
    <xf numFmtId="0" fontId="3" fillId="0" borderId="0" xfId="0" applyFont="1" applyFill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31" fillId="0" borderId="0" xfId="0" applyFont="1" applyFill="1"/>
    <xf numFmtId="0" fontId="31" fillId="0" borderId="0" xfId="0" applyFont="1"/>
    <xf numFmtId="0" fontId="33" fillId="0" borderId="15" xfId="0" applyFont="1" applyBorder="1" applyAlignment="1"/>
    <xf numFmtId="0" fontId="33" fillId="0" borderId="15" xfId="0" applyFont="1" applyBorder="1" applyAlignment="1">
      <alignment horizontal="center"/>
    </xf>
    <xf numFmtId="0" fontId="28" fillId="0" borderId="15" xfId="0" applyFont="1" applyBorder="1" applyAlignment="1">
      <alignment horizontal="center"/>
    </xf>
    <xf numFmtId="44" fontId="28" fillId="0" borderId="15" xfId="29" applyFont="1" applyBorder="1"/>
    <xf numFmtId="0" fontId="28" fillId="0" borderId="15" xfId="0" applyFont="1" applyBorder="1" applyAlignment="1">
      <alignment wrapText="1"/>
    </xf>
    <xf numFmtId="0" fontId="0" fillId="0" borderId="0" xfId="0" applyBorder="1"/>
    <xf numFmtId="0" fontId="34" fillId="0" borderId="15" xfId="0" applyFont="1" applyFill="1" applyBorder="1" applyAlignment="1">
      <alignment horizontal="center"/>
    </xf>
    <xf numFmtId="165" fontId="34" fillId="0" borderId="15" xfId="0" applyNumberFormat="1" applyFont="1" applyFill="1" applyBorder="1" applyAlignment="1">
      <alignment horizontal="center"/>
    </xf>
    <xf numFmtId="0" fontId="0" fillId="0" borderId="15" xfId="0" applyBorder="1"/>
    <xf numFmtId="0" fontId="1" fillId="0" borderId="0" xfId="0" applyFont="1" applyFill="1" applyBorder="1" applyAlignment="1">
      <alignment horizontal="left"/>
    </xf>
    <xf numFmtId="49" fontId="1" fillId="35" borderId="13" xfId="0" applyNumberFormat="1" applyFont="1" applyFill="1" applyBorder="1" applyAlignment="1">
      <alignment horizontal="left" textRotation="90"/>
    </xf>
    <xf numFmtId="0" fontId="3" fillId="0" borderId="15" xfId="49" applyFont="1" applyFill="1" applyBorder="1" applyAlignment="1">
      <alignment wrapText="1"/>
    </xf>
    <xf numFmtId="0" fontId="3" fillId="0" borderId="15" xfId="48" applyFont="1" applyFill="1" applyBorder="1"/>
    <xf numFmtId="0" fontId="3" fillId="0" borderId="15" xfId="0" applyFont="1" applyFill="1" applyBorder="1" applyAlignment="1">
      <alignment horizontal="center" wrapText="1"/>
    </xf>
    <xf numFmtId="0" fontId="3" fillId="0" borderId="15" xfId="0" applyFont="1" applyFill="1" applyBorder="1" applyAlignment="1">
      <alignment horizontal="center"/>
    </xf>
    <xf numFmtId="44" fontId="3" fillId="0" borderId="15" xfId="29" applyFont="1" applyFill="1" applyBorder="1" applyAlignment="1">
      <alignment horizontal="center" wrapText="1"/>
    </xf>
    <xf numFmtId="44" fontId="3" fillId="0" borderId="15" xfId="29" applyFont="1" applyFill="1" applyBorder="1" applyAlignment="1">
      <alignment horizontal="left"/>
    </xf>
    <xf numFmtId="166" fontId="3" fillId="0" borderId="15" xfId="29" applyNumberFormat="1" applyFont="1" applyFill="1" applyBorder="1" applyAlignment="1">
      <alignment horizontal="left"/>
    </xf>
    <xf numFmtId="0" fontId="3" fillId="0" borderId="15" xfId="0" applyFont="1" applyFill="1" applyBorder="1" applyAlignment="1">
      <alignment wrapText="1"/>
    </xf>
    <xf numFmtId="0" fontId="3" fillId="0" borderId="15" xfId="0" applyFont="1" applyFill="1" applyBorder="1"/>
    <xf numFmtId="0" fontId="3" fillId="0" borderId="15" xfId="0" applyFont="1" applyFill="1" applyBorder="1" applyAlignment="1">
      <alignment horizontal="left"/>
    </xf>
    <xf numFmtId="0" fontId="1" fillId="0" borderId="15" xfId="0" applyFont="1" applyFill="1" applyBorder="1" applyAlignment="1">
      <alignment horizontal="center"/>
    </xf>
    <xf numFmtId="0" fontId="3" fillId="0" borderId="15" xfId="48" applyFont="1" applyFill="1" applyBorder="1" applyAlignment="1">
      <alignment wrapText="1"/>
    </xf>
    <xf numFmtId="0" fontId="31" fillId="0" borderId="15" xfId="0" applyFont="1" applyBorder="1"/>
    <xf numFmtId="0" fontId="8" fillId="0" borderId="15" xfId="48" applyFont="1" applyFill="1" applyBorder="1"/>
    <xf numFmtId="0" fontId="3" fillId="0" borderId="15" xfId="0" applyFont="1" applyFill="1" applyBorder="1" applyAlignment="1"/>
    <xf numFmtId="0" fontId="3" fillId="0" borderId="15" xfId="0" applyFont="1" applyFill="1" applyBorder="1" applyAlignment="1">
      <alignment horizontal="left" wrapText="1"/>
    </xf>
    <xf numFmtId="0" fontId="1" fillId="37" borderId="15" xfId="0" applyFont="1" applyFill="1" applyBorder="1" applyAlignment="1">
      <alignment horizontal="center"/>
    </xf>
    <xf numFmtId="0" fontId="35" fillId="41" borderId="15" xfId="0" applyFont="1" applyFill="1" applyBorder="1" applyAlignment="1">
      <alignment horizontal="left" wrapText="1"/>
    </xf>
    <xf numFmtId="0" fontId="3" fillId="0" borderId="15" xfId="48" applyNumberFormat="1" applyFont="1" applyFill="1" applyBorder="1" applyAlignment="1">
      <alignment horizontal="left"/>
    </xf>
    <xf numFmtId="0" fontId="3" fillId="0" borderId="15" xfId="48" applyFont="1" applyFill="1" applyBorder="1" applyAlignment="1">
      <alignment horizontal="left"/>
    </xf>
    <xf numFmtId="0" fontId="7" fillId="0" borderId="15" xfId="36" applyFont="1" applyFill="1" applyBorder="1" applyAlignment="1" applyProtection="1"/>
    <xf numFmtId="0" fontId="0" fillId="0" borderId="15" xfId="0" applyBorder="1" applyAlignment="1">
      <alignment horizontal="center"/>
    </xf>
    <xf numFmtId="0" fontId="3" fillId="0" borderId="15" xfId="48" applyFont="1" applyFill="1" applyBorder="1" applyAlignment="1"/>
    <xf numFmtId="0" fontId="32" fillId="0" borderId="15" xfId="0" applyFont="1" applyBorder="1"/>
    <xf numFmtId="0" fontId="8" fillId="0" borderId="15" xfId="48" applyFont="1" applyFill="1" applyBorder="1" applyAlignment="1">
      <alignment horizontal="left"/>
    </xf>
    <xf numFmtId="0" fontId="0" fillId="0" borderId="15" xfId="0" applyFill="1" applyBorder="1"/>
    <xf numFmtId="0" fontId="32" fillId="0" borderId="15" xfId="0" applyFont="1" applyBorder="1" applyAlignment="1">
      <alignment horizontal="left"/>
    </xf>
    <xf numFmtId="44" fontId="11" fillId="0" borderId="15" xfId="29" applyFont="1" applyBorder="1"/>
    <xf numFmtId="0" fontId="0" fillId="0" borderId="15" xfId="0" applyBorder="1" applyAlignment="1">
      <alignment wrapText="1"/>
    </xf>
    <xf numFmtId="0" fontId="32" fillId="0" borderId="15" xfId="0" applyFont="1" applyBorder="1" applyAlignment="1">
      <alignment horizontal="center"/>
    </xf>
    <xf numFmtId="0" fontId="0" fillId="0" borderId="15" xfId="0" applyBorder="1" applyAlignment="1"/>
    <xf numFmtId="0" fontId="30" fillId="0" borderId="15" xfId="0" applyFont="1" applyFill="1" applyBorder="1" applyAlignment="1">
      <alignment horizontal="center"/>
    </xf>
    <xf numFmtId="0" fontId="30" fillId="0" borderId="15" xfId="0" applyFont="1" applyFill="1" applyBorder="1" applyAlignment="1"/>
    <xf numFmtId="44" fontId="30" fillId="0" borderId="15" xfId="29" applyFont="1" applyFill="1" applyBorder="1"/>
    <xf numFmtId="0" fontId="28" fillId="0" borderId="15" xfId="0" applyFont="1" applyFill="1" applyBorder="1" applyAlignment="1">
      <alignment wrapText="1"/>
    </xf>
    <xf numFmtId="0" fontId="28" fillId="0" borderId="15" xfId="0" applyFont="1" applyFill="1" applyBorder="1"/>
    <xf numFmtId="0" fontId="30" fillId="0" borderId="15" xfId="0" applyFont="1" applyBorder="1" applyAlignment="1">
      <alignment horizontal="center"/>
    </xf>
    <xf numFmtId="0" fontId="30" fillId="0" borderId="15" xfId="0" applyFont="1" applyBorder="1" applyAlignment="1"/>
    <xf numFmtId="44" fontId="30" fillId="0" borderId="15" xfId="29" applyFont="1" applyBorder="1"/>
    <xf numFmtId="0" fontId="28" fillId="0" borderId="15" xfId="0" applyFont="1" applyBorder="1"/>
    <xf numFmtId="0" fontId="1" fillId="37" borderId="15" xfId="48" applyFont="1" applyFill="1" applyBorder="1"/>
    <xf numFmtId="0" fontId="1" fillId="37" borderId="15" xfId="0" applyFont="1" applyFill="1" applyBorder="1" applyAlignment="1">
      <alignment horizontal="left" wrapText="1"/>
    </xf>
    <xf numFmtId="0" fontId="1" fillId="37" borderId="15" xfId="0" applyFont="1" applyFill="1" applyBorder="1" applyAlignment="1">
      <alignment horizontal="center" wrapText="1"/>
    </xf>
    <xf numFmtId="0" fontId="28" fillId="37" borderId="15" xfId="0" applyFont="1" applyFill="1" applyBorder="1"/>
    <xf numFmtId="0" fontId="1" fillId="37" borderId="15" xfId="0" applyFont="1" applyFill="1" applyBorder="1"/>
    <xf numFmtId="44" fontId="8" fillId="0" borderId="15" xfId="29" applyFont="1" applyFill="1" applyBorder="1" applyAlignment="1">
      <alignment horizontal="center"/>
    </xf>
    <xf numFmtId="0" fontId="8" fillId="0" borderId="15" xfId="0" applyFont="1" applyFill="1" applyBorder="1" applyAlignment="1">
      <alignment horizontal="left"/>
    </xf>
    <xf numFmtId="0" fontId="8" fillId="0" borderId="15" xfId="0" applyFont="1" applyFill="1" applyBorder="1" applyAlignment="1">
      <alignment horizontal="center" wrapText="1"/>
    </xf>
    <xf numFmtId="0" fontId="8" fillId="0" borderId="15" xfId="0" applyFont="1" applyFill="1" applyBorder="1" applyAlignment="1">
      <alignment horizontal="center"/>
    </xf>
    <xf numFmtId="0" fontId="8" fillId="0" borderId="15" xfId="0" applyNumberFormat="1" applyFont="1" applyFill="1" applyBorder="1" applyAlignment="1">
      <alignment horizontal="center" wrapText="1"/>
    </xf>
    <xf numFmtId="44" fontId="8" fillId="0" borderId="15" xfId="29" applyFont="1" applyFill="1" applyBorder="1" applyAlignment="1">
      <alignment horizontal="left"/>
    </xf>
    <xf numFmtId="166" fontId="8" fillId="0" borderId="15" xfId="29" applyNumberFormat="1" applyFont="1" applyFill="1" applyBorder="1" applyAlignment="1">
      <alignment horizontal="left"/>
    </xf>
    <xf numFmtId="0" fontId="8" fillId="0" borderId="15" xfId="0" applyFont="1" applyFill="1" applyBorder="1" applyAlignment="1">
      <alignment wrapText="1"/>
    </xf>
    <xf numFmtId="0" fontId="1" fillId="37" borderId="15" xfId="48" applyFont="1" applyFill="1" applyBorder="1" applyAlignment="1"/>
    <xf numFmtId="44" fontId="33" fillId="37" borderId="15" xfId="29" applyFont="1" applyFill="1" applyBorder="1" applyAlignment="1">
      <alignment horizontal="right"/>
    </xf>
    <xf numFmtId="44" fontId="32" fillId="0" borderId="15" xfId="29" applyFont="1" applyBorder="1" applyAlignment="1">
      <alignment horizontal="right"/>
    </xf>
    <xf numFmtId="44" fontId="3" fillId="0" borderId="15" xfId="29" applyFont="1" applyFill="1" applyBorder="1" applyAlignment="1">
      <alignment horizontal="right"/>
    </xf>
    <xf numFmtId="44" fontId="32" fillId="0" borderId="15" xfId="29" applyFont="1" applyFill="1" applyBorder="1" applyAlignment="1">
      <alignment horizontal="right"/>
    </xf>
    <xf numFmtId="44" fontId="33" fillId="0" borderId="15" xfId="29" applyFont="1" applyFill="1" applyBorder="1" applyAlignment="1">
      <alignment horizontal="right"/>
    </xf>
    <xf numFmtId="44" fontId="33" fillId="0" borderId="15" xfId="29" applyFont="1" applyBorder="1" applyAlignment="1">
      <alignment horizontal="right"/>
    </xf>
    <xf numFmtId="49" fontId="35" fillId="35" borderId="15" xfId="29" applyNumberFormat="1" applyFont="1" applyFill="1" applyBorder="1" applyAlignment="1">
      <alignment horizontal="center"/>
    </xf>
    <xf numFmtId="49" fontId="35" fillId="35" borderId="15" xfId="0" applyNumberFormat="1" applyFont="1" applyFill="1" applyBorder="1" applyAlignment="1">
      <alignment horizontal="left"/>
    </xf>
    <xf numFmtId="0" fontId="35" fillId="35" borderId="15" xfId="0" applyFont="1" applyFill="1" applyBorder="1" applyAlignment="1">
      <alignment horizontal="left"/>
    </xf>
    <xf numFmtId="49" fontId="35" fillId="35" borderId="15" xfId="0" applyNumberFormat="1" applyFont="1" applyFill="1" applyBorder="1" applyAlignment="1">
      <alignment horizontal="left" wrapText="1"/>
    </xf>
    <xf numFmtId="0" fontId="35" fillId="35" borderId="15" xfId="0" applyFont="1" applyFill="1" applyBorder="1" applyAlignment="1">
      <alignment horizontal="left" wrapText="1"/>
    </xf>
    <xf numFmtId="49" fontId="36" fillId="35" borderId="15" xfId="36" applyNumberFormat="1" applyFont="1" applyFill="1" applyBorder="1" applyAlignment="1" applyProtection="1">
      <alignment horizontal="center" textRotation="90"/>
    </xf>
    <xf numFmtId="49" fontId="35" fillId="35" borderId="15" xfId="0" applyNumberFormat="1" applyFont="1" applyFill="1" applyBorder="1" applyAlignment="1">
      <alignment horizontal="center" textRotation="90"/>
    </xf>
    <xf numFmtId="0" fontId="35" fillId="35" borderId="15" xfId="0" applyNumberFormat="1" applyFont="1" applyFill="1" applyBorder="1" applyAlignment="1">
      <alignment horizontal="center" textRotation="90"/>
    </xf>
    <xf numFmtId="44" fontId="35" fillId="35" borderId="15" xfId="29" applyFont="1" applyFill="1" applyBorder="1" applyAlignment="1">
      <alignment horizontal="left" wrapText="1"/>
    </xf>
    <xf numFmtId="166" fontId="35" fillId="35" borderId="15" xfId="29" applyNumberFormat="1" applyFont="1" applyFill="1" applyBorder="1" applyAlignment="1">
      <alignment horizontal="left" textRotation="90" wrapText="1"/>
    </xf>
    <xf numFmtId="0" fontId="35" fillId="35" borderId="15" xfId="0" applyFont="1" applyFill="1" applyBorder="1" applyAlignment="1">
      <alignment wrapText="1"/>
    </xf>
    <xf numFmtId="0" fontId="8" fillId="35" borderId="15" xfId="0" applyFont="1" applyFill="1" applyBorder="1" applyAlignment="1">
      <alignment horizontal="left"/>
    </xf>
    <xf numFmtId="0" fontId="8" fillId="0" borderId="15" xfId="49" applyFont="1" applyFill="1" applyBorder="1" applyAlignment="1">
      <alignment wrapText="1"/>
    </xf>
    <xf numFmtId="0" fontId="37" fillId="0" borderId="15" xfId="0" applyFont="1" applyFill="1" applyBorder="1"/>
    <xf numFmtId="0" fontId="8" fillId="0" borderId="15" xfId="0" applyFont="1" applyFill="1" applyBorder="1"/>
    <xf numFmtId="0" fontId="2" fillId="0" borderId="15" xfId="0" applyFont="1" applyFill="1" applyBorder="1" applyAlignment="1">
      <alignment wrapText="1"/>
    </xf>
    <xf numFmtId="0" fontId="2" fillId="0" borderId="15" xfId="0" applyFont="1" applyBorder="1" applyAlignment="1">
      <alignment wrapText="1"/>
    </xf>
    <xf numFmtId="0" fontId="37" fillId="0" borderId="15" xfId="0" applyFont="1" applyBorder="1"/>
    <xf numFmtId="0" fontId="35" fillId="0" borderId="15" xfId="0" applyFont="1" applyFill="1" applyBorder="1" applyAlignment="1">
      <alignment horizontal="center"/>
    </xf>
    <xf numFmtId="0" fontId="8" fillId="0" borderId="15" xfId="48" applyFont="1" applyFill="1" applyBorder="1" applyAlignment="1">
      <alignment wrapText="1"/>
    </xf>
    <xf numFmtId="44" fontId="35" fillId="0" borderId="15" xfId="29" applyFont="1" applyFill="1" applyBorder="1" applyAlignment="1">
      <alignment horizontal="center"/>
    </xf>
    <xf numFmtId="0" fontId="35" fillId="0" borderId="15" xfId="0" applyFont="1" applyFill="1" applyBorder="1" applyAlignment="1">
      <alignment horizontal="center" wrapText="1"/>
    </xf>
    <xf numFmtId="44" fontId="8" fillId="0" borderId="15" xfId="29" applyFont="1" applyFill="1" applyBorder="1" applyAlignment="1">
      <alignment horizontal="left" wrapText="1"/>
    </xf>
    <xf numFmtId="0" fontId="8" fillId="0" borderId="15" xfId="49" applyFont="1" applyFill="1" applyBorder="1" applyAlignment="1"/>
    <xf numFmtId="44" fontId="35" fillId="35" borderId="15" xfId="29" applyFont="1" applyFill="1" applyBorder="1" applyAlignment="1">
      <alignment horizontal="center"/>
    </xf>
    <xf numFmtId="0" fontId="35" fillId="35" borderId="15" xfId="0" applyNumberFormat="1" applyFont="1" applyFill="1" applyBorder="1" applyAlignment="1">
      <alignment horizontal="right"/>
    </xf>
    <xf numFmtId="0" fontId="35" fillId="35" borderId="15" xfId="0" applyFont="1" applyFill="1" applyBorder="1" applyAlignment="1">
      <alignment horizontal="center"/>
    </xf>
    <xf numFmtId="0" fontId="8" fillId="35" borderId="15" xfId="0" applyFont="1" applyFill="1" applyBorder="1"/>
    <xf numFmtId="0" fontId="35" fillId="35" borderId="15" xfId="0" applyNumberFormat="1" applyFont="1" applyFill="1" applyBorder="1" applyAlignment="1">
      <alignment horizontal="center" wrapText="1"/>
    </xf>
    <xf numFmtId="0" fontId="35" fillId="35" borderId="15" xfId="0" applyFont="1" applyFill="1" applyBorder="1" applyAlignment="1">
      <alignment horizontal="right"/>
    </xf>
    <xf numFmtId="0" fontId="35" fillId="35" borderId="15" xfId="29" applyNumberFormat="1" applyFont="1" applyFill="1" applyBorder="1" applyAlignment="1">
      <alignment horizontal="center"/>
    </xf>
    <xf numFmtId="44" fontId="35" fillId="35" borderId="15" xfId="29" applyNumberFormat="1" applyFont="1" applyFill="1" applyBorder="1" applyAlignment="1">
      <alignment horizontal="center"/>
    </xf>
    <xf numFmtId="166" fontId="8" fillId="35" borderId="15" xfId="29" applyNumberFormat="1" applyFont="1" applyFill="1" applyBorder="1" applyAlignment="1">
      <alignment horizontal="left"/>
    </xf>
    <xf numFmtId="44" fontId="35" fillId="35" borderId="15" xfId="29" applyFont="1" applyFill="1" applyBorder="1" applyAlignment="1">
      <alignment horizontal="left"/>
    </xf>
    <xf numFmtId="0" fontId="35" fillId="0" borderId="15" xfId="0" applyNumberFormat="1" applyFont="1" applyFill="1" applyBorder="1" applyAlignment="1">
      <alignment horizontal="center" wrapText="1"/>
    </xf>
    <xf numFmtId="44" fontId="35" fillId="0" borderId="15" xfId="29" applyFont="1" applyFill="1" applyBorder="1" applyAlignment="1">
      <alignment horizontal="left"/>
    </xf>
    <xf numFmtId="0" fontId="35" fillId="0" borderId="15" xfId="0" applyFont="1" applyFill="1" applyBorder="1" applyAlignment="1">
      <alignment wrapText="1"/>
    </xf>
    <xf numFmtId="0" fontId="8" fillId="0" borderId="15" xfId="50" applyFont="1" applyFill="1" applyBorder="1" applyAlignment="1"/>
    <xf numFmtId="0" fontId="8" fillId="0" borderId="15" xfId="49" applyFont="1" applyFill="1" applyBorder="1"/>
    <xf numFmtId="0" fontId="8" fillId="0" borderId="15" xfId="50" applyFont="1" applyFill="1" applyBorder="1" applyAlignment="1">
      <alignment wrapText="1"/>
    </xf>
    <xf numFmtId="0" fontId="8" fillId="0" borderId="15" xfId="51" applyFont="1" applyFill="1" applyBorder="1" applyAlignment="1"/>
    <xf numFmtId="0" fontId="8" fillId="0" borderId="15" xfId="51" applyNumberFormat="1" applyFont="1" applyFill="1" applyBorder="1" applyAlignment="1"/>
    <xf numFmtId="0" fontId="8" fillId="0" borderId="15" xfId="51" applyFont="1" applyFill="1" applyBorder="1" applyAlignment="1">
      <alignment wrapText="1"/>
    </xf>
    <xf numFmtId="0" fontId="8" fillId="0" borderId="15" xfId="50" applyFont="1" applyFill="1" applyBorder="1" applyAlignment="1">
      <alignment vertical="center"/>
    </xf>
    <xf numFmtId="0" fontId="35" fillId="38" borderId="15" xfId="0" applyFont="1" applyFill="1" applyBorder="1" applyAlignment="1">
      <alignment horizontal="center"/>
    </xf>
    <xf numFmtId="0" fontId="35" fillId="36" borderId="15" xfId="0" applyFont="1" applyFill="1" applyBorder="1" applyAlignment="1">
      <alignment horizontal="center" wrapText="1"/>
    </xf>
    <xf numFmtId="44" fontId="8" fillId="0" borderId="15" xfId="29" applyFont="1" applyFill="1" applyBorder="1" applyAlignment="1"/>
    <xf numFmtId="0" fontId="35" fillId="0" borderId="15" xfId="0" applyFont="1" applyFill="1" applyBorder="1" applyAlignment="1">
      <alignment horizontal="left" wrapText="1"/>
    </xf>
    <xf numFmtId="0" fontId="8" fillId="0" borderId="15" xfId="0" applyFont="1" applyFill="1" applyBorder="1" applyAlignment="1"/>
    <xf numFmtId="0" fontId="35" fillId="0" borderId="15" xfId="0" applyNumberFormat="1" applyFont="1" applyFill="1" applyBorder="1" applyAlignment="1">
      <alignment horizontal="left" wrapText="1"/>
    </xf>
    <xf numFmtId="44" fontId="35" fillId="0" borderId="15" xfId="29" applyFont="1" applyFill="1" applyBorder="1" applyAlignment="1">
      <alignment horizontal="left" wrapText="1"/>
    </xf>
    <xf numFmtId="0" fontId="8" fillId="0" borderId="15" xfId="57" applyFont="1" applyFill="1" applyBorder="1" applyAlignment="1"/>
    <xf numFmtId="0" fontId="8" fillId="0" borderId="15" xfId="0" applyFont="1" applyFill="1" applyBorder="1" applyAlignment="1">
      <alignment horizontal="left" wrapText="1"/>
    </xf>
    <xf numFmtId="0" fontId="8" fillId="0" borderId="15" xfId="0" applyNumberFormat="1" applyFont="1" applyFill="1" applyBorder="1" applyAlignment="1">
      <alignment horizontal="left" wrapText="1"/>
    </xf>
    <xf numFmtId="0" fontId="35" fillId="37" borderId="15" xfId="0" applyFont="1" applyFill="1" applyBorder="1" applyAlignment="1">
      <alignment horizontal="center"/>
    </xf>
    <xf numFmtId="0" fontId="8" fillId="0" borderId="15" xfId="0" applyNumberFormat="1" applyFont="1" applyFill="1" applyBorder="1" applyAlignment="1">
      <alignment horizontal="left"/>
    </xf>
    <xf numFmtId="0" fontId="35" fillId="0" borderId="15" xfId="0" applyFont="1" applyFill="1" applyBorder="1" applyAlignment="1"/>
    <xf numFmtId="0" fontId="8" fillId="0" borderId="15" xfId="0" applyNumberFormat="1" applyFont="1" applyFill="1" applyBorder="1" applyAlignment="1">
      <alignment wrapText="1"/>
    </xf>
    <xf numFmtId="44" fontId="8" fillId="0" borderId="15" xfId="29" applyFont="1" applyFill="1" applyBorder="1" applyAlignment="1">
      <alignment wrapText="1"/>
    </xf>
    <xf numFmtId="44" fontId="35" fillId="41" borderId="15" xfId="29" applyFont="1" applyFill="1" applyBorder="1" applyAlignment="1">
      <alignment horizontal="left" wrapText="1"/>
    </xf>
    <xf numFmtId="0" fontId="37" fillId="40" borderId="15" xfId="0" applyFont="1" applyFill="1" applyBorder="1"/>
    <xf numFmtId="0" fontId="0" fillId="40" borderId="15" xfId="0" applyFill="1" applyBorder="1"/>
    <xf numFmtId="0" fontId="38" fillId="0" borderId="0" xfId="0" applyFont="1"/>
    <xf numFmtId="44" fontId="1" fillId="37" borderId="15" xfId="29" applyFont="1" applyFill="1" applyBorder="1" applyAlignment="1">
      <alignment horizontal="right"/>
    </xf>
    <xf numFmtId="0" fontId="35" fillId="37" borderId="15" xfId="48" applyFont="1" applyFill="1" applyBorder="1"/>
    <xf numFmtId="0" fontId="1" fillId="37" borderId="15" xfId="48" applyFont="1" applyFill="1" applyBorder="1" applyAlignment="1">
      <alignment wrapText="1"/>
    </xf>
    <xf numFmtId="0" fontId="1" fillId="37" borderId="15" xfId="0" applyFont="1" applyFill="1" applyBorder="1" applyAlignment="1"/>
    <xf numFmtId="0" fontId="33" fillId="37" borderId="15" xfId="0" applyFont="1" applyFill="1" applyBorder="1"/>
    <xf numFmtId="44" fontId="1" fillId="37" borderId="15" xfId="29" applyFont="1" applyFill="1" applyBorder="1" applyAlignment="1">
      <alignment horizontal="center" wrapText="1"/>
    </xf>
    <xf numFmtId="0" fontId="0" fillId="40" borderId="15" xfId="0" applyFill="1" applyBorder="1" applyAlignment="1">
      <alignment horizontal="center" wrapText="1"/>
    </xf>
    <xf numFmtId="0" fontId="0" fillId="40" borderId="15" xfId="0" applyFill="1" applyBorder="1" applyAlignment="1">
      <alignment horizontal="center"/>
    </xf>
    <xf numFmtId="0" fontId="4" fillId="0" borderId="15" xfId="36" applyFill="1" applyBorder="1" applyAlignment="1" applyProtection="1">
      <alignment horizontal="center" wrapText="1"/>
    </xf>
    <xf numFmtId="0" fontId="2" fillId="40" borderId="15" xfId="0" applyFont="1" applyFill="1" applyBorder="1" applyAlignment="1" applyProtection="1">
      <alignment horizontal="left" wrapText="1"/>
    </xf>
    <xf numFmtId="0" fontId="8" fillId="0" borderId="0" xfId="0" applyFont="1" applyFill="1" applyAlignment="1">
      <alignment horizontal="center" wrapText="1"/>
    </xf>
    <xf numFmtId="6" fontId="8" fillId="0" borderId="15" xfId="0" applyNumberFormat="1" applyFont="1" applyFill="1" applyBorder="1" applyAlignment="1">
      <alignment horizontal="center" wrapText="1"/>
    </xf>
    <xf numFmtId="165" fontId="35" fillId="35" borderId="15" xfId="29" applyNumberFormat="1" applyFont="1" applyFill="1" applyBorder="1" applyAlignment="1">
      <alignment horizontal="left" textRotation="90" wrapText="1"/>
    </xf>
    <xf numFmtId="165" fontId="8" fillId="0" borderId="15" xfId="29" applyNumberFormat="1" applyFont="1" applyFill="1" applyBorder="1" applyAlignment="1">
      <alignment horizontal="left"/>
    </xf>
    <xf numFmtId="165" fontId="8" fillId="35" borderId="15" xfId="29" applyNumberFormat="1" applyFont="1" applyFill="1" applyBorder="1" applyAlignment="1">
      <alignment horizontal="left"/>
    </xf>
    <xf numFmtId="0" fontId="35" fillId="37" borderId="15" xfId="0" applyFont="1" applyFill="1" applyBorder="1"/>
    <xf numFmtId="0" fontId="1" fillId="37" borderId="15" xfId="48" applyFont="1" applyFill="1" applyBorder="1" applyAlignment="1">
      <alignment horizontal="left"/>
    </xf>
    <xf numFmtId="0" fontId="8" fillId="0" borderId="16" xfId="0" applyFont="1" applyFill="1" applyBorder="1" applyAlignment="1">
      <alignment horizontal="center"/>
    </xf>
    <xf numFmtId="0" fontId="41" fillId="0" borderId="15" xfId="0" applyFont="1" applyBorder="1" applyAlignment="1">
      <alignment wrapText="1"/>
    </xf>
    <xf numFmtId="167" fontId="35" fillId="35" borderId="15" xfId="29" applyNumberFormat="1" applyFont="1" applyFill="1" applyBorder="1" applyAlignment="1">
      <alignment horizontal="left" wrapText="1"/>
    </xf>
    <xf numFmtId="167" fontId="8" fillId="0" borderId="15" xfId="29" applyNumberFormat="1" applyFont="1" applyFill="1" applyBorder="1" applyAlignment="1">
      <alignment horizontal="left"/>
    </xf>
    <xf numFmtId="167" fontId="8" fillId="0" borderId="15" xfId="29" applyNumberFormat="1" applyFont="1" applyFill="1" applyBorder="1" applyAlignment="1">
      <alignment horizontal="left" wrapText="1"/>
    </xf>
    <xf numFmtId="167" fontId="35" fillId="35" borderId="15" xfId="29" applyNumberFormat="1" applyFont="1" applyFill="1" applyBorder="1" applyAlignment="1">
      <alignment horizontal="left"/>
    </xf>
    <xf numFmtId="167" fontId="35" fillId="0" borderId="15" xfId="29" applyNumberFormat="1" applyFont="1" applyFill="1" applyBorder="1" applyAlignment="1">
      <alignment horizontal="left"/>
    </xf>
    <xf numFmtId="44" fontId="35" fillId="35" borderId="28" xfId="29" applyFont="1" applyFill="1" applyBorder="1" applyAlignment="1">
      <alignment horizontal="left" wrapText="1"/>
    </xf>
    <xf numFmtId="6" fontId="8" fillId="0" borderId="28" xfId="0" applyNumberFormat="1" applyFont="1" applyFill="1" applyBorder="1" applyAlignment="1">
      <alignment horizontal="center" wrapText="1"/>
    </xf>
    <xf numFmtId="0" fontId="0" fillId="39" borderId="15" xfId="0" applyFill="1" applyBorder="1"/>
    <xf numFmtId="0" fontId="0" fillId="0" borderId="0" xfId="0" applyFill="1" applyBorder="1"/>
    <xf numFmtId="0" fontId="42" fillId="37" borderId="15" xfId="0" applyFont="1" applyFill="1" applyBorder="1"/>
    <xf numFmtId="0" fontId="35" fillId="41" borderId="15" xfId="0" applyFont="1" applyFill="1" applyBorder="1" applyAlignment="1">
      <alignment wrapText="1"/>
    </xf>
    <xf numFmtId="0" fontId="1" fillId="37" borderId="15" xfId="0" applyFont="1" applyFill="1" applyBorder="1" applyAlignment="1">
      <alignment wrapText="1"/>
    </xf>
    <xf numFmtId="0" fontId="28" fillId="0" borderId="15" xfId="0" applyFont="1" applyBorder="1" applyAlignment="1"/>
    <xf numFmtId="0" fontId="4" fillId="37" borderId="15" xfId="36" applyFill="1" applyBorder="1" applyAlignment="1" applyProtection="1">
      <alignment horizontal="center" wrapText="1"/>
    </xf>
    <xf numFmtId="0" fontId="2" fillId="37" borderId="15" xfId="36" applyFont="1" applyFill="1" applyBorder="1" applyAlignment="1" applyProtection="1">
      <alignment horizontal="center" wrapText="1"/>
    </xf>
    <xf numFmtId="0" fontId="4" fillId="37" borderId="15" xfId="36" applyFont="1" applyFill="1" applyBorder="1" applyAlignment="1" applyProtection="1"/>
    <xf numFmtId="0" fontId="4" fillId="37" borderId="15" xfId="36" applyFont="1" applyFill="1" applyBorder="1" applyAlignment="1" applyProtection="1">
      <alignment horizontal="center" wrapText="1"/>
    </xf>
    <xf numFmtId="0" fontId="0" fillId="37" borderId="15" xfId="0" applyFont="1" applyFill="1" applyBorder="1" applyAlignment="1">
      <alignment horizontal="center"/>
    </xf>
    <xf numFmtId="0" fontId="43" fillId="37" borderId="0" xfId="0" applyFont="1" applyFill="1"/>
    <xf numFmtId="0" fontId="1" fillId="0" borderId="15" xfId="0" applyFont="1" applyFill="1" applyBorder="1" applyAlignment="1">
      <alignment horizontal="center" wrapText="1"/>
    </xf>
    <xf numFmtId="0" fontId="35" fillId="37" borderId="15" xfId="0" applyFont="1" applyFill="1" applyBorder="1" applyAlignment="1">
      <alignment horizontal="center" wrapText="1"/>
    </xf>
    <xf numFmtId="0" fontId="28" fillId="37" borderId="15" xfId="0" applyFont="1" applyFill="1" applyBorder="1" applyAlignment="1">
      <alignment horizontal="center"/>
    </xf>
    <xf numFmtId="0" fontId="33" fillId="0" borderId="15" xfId="0" applyFont="1" applyBorder="1"/>
    <xf numFmtId="0" fontId="28" fillId="37" borderId="15" xfId="0" applyFont="1" applyFill="1" applyBorder="1" applyAlignment="1">
      <alignment horizontal="center" wrapText="1"/>
    </xf>
    <xf numFmtId="0" fontId="44" fillId="37" borderId="15" xfId="36" applyFont="1" applyFill="1" applyBorder="1" applyAlignment="1" applyProtection="1">
      <alignment horizontal="center" wrapText="1"/>
    </xf>
    <xf numFmtId="0" fontId="45" fillId="37" borderId="15" xfId="0" applyFont="1" applyFill="1" applyBorder="1" applyAlignment="1">
      <alignment wrapText="1"/>
    </xf>
    <xf numFmtId="0" fontId="44" fillId="37" borderId="15" xfId="36" applyFont="1" applyFill="1" applyBorder="1" applyAlignment="1" applyProtection="1"/>
    <xf numFmtId="0" fontId="28" fillId="37" borderId="15" xfId="0" applyFont="1" applyFill="1" applyBorder="1" applyAlignment="1"/>
    <xf numFmtId="44" fontId="28" fillId="37" borderId="15" xfId="29" applyFont="1" applyFill="1" applyBorder="1"/>
    <xf numFmtId="0" fontId="0" fillId="0" borderId="15" xfId="0" applyFont="1" applyFill="1" applyBorder="1" applyAlignment="1"/>
    <xf numFmtId="0" fontId="46" fillId="37" borderId="15" xfId="0" applyFont="1" applyFill="1" applyBorder="1"/>
    <xf numFmtId="0" fontId="48" fillId="37" borderId="15" xfId="0" applyFont="1" applyFill="1" applyBorder="1" applyAlignment="1">
      <alignment wrapText="1"/>
    </xf>
    <xf numFmtId="0" fontId="28" fillId="37" borderId="15" xfId="0" applyFont="1" applyFill="1" applyBorder="1" applyAlignment="1">
      <alignment wrapText="1"/>
    </xf>
    <xf numFmtId="0" fontId="8" fillId="0" borderId="28" xfId="0" applyFont="1" applyFill="1" applyBorder="1" applyAlignment="1">
      <alignment horizontal="center"/>
    </xf>
    <xf numFmtId="0" fontId="35" fillId="35" borderId="28" xfId="0" applyFont="1" applyFill="1" applyBorder="1" applyAlignment="1">
      <alignment horizontal="left" wrapText="1"/>
    </xf>
    <xf numFmtId="44" fontId="35" fillId="35" borderId="30" xfId="29" applyFont="1" applyFill="1" applyBorder="1" applyAlignment="1">
      <alignment horizontal="left" wrapText="1"/>
    </xf>
    <xf numFmtId="0" fontId="0" fillId="0" borderId="30" xfId="0" applyBorder="1"/>
    <xf numFmtId="0" fontId="0" fillId="39" borderId="30" xfId="0" applyFill="1" applyBorder="1"/>
    <xf numFmtId="6" fontId="0" fillId="0" borderId="15" xfId="0" applyNumberFormat="1" applyBorder="1"/>
    <xf numFmtId="0" fontId="4" fillId="37" borderId="15" xfId="36" applyFill="1" applyBorder="1" applyAlignment="1" applyProtection="1"/>
    <xf numFmtId="0" fontId="35" fillId="41" borderId="15" xfId="0" applyFont="1" applyFill="1" applyBorder="1" applyAlignment="1">
      <alignment horizontal="center" wrapText="1"/>
    </xf>
    <xf numFmtId="0" fontId="1" fillId="37" borderId="15" xfId="48" applyFont="1" applyFill="1" applyBorder="1" applyAlignment="1">
      <alignment horizontal="center"/>
    </xf>
    <xf numFmtId="0" fontId="3" fillId="0" borderId="15" xfId="48" applyFont="1" applyFill="1" applyBorder="1" applyAlignment="1">
      <alignment horizontal="center"/>
    </xf>
    <xf numFmtId="0" fontId="32" fillId="0" borderId="15" xfId="0" applyFont="1" applyFill="1" applyBorder="1" applyAlignment="1">
      <alignment horizontal="center"/>
    </xf>
    <xf numFmtId="0" fontId="33" fillId="37" borderId="15" xfId="0" applyFont="1" applyFill="1" applyBorder="1" applyAlignment="1">
      <alignment horizontal="center"/>
    </xf>
    <xf numFmtId="44" fontId="1" fillId="40" borderId="15" xfId="29" applyFont="1" applyFill="1" applyBorder="1" applyAlignment="1">
      <alignment horizontal="right"/>
    </xf>
    <xf numFmtId="0" fontId="1" fillId="40" borderId="15" xfId="0" applyFont="1" applyFill="1" applyBorder="1"/>
    <xf numFmtId="0" fontId="33" fillId="40" borderId="15" xfId="0" applyFont="1" applyFill="1" applyBorder="1" applyAlignment="1">
      <alignment horizontal="center"/>
    </xf>
    <xf numFmtId="0" fontId="1" fillId="40" borderId="15" xfId="0" applyFont="1" applyFill="1" applyBorder="1" applyAlignment="1">
      <alignment horizontal="center" wrapText="1"/>
    </xf>
    <xf numFmtId="0" fontId="35" fillId="40" borderId="15" xfId="48" applyFont="1" applyFill="1" applyBorder="1"/>
    <xf numFmtId="0" fontId="35" fillId="40" borderId="15" xfId="0" applyFont="1" applyFill="1" applyBorder="1" applyAlignment="1">
      <alignment horizontal="center" wrapText="1"/>
    </xf>
    <xf numFmtId="0" fontId="28" fillId="40" borderId="15" xfId="0" applyFont="1" applyFill="1" applyBorder="1"/>
    <xf numFmtId="0" fontId="3" fillId="40" borderId="15" xfId="0" applyFont="1" applyFill="1" applyBorder="1"/>
    <xf numFmtId="0" fontId="4" fillId="40" borderId="15" xfId="36" applyFill="1" applyBorder="1" applyAlignment="1" applyProtection="1"/>
    <xf numFmtId="0" fontId="1" fillId="0" borderId="0" xfId="0" applyFont="1" applyFill="1" applyAlignment="1">
      <alignment horizontal="center" wrapText="1"/>
    </xf>
    <xf numFmtId="0" fontId="1" fillId="37" borderId="0" xfId="0" applyFont="1" applyFill="1" applyAlignment="1">
      <alignment horizontal="center" wrapText="1"/>
    </xf>
    <xf numFmtId="0" fontId="44" fillId="37" borderId="0" xfId="36" applyFont="1" applyFill="1" applyBorder="1" applyAlignment="1" applyProtection="1">
      <alignment horizontal="center" wrapText="1"/>
    </xf>
    <xf numFmtId="0" fontId="47" fillId="37" borderId="15" xfId="0" applyFont="1" applyFill="1" applyBorder="1"/>
    <xf numFmtId="0" fontId="43" fillId="37" borderId="15" xfId="0" applyFont="1" applyFill="1" applyBorder="1"/>
    <xf numFmtId="0" fontId="41" fillId="0" borderId="15" xfId="0" applyFont="1" applyBorder="1" applyAlignment="1">
      <alignment horizontal="left" wrapText="1"/>
    </xf>
    <xf numFmtId="0" fontId="8" fillId="40" borderId="15" xfId="48" applyFont="1" applyFill="1" applyBorder="1"/>
    <xf numFmtId="0" fontId="8" fillId="40" borderId="15" xfId="0" applyFont="1" applyFill="1" applyBorder="1" applyAlignment="1">
      <alignment horizontal="center"/>
    </xf>
    <xf numFmtId="0" fontId="8" fillId="40" borderId="28" xfId="0" applyFont="1" applyFill="1" applyBorder="1" applyAlignment="1">
      <alignment horizontal="center"/>
    </xf>
    <xf numFmtId="6" fontId="8" fillId="40" borderId="15" xfId="0" applyNumberFormat="1" applyFont="1" applyFill="1" applyBorder="1" applyAlignment="1">
      <alignment horizontal="center" wrapText="1"/>
    </xf>
    <xf numFmtId="0" fontId="0" fillId="40" borderId="30" xfId="0" applyFill="1" applyBorder="1"/>
    <xf numFmtId="0" fontId="8" fillId="40" borderId="15" xfId="0" applyFont="1" applyFill="1" applyBorder="1"/>
    <xf numFmtId="0" fontId="8" fillId="0" borderId="0" xfId="0" applyFont="1" applyFill="1" applyBorder="1" applyAlignment="1">
      <alignment horizontal="center"/>
    </xf>
    <xf numFmtId="6" fontId="8" fillId="0" borderId="0" xfId="0" applyNumberFormat="1" applyFont="1" applyFill="1" applyBorder="1" applyAlignment="1">
      <alignment horizontal="center" wrapText="1"/>
    </xf>
    <xf numFmtId="0" fontId="0" fillId="39" borderId="31" xfId="0" applyFill="1" applyBorder="1"/>
    <xf numFmtId="0" fontId="28" fillId="37" borderId="32" xfId="0" applyFont="1" applyFill="1" applyBorder="1" applyAlignment="1">
      <alignment horizontal="center"/>
    </xf>
    <xf numFmtId="0" fontId="4" fillId="40" borderId="15" xfId="36" applyFill="1" applyBorder="1" applyAlignment="1" applyProtection="1">
      <alignment horizontal="center"/>
    </xf>
    <xf numFmtId="0" fontId="44" fillId="37" borderId="15" xfId="36" applyFont="1" applyFill="1" applyBorder="1" applyAlignment="1" applyProtection="1">
      <alignment horizontal="center"/>
    </xf>
    <xf numFmtId="0" fontId="8" fillId="37" borderId="15" xfId="0" applyFont="1" applyFill="1" applyBorder="1" applyAlignment="1">
      <alignment horizontal="center" wrapText="1"/>
    </xf>
    <xf numFmtId="0" fontId="40" fillId="0" borderId="15" xfId="0" applyFont="1" applyBorder="1"/>
    <xf numFmtId="0" fontId="0" fillId="37" borderId="15" xfId="0" applyFill="1" applyBorder="1" applyAlignment="1">
      <alignment horizontal="center"/>
    </xf>
    <xf numFmtId="6" fontId="8" fillId="40" borderId="0" xfId="0" applyNumberFormat="1" applyFont="1" applyFill="1" applyBorder="1" applyAlignment="1">
      <alignment horizontal="center" wrapText="1"/>
    </xf>
    <xf numFmtId="6" fontId="8" fillId="0" borderId="30" xfId="0" applyNumberFormat="1" applyFont="1" applyFill="1" applyBorder="1" applyAlignment="1">
      <alignment horizontal="center" wrapText="1"/>
    </xf>
    <xf numFmtId="6" fontId="8" fillId="40" borderId="30" xfId="0" applyNumberFormat="1" applyFont="1" applyFill="1" applyBorder="1" applyAlignment="1">
      <alignment horizontal="center" wrapText="1"/>
    </xf>
    <xf numFmtId="6" fontId="0" fillId="0" borderId="30" xfId="0" applyNumberFormat="1" applyBorder="1"/>
    <xf numFmtId="44" fontId="34" fillId="0" borderId="15" xfId="29" applyFont="1" applyFill="1" applyBorder="1" applyAlignment="1">
      <alignment horizontal="center"/>
    </xf>
    <xf numFmtId="0" fontId="8" fillId="0" borderId="32" xfId="0" applyFont="1" applyFill="1" applyBorder="1" applyAlignment="1">
      <alignment horizontal="center" wrapText="1"/>
    </xf>
    <xf numFmtId="6" fontId="28" fillId="0" borderId="15" xfId="0" applyNumberFormat="1" applyFont="1" applyBorder="1"/>
    <xf numFmtId="0" fontId="35" fillId="0" borderId="16" xfId="0" applyFont="1" applyFill="1" applyBorder="1" applyAlignment="1">
      <alignment horizontal="center"/>
    </xf>
    <xf numFmtId="0" fontId="4" fillId="0" borderId="0" xfId="36" applyFill="1" applyBorder="1" applyAlignment="1" applyProtection="1">
      <alignment horizontal="center" wrapText="1"/>
    </xf>
    <xf numFmtId="0" fontId="39" fillId="0" borderId="15" xfId="0" applyFont="1" applyBorder="1"/>
    <xf numFmtId="0" fontId="8" fillId="0" borderId="15" xfId="0" applyFont="1" applyBorder="1"/>
    <xf numFmtId="0" fontId="37" fillId="0" borderId="15" xfId="0" applyFont="1" applyBorder="1" applyAlignment="1">
      <alignment horizontal="center"/>
    </xf>
    <xf numFmtId="0" fontId="41" fillId="0" borderId="0" xfId="0" applyFont="1" applyAlignment="1">
      <alignment wrapText="1"/>
    </xf>
    <xf numFmtId="0" fontId="41" fillId="0" borderId="15" xfId="0" applyFont="1" applyFill="1" applyBorder="1" applyAlignment="1">
      <alignment wrapText="1"/>
    </xf>
    <xf numFmtId="0" fontId="41" fillId="0" borderId="15" xfId="0" applyFont="1" applyFill="1" applyBorder="1" applyAlignment="1">
      <alignment horizontal="left" wrapText="1"/>
    </xf>
    <xf numFmtId="0" fontId="50" fillId="0" borderId="15" xfId="0" applyFont="1" applyFill="1" applyBorder="1" applyAlignment="1">
      <alignment wrapText="1"/>
    </xf>
    <xf numFmtId="0" fontId="50" fillId="0" borderId="15" xfId="0" applyFont="1" applyFill="1" applyBorder="1" applyAlignment="1">
      <alignment horizontal="left" wrapText="1"/>
    </xf>
    <xf numFmtId="0" fontId="8" fillId="0" borderId="30" xfId="0" applyFont="1" applyFill="1" applyBorder="1"/>
    <xf numFmtId="0" fontId="49" fillId="0" borderId="15" xfId="0" applyFont="1" applyBorder="1"/>
    <xf numFmtId="0" fontId="0" fillId="40" borderId="32" xfId="0" applyFill="1" applyBorder="1" applyAlignment="1">
      <alignment horizontal="center"/>
    </xf>
    <xf numFmtId="0" fontId="0" fillId="40" borderId="0" xfId="0" applyFill="1" applyAlignment="1">
      <alignment horizontal="center" wrapText="1"/>
    </xf>
    <xf numFmtId="0" fontId="51" fillId="0" borderId="0" xfId="0" applyFont="1"/>
    <xf numFmtId="0" fontId="53" fillId="0" borderId="0" xfId="0" applyFont="1" applyBorder="1" applyAlignment="1">
      <alignment horizontal="right"/>
    </xf>
    <xf numFmtId="0" fontId="53" fillId="0" borderId="0" xfId="0" applyFont="1" applyBorder="1"/>
    <xf numFmtId="0" fontId="54" fillId="33" borderId="0" xfId="0" applyFont="1" applyFill="1" applyAlignment="1">
      <alignment horizontal="right"/>
    </xf>
    <xf numFmtId="0" fontId="54" fillId="33" borderId="0" xfId="0" applyFont="1" applyFill="1" applyBorder="1"/>
    <xf numFmtId="0" fontId="54" fillId="33" borderId="1" xfId="0" applyNumberFormat="1" applyFont="1" applyFill="1" applyBorder="1" applyAlignment="1">
      <alignment horizontal="center"/>
    </xf>
    <xf numFmtId="44" fontId="54" fillId="33" borderId="2" xfId="0" applyNumberFormat="1" applyFont="1" applyFill="1" applyBorder="1" applyAlignment="1">
      <alignment horizontal="right"/>
    </xf>
    <xf numFmtId="49" fontId="54" fillId="33" borderId="3" xfId="0" applyNumberFormat="1" applyFont="1" applyFill="1" applyBorder="1" applyAlignment="1">
      <alignment horizontal="center"/>
    </xf>
    <xf numFmtId="44" fontId="54" fillId="33" borderId="3" xfId="28" applyNumberFormat="1" applyFont="1" applyFill="1" applyBorder="1" applyAlignment="1">
      <alignment horizontal="right"/>
    </xf>
    <xf numFmtId="49" fontId="54" fillId="33" borderId="4" xfId="0" applyNumberFormat="1" applyFont="1" applyFill="1" applyBorder="1" applyAlignment="1">
      <alignment horizontal="center"/>
    </xf>
    <xf numFmtId="44" fontId="54" fillId="33" borderId="5" xfId="0" applyNumberFormat="1" applyFont="1" applyFill="1" applyBorder="1" applyAlignment="1">
      <alignment horizontal="right"/>
    </xf>
    <xf numFmtId="49" fontId="54" fillId="33" borderId="0" xfId="0" applyNumberFormat="1" applyFont="1" applyFill="1" applyBorder="1" applyAlignment="1">
      <alignment horizontal="center"/>
    </xf>
    <xf numFmtId="42" fontId="54" fillId="33" borderId="6" xfId="28" applyNumberFormat="1" applyFont="1" applyFill="1" applyBorder="1" applyAlignment="1">
      <alignment horizontal="right"/>
    </xf>
    <xf numFmtId="49" fontId="54" fillId="33" borderId="0" xfId="0" applyNumberFormat="1" applyFont="1" applyFill="1" applyBorder="1" applyAlignment="1">
      <alignment horizontal="right"/>
    </xf>
    <xf numFmtId="0" fontId="55" fillId="33" borderId="0" xfId="0" applyFont="1" applyFill="1"/>
    <xf numFmtId="0" fontId="55" fillId="0" borderId="0" xfId="0" applyFont="1" applyAlignment="1">
      <alignment horizontal="right"/>
    </xf>
    <xf numFmtId="0" fontId="55" fillId="0" borderId="0" xfId="0" applyFont="1" applyBorder="1"/>
    <xf numFmtId="0" fontId="55" fillId="34" borderId="7" xfId="0" applyNumberFormat="1" applyFont="1" applyFill="1" applyBorder="1" applyAlignment="1">
      <alignment horizontal="center"/>
    </xf>
    <xf numFmtId="44" fontId="55" fillId="34" borderId="0" xfId="29" applyNumberFormat="1" applyFont="1" applyFill="1" applyBorder="1"/>
    <xf numFmtId="49" fontId="55" fillId="0" borderId="0" xfId="0" applyNumberFormat="1" applyFont="1" applyBorder="1" applyAlignment="1">
      <alignment horizontal="center"/>
    </xf>
    <xf numFmtId="44" fontId="55" fillId="0" borderId="0" xfId="29" applyNumberFormat="1" applyFont="1" applyBorder="1"/>
    <xf numFmtId="49" fontId="55" fillId="34" borderId="7" xfId="0" applyNumberFormat="1" applyFont="1" applyFill="1" applyBorder="1" applyAlignment="1">
      <alignment horizontal="center"/>
    </xf>
    <xf numFmtId="44" fontId="55" fillId="34" borderId="5" xfId="0" applyNumberFormat="1" applyFont="1" applyFill="1" applyBorder="1"/>
    <xf numFmtId="164" fontId="55" fillId="0" borderId="6" xfId="28" applyNumberFormat="1" applyFont="1" applyBorder="1"/>
    <xf numFmtId="0" fontId="55" fillId="0" borderId="0" xfId="0" applyFont="1"/>
    <xf numFmtId="0" fontId="56" fillId="0" borderId="0" xfId="0" applyFont="1" applyAlignment="1">
      <alignment horizontal="right"/>
    </xf>
    <xf numFmtId="0" fontId="57" fillId="0" borderId="0" xfId="0" applyFont="1" applyBorder="1" applyAlignment="1">
      <alignment horizontal="right"/>
    </xf>
    <xf numFmtId="0" fontId="56" fillId="34" borderId="7" xfId="0" applyNumberFormat="1" applyFont="1" applyFill="1" applyBorder="1" applyAlignment="1">
      <alignment horizontal="center"/>
    </xf>
    <xf numFmtId="44" fontId="56" fillId="34" borderId="0" xfId="29" applyNumberFormat="1" applyFont="1" applyFill="1" applyBorder="1"/>
    <xf numFmtId="49" fontId="56" fillId="0" borderId="0" xfId="0" applyNumberFormat="1" applyFont="1" applyBorder="1" applyAlignment="1">
      <alignment horizontal="center"/>
    </xf>
    <xf numFmtId="44" fontId="56" fillId="0" borderId="0" xfId="29" applyNumberFormat="1" applyFont="1" applyBorder="1"/>
    <xf numFmtId="49" fontId="56" fillId="34" borderId="7" xfId="0" applyNumberFormat="1" applyFont="1" applyFill="1" applyBorder="1" applyAlignment="1">
      <alignment horizontal="center"/>
    </xf>
    <xf numFmtId="44" fontId="56" fillId="34" borderId="5" xfId="0" applyNumberFormat="1" applyFont="1" applyFill="1" applyBorder="1"/>
    <xf numFmtId="164" fontId="56" fillId="0" borderId="6" xfId="28" applyNumberFormat="1" applyFont="1" applyBorder="1"/>
    <xf numFmtId="0" fontId="56" fillId="0" borderId="0" xfId="0" applyFont="1"/>
    <xf numFmtId="0" fontId="58" fillId="0" borderId="0" xfId="0" applyFont="1" applyBorder="1" applyAlignment="1">
      <alignment horizontal="left"/>
    </xf>
    <xf numFmtId="44" fontId="58" fillId="34" borderId="0" xfId="29" applyNumberFormat="1" applyFont="1" applyFill="1" applyBorder="1"/>
    <xf numFmtId="44" fontId="58" fillId="0" borderId="0" xfId="29" applyNumberFormat="1" applyFont="1" applyBorder="1"/>
    <xf numFmtId="44" fontId="58" fillId="34" borderId="5" xfId="0" applyNumberFormat="1" applyFont="1" applyFill="1" applyBorder="1"/>
    <xf numFmtId="164" fontId="58" fillId="0" borderId="6" xfId="28" applyNumberFormat="1" applyFont="1" applyBorder="1"/>
    <xf numFmtId="49" fontId="57" fillId="0" borderId="0" xfId="0" applyNumberFormat="1" applyFont="1" applyBorder="1" applyAlignment="1">
      <alignment horizontal="center"/>
    </xf>
    <xf numFmtId="44" fontId="57" fillId="0" borderId="0" xfId="29" applyNumberFormat="1" applyFont="1" applyFill="1" applyBorder="1"/>
    <xf numFmtId="49" fontId="56" fillId="0" borderId="0" xfId="0" applyNumberFormat="1" applyFont="1" applyFill="1" applyBorder="1" applyAlignment="1">
      <alignment horizontal="center"/>
    </xf>
    <xf numFmtId="164" fontId="56" fillId="0" borderId="6" xfId="28" applyNumberFormat="1" applyFont="1" applyFill="1" applyBorder="1"/>
    <xf numFmtId="0" fontId="53" fillId="34" borderId="7" xfId="0" applyNumberFormat="1" applyFont="1" applyFill="1" applyBorder="1" applyAlignment="1">
      <alignment horizontal="center"/>
    </xf>
    <xf numFmtId="49" fontId="56" fillId="0" borderId="0" xfId="0" applyNumberFormat="1" applyFont="1" applyBorder="1" applyAlignment="1">
      <alignment horizontal="right"/>
    </xf>
    <xf numFmtId="0" fontId="55" fillId="0" borderId="0" xfId="0" applyFont="1" applyBorder="1" applyAlignment="1">
      <alignment horizontal="left"/>
    </xf>
    <xf numFmtId="6" fontId="55" fillId="34" borderId="0" xfId="29" applyNumberFormat="1" applyFont="1" applyFill="1" applyBorder="1"/>
    <xf numFmtId="49" fontId="55" fillId="0" borderId="0" xfId="0" applyNumberFormat="1" applyFont="1" applyBorder="1" applyAlignment="1">
      <alignment horizontal="right"/>
    </xf>
    <xf numFmtId="0" fontId="55" fillId="0" borderId="0" xfId="0" applyNumberFormat="1" applyFont="1" applyBorder="1" applyAlignment="1">
      <alignment horizontal="center"/>
    </xf>
    <xf numFmtId="0" fontId="53" fillId="0" borderId="0" xfId="0" applyFont="1" applyAlignment="1">
      <alignment horizontal="right"/>
    </xf>
    <xf numFmtId="44" fontId="53" fillId="34" borderId="0" xfId="0" applyNumberFormat="1" applyFont="1" applyFill="1" applyBorder="1"/>
    <xf numFmtId="49" fontId="53" fillId="0" borderId="0" xfId="0" applyNumberFormat="1" applyFont="1" applyBorder="1" applyAlignment="1">
      <alignment horizontal="center"/>
    </xf>
    <xf numFmtId="44" fontId="53" fillId="0" borderId="0" xfId="0" applyNumberFormat="1" applyFont="1" applyBorder="1"/>
    <xf numFmtId="49" fontId="53" fillId="34" borderId="7" xfId="0" applyNumberFormat="1" applyFont="1" applyFill="1" applyBorder="1" applyAlignment="1">
      <alignment horizontal="center"/>
    </xf>
    <xf numFmtId="44" fontId="53" fillId="34" borderId="5" xfId="0" applyNumberFormat="1" applyFont="1" applyFill="1" applyBorder="1"/>
    <xf numFmtId="164" fontId="53" fillId="0" borderId="6" xfId="28" applyNumberFormat="1" applyFont="1" applyBorder="1"/>
    <xf numFmtId="49" fontId="53" fillId="0" borderId="0" xfId="0" applyNumberFormat="1" applyFont="1" applyBorder="1" applyAlignment="1">
      <alignment horizontal="right"/>
    </xf>
    <xf numFmtId="0" fontId="53" fillId="0" borderId="0" xfId="0" applyFont="1"/>
    <xf numFmtId="0" fontId="59" fillId="33" borderId="0" xfId="0" applyFont="1" applyFill="1" applyBorder="1"/>
    <xf numFmtId="0" fontId="59" fillId="33" borderId="7" xfId="0" applyNumberFormat="1" applyFont="1" applyFill="1" applyBorder="1" applyAlignment="1">
      <alignment horizontal="center"/>
    </xf>
    <xf numFmtId="44" fontId="59" fillId="33" borderId="5" xfId="0" applyNumberFormat="1" applyFont="1" applyFill="1" applyBorder="1" applyAlignment="1">
      <alignment horizontal="right"/>
    </xf>
    <xf numFmtId="49" fontId="59" fillId="33" borderId="0" xfId="0" applyNumberFormat="1" applyFont="1" applyFill="1" applyBorder="1" applyAlignment="1">
      <alignment horizontal="center"/>
    </xf>
    <xf numFmtId="44" fontId="59" fillId="33" borderId="0" xfId="28" applyNumberFormat="1" applyFont="1" applyFill="1" applyBorder="1" applyAlignment="1">
      <alignment horizontal="right"/>
    </xf>
    <xf numFmtId="49" fontId="59" fillId="33" borderId="7" xfId="0" applyNumberFormat="1" applyFont="1" applyFill="1" applyBorder="1" applyAlignment="1">
      <alignment horizontal="center"/>
    </xf>
    <xf numFmtId="42" fontId="59" fillId="33" borderId="6" xfId="28" applyNumberFormat="1" applyFont="1" applyFill="1" applyBorder="1" applyAlignment="1">
      <alignment horizontal="right"/>
    </xf>
    <xf numFmtId="49" fontId="59" fillId="33" borderId="0" xfId="0" applyNumberFormat="1" applyFont="1" applyFill="1" applyBorder="1" applyAlignment="1">
      <alignment horizontal="right"/>
    </xf>
    <xf numFmtId="0" fontId="55" fillId="0" borderId="0" xfId="0" applyFont="1" applyFill="1"/>
    <xf numFmtId="0" fontId="60" fillId="0" borderId="0" xfId="36" applyFont="1" applyFill="1" applyBorder="1" applyAlignment="1" applyProtection="1"/>
    <xf numFmtId="49" fontId="53" fillId="0" borderId="0" xfId="0" applyNumberFormat="1" applyFont="1" applyFill="1" applyBorder="1" applyAlignment="1">
      <alignment horizontal="center"/>
    </xf>
    <xf numFmtId="44" fontId="53" fillId="0" borderId="0" xfId="28" applyNumberFormat="1" applyFont="1" applyFill="1" applyBorder="1"/>
    <xf numFmtId="42" fontId="55" fillId="0" borderId="6" xfId="28" applyNumberFormat="1" applyFont="1" applyFill="1" applyBorder="1"/>
    <xf numFmtId="49" fontId="53" fillId="0" borderId="0" xfId="0" applyNumberFormat="1" applyFont="1" applyFill="1" applyBorder="1" applyAlignment="1">
      <alignment horizontal="right"/>
    </xf>
    <xf numFmtId="0" fontId="60" fillId="0" borderId="0" xfId="36" applyFont="1" applyBorder="1" applyAlignment="1" applyProtection="1"/>
    <xf numFmtId="44" fontId="55" fillId="34" borderId="16" xfId="29" applyNumberFormat="1" applyFont="1" applyFill="1" applyBorder="1"/>
    <xf numFmtId="0" fontId="55" fillId="0" borderId="0" xfId="0" applyFont="1" applyBorder="1" applyAlignment="1">
      <alignment horizontal="right"/>
    </xf>
    <xf numFmtId="164" fontId="53" fillId="0" borderId="6" xfId="0" applyNumberFormat="1" applyFont="1" applyBorder="1"/>
    <xf numFmtId="164" fontId="55" fillId="0" borderId="6" xfId="0" applyNumberFormat="1" applyFont="1" applyBorder="1"/>
    <xf numFmtId="165" fontId="53" fillId="0" borderId="0" xfId="0" applyNumberFormat="1" applyFont="1"/>
    <xf numFmtId="0" fontId="53" fillId="34" borderId="1" xfId="0" applyFont="1" applyFill="1" applyBorder="1" applyAlignment="1">
      <alignment horizontal="right"/>
    </xf>
    <xf numFmtId="0" fontId="55" fillId="34" borderId="1" xfId="0" applyNumberFormat="1" applyFont="1" applyFill="1" applyBorder="1" applyAlignment="1">
      <alignment horizontal="center"/>
    </xf>
    <xf numFmtId="6" fontId="55" fillId="34" borderId="2" xfId="0" applyNumberFormat="1" applyFont="1" applyFill="1" applyBorder="1"/>
    <xf numFmtId="49" fontId="55" fillId="0" borderId="3" xfId="0" applyNumberFormat="1" applyFont="1" applyBorder="1" applyAlignment="1">
      <alignment horizontal="center"/>
    </xf>
    <xf numFmtId="44" fontId="55" fillId="0" borderId="3" xfId="0" applyNumberFormat="1" applyFont="1" applyBorder="1"/>
    <xf numFmtId="49" fontId="55" fillId="34" borderId="1" xfId="0" applyNumberFormat="1" applyFont="1" applyFill="1" applyBorder="1" applyAlignment="1">
      <alignment horizontal="center"/>
    </xf>
    <xf numFmtId="44" fontId="55" fillId="34" borderId="2" xfId="0" applyNumberFormat="1" applyFont="1" applyFill="1" applyBorder="1"/>
    <xf numFmtId="164" fontId="55" fillId="0" borderId="8" xfId="0" applyNumberFormat="1" applyFont="1" applyBorder="1"/>
    <xf numFmtId="49" fontId="55" fillId="0" borderId="3" xfId="0" applyNumberFormat="1" applyFont="1" applyBorder="1" applyAlignment="1">
      <alignment horizontal="right"/>
    </xf>
    <xf numFmtId="165" fontId="55" fillId="0" borderId="0" xfId="0" applyNumberFormat="1" applyFont="1"/>
    <xf numFmtId="0" fontId="53" fillId="34" borderId="4" xfId="0" applyFont="1" applyFill="1" applyBorder="1" applyAlignment="1">
      <alignment horizontal="right"/>
    </xf>
    <xf numFmtId="0" fontId="55" fillId="34" borderId="4" xfId="0" applyNumberFormat="1" applyFont="1" applyFill="1" applyBorder="1" applyAlignment="1">
      <alignment horizontal="center"/>
    </xf>
    <xf numFmtId="44" fontId="55" fillId="0" borderId="0" xfId="0" applyNumberFormat="1" applyFont="1" applyBorder="1"/>
    <xf numFmtId="49" fontId="55" fillId="34" borderId="4" xfId="0" applyNumberFormat="1" applyFont="1" applyFill="1" applyBorder="1" applyAlignment="1">
      <alignment horizontal="center"/>
    </xf>
    <xf numFmtId="0" fontId="53" fillId="34" borderId="9" xfId="0" applyFont="1" applyFill="1" applyBorder="1" applyAlignment="1">
      <alignment horizontal="right"/>
    </xf>
    <xf numFmtId="0" fontId="55" fillId="34" borderId="9" xfId="0" applyNumberFormat="1" applyFont="1" applyFill="1" applyBorder="1" applyAlignment="1">
      <alignment horizontal="center"/>
    </xf>
    <xf numFmtId="9" fontId="55" fillId="34" borderId="11" xfId="63" applyFont="1" applyFill="1" applyBorder="1"/>
    <xf numFmtId="49" fontId="55" fillId="0" borderId="10" xfId="0" applyNumberFormat="1" applyFont="1" applyBorder="1" applyAlignment="1">
      <alignment horizontal="center"/>
    </xf>
    <xf numFmtId="44" fontId="55" fillId="0" borderId="10" xfId="28" applyNumberFormat="1" applyFont="1" applyBorder="1"/>
    <xf numFmtId="49" fontId="55" fillId="34" borderId="9" xfId="0" applyNumberFormat="1" applyFont="1" applyFill="1" applyBorder="1" applyAlignment="1">
      <alignment horizontal="center"/>
    </xf>
    <xf numFmtId="9" fontId="55" fillId="34" borderId="11" xfId="28" applyNumberFormat="1" applyFont="1" applyFill="1" applyBorder="1"/>
    <xf numFmtId="9" fontId="55" fillId="0" borderId="12" xfId="28" applyNumberFormat="1" applyFont="1" applyBorder="1"/>
    <xf numFmtId="49" fontId="55" fillId="0" borderId="10" xfId="0" applyNumberFormat="1" applyFont="1" applyBorder="1" applyAlignment="1">
      <alignment horizontal="right"/>
    </xf>
    <xf numFmtId="44" fontId="55" fillId="0" borderId="0" xfId="0" applyNumberFormat="1" applyFont="1"/>
    <xf numFmtId="49" fontId="55" fillId="0" borderId="0" xfId="0" applyNumberFormat="1" applyFont="1" applyAlignment="1">
      <alignment horizontal="center"/>
    </xf>
    <xf numFmtId="44" fontId="55" fillId="0" borderId="0" xfId="28" applyNumberFormat="1" applyFont="1"/>
    <xf numFmtId="42" fontId="55" fillId="0" borderId="0" xfId="28" applyNumberFormat="1" applyFont="1"/>
    <xf numFmtId="49" fontId="55" fillId="0" borderId="0" xfId="0" applyNumberFormat="1" applyFont="1" applyAlignment="1">
      <alignment horizontal="right"/>
    </xf>
    <xf numFmtId="0" fontId="4" fillId="0" borderId="0" xfId="36" applyFont="1" applyAlignment="1" applyProtection="1">
      <alignment horizontal="right"/>
    </xf>
    <xf numFmtId="0" fontId="40" fillId="0" borderId="0" xfId="0" applyNumberFormat="1" applyFont="1"/>
    <xf numFmtId="44" fontId="40" fillId="0" borderId="0" xfId="0" applyNumberFormat="1" applyFont="1"/>
    <xf numFmtId="0" fontId="40" fillId="0" borderId="0" xfId="0" applyFont="1"/>
    <xf numFmtId="14" fontId="55" fillId="0" borderId="15" xfId="0" applyNumberFormat="1" applyFont="1" applyBorder="1"/>
    <xf numFmtId="0" fontId="53" fillId="0" borderId="15" xfId="0" applyFont="1" applyBorder="1"/>
    <xf numFmtId="44" fontId="40" fillId="0" borderId="15" xfId="29" applyFont="1" applyBorder="1"/>
    <xf numFmtId="14" fontId="55" fillId="0" borderId="15" xfId="0" applyNumberFormat="1" applyFont="1" applyBorder="1" applyAlignment="1">
      <alignment horizontal="right"/>
    </xf>
    <xf numFmtId="0" fontId="55" fillId="0" borderId="15" xfId="0" applyFont="1" applyBorder="1"/>
    <xf numFmtId="16" fontId="55" fillId="0" borderId="15" xfId="0" applyNumberFormat="1" applyFont="1" applyBorder="1" applyAlignment="1">
      <alignment horizontal="right"/>
    </xf>
    <xf numFmtId="0" fontId="40" fillId="0" borderId="0" xfId="0" applyFont="1" applyBorder="1"/>
    <xf numFmtId="0" fontId="55" fillId="0" borderId="15" xfId="0" applyFont="1" applyBorder="1" applyAlignment="1">
      <alignment horizontal="right"/>
    </xf>
    <xf numFmtId="44" fontId="40" fillId="39" borderId="30" xfId="29" applyFont="1" applyFill="1" applyBorder="1" applyAlignment="1"/>
    <xf numFmtId="16" fontId="55" fillId="0" borderId="15" xfId="0" applyNumberFormat="1" applyFont="1" applyBorder="1"/>
    <xf numFmtId="44" fontId="40" fillId="0" borderId="0" xfId="29" applyFont="1"/>
    <xf numFmtId="44" fontId="35" fillId="35" borderId="15" xfId="29" applyFont="1" applyFill="1" applyBorder="1" applyAlignment="1">
      <alignment horizontal="left" textRotation="90"/>
    </xf>
    <xf numFmtId="6" fontId="8" fillId="0" borderId="15" xfId="0" applyNumberFormat="1" applyFont="1" applyFill="1" applyBorder="1" applyAlignment="1">
      <alignment horizontal="left" wrapText="1"/>
    </xf>
    <xf numFmtId="6" fontId="35" fillId="35" borderId="15" xfId="29" applyNumberFormat="1" applyFont="1" applyFill="1" applyBorder="1" applyAlignment="1">
      <alignment horizontal="left"/>
    </xf>
    <xf numFmtId="0" fontId="61" fillId="35" borderId="13" xfId="0" applyFont="1" applyFill="1" applyBorder="1" applyAlignment="1">
      <alignment horizontal="left"/>
    </xf>
    <xf numFmtId="0" fontId="61" fillId="35" borderId="13" xfId="0" applyFont="1" applyFill="1" applyBorder="1" applyAlignment="1">
      <alignment horizontal="left" textRotation="90"/>
    </xf>
    <xf numFmtId="49" fontId="61" fillId="35" borderId="13" xfId="0" applyNumberFormat="1" applyFont="1" applyFill="1" applyBorder="1" applyAlignment="1">
      <alignment horizontal="left" textRotation="90"/>
    </xf>
    <xf numFmtId="0" fontId="61" fillId="35" borderId="13" xfId="0" applyFont="1" applyFill="1" applyBorder="1" applyAlignment="1">
      <alignment horizontal="left" wrapText="1"/>
    </xf>
    <xf numFmtId="0" fontId="61" fillId="0" borderId="0" xfId="0" applyFont="1" applyFill="1" applyBorder="1" applyAlignment="1">
      <alignment horizontal="left"/>
    </xf>
    <xf numFmtId="0" fontId="62" fillId="0" borderId="0" xfId="48" applyFont="1" applyFill="1"/>
    <xf numFmtId="0" fontId="63" fillId="0" borderId="0" xfId="0" applyFont="1" applyFill="1"/>
    <xf numFmtId="0" fontId="62" fillId="0" borderId="0" xfId="0" applyFont="1" applyFill="1" applyAlignment="1">
      <alignment horizontal="center" wrapText="1"/>
    </xf>
    <xf numFmtId="0" fontId="63" fillId="0" borderId="0" xfId="0" applyFont="1"/>
    <xf numFmtId="0" fontId="62" fillId="0" borderId="0" xfId="48" applyFont="1" applyFill="1" applyAlignment="1">
      <alignment wrapText="1"/>
    </xf>
    <xf numFmtId="0" fontId="62" fillId="0" borderId="0" xfId="0" applyFont="1" applyFill="1" applyBorder="1" applyAlignment="1">
      <alignment horizontal="left"/>
    </xf>
    <xf numFmtId="0" fontId="62" fillId="0" borderId="0" xfId="0" applyFont="1" applyFill="1"/>
    <xf numFmtId="0" fontId="62" fillId="0" borderId="0" xfId="0" applyFont="1" applyFill="1" applyAlignment="1">
      <alignment horizontal="left"/>
    </xf>
    <xf numFmtId="0" fontId="62" fillId="0" borderId="0" xfId="0" applyFont="1" applyFill="1" applyBorder="1" applyAlignment="1">
      <alignment horizontal="center"/>
    </xf>
    <xf numFmtId="0" fontId="62" fillId="0" borderId="0" xfId="48" applyFont="1" applyFill="1" applyAlignment="1">
      <alignment horizontal="left"/>
    </xf>
    <xf numFmtId="0" fontId="64" fillId="0" borderId="0" xfId="36" applyFont="1" applyFill="1" applyAlignment="1" applyProtection="1"/>
    <xf numFmtId="0" fontId="65" fillId="0" borderId="15" xfId="48" applyFont="1" applyFill="1" applyBorder="1"/>
    <xf numFmtId="0" fontId="65" fillId="0" borderId="0" xfId="0" applyFont="1" applyFill="1" applyBorder="1"/>
    <xf numFmtId="0" fontId="62" fillId="0" borderId="15" xfId="48" applyFont="1" applyFill="1" applyBorder="1"/>
    <xf numFmtId="0" fontId="62" fillId="0" borderId="0" xfId="0" applyFont="1" applyFill="1" applyBorder="1"/>
    <xf numFmtId="0" fontId="65" fillId="0" borderId="0" xfId="48" applyFont="1" applyFill="1"/>
    <xf numFmtId="6" fontId="0" fillId="0" borderId="0" xfId="0" applyNumberFormat="1"/>
    <xf numFmtId="0" fontId="8" fillId="37" borderId="15" xfId="48" applyFont="1" applyFill="1" applyBorder="1"/>
    <xf numFmtId="0" fontId="8" fillId="37" borderId="15" xfId="0" applyFont="1" applyFill="1" applyBorder="1" applyAlignment="1">
      <alignment horizontal="center"/>
    </xf>
    <xf numFmtId="6" fontId="8" fillId="37" borderId="15" xfId="0" applyNumberFormat="1" applyFont="1" applyFill="1" applyBorder="1" applyAlignment="1">
      <alignment horizontal="center" wrapText="1"/>
    </xf>
    <xf numFmtId="0" fontId="0" fillId="37" borderId="0" xfId="0" applyFill="1"/>
    <xf numFmtId="0" fontId="8" fillId="37" borderId="15" xfId="0" applyFont="1" applyFill="1" applyBorder="1"/>
    <xf numFmtId="0" fontId="8" fillId="37" borderId="15" xfId="49" applyFont="1" applyFill="1" applyBorder="1" applyAlignment="1">
      <alignment wrapText="1"/>
    </xf>
    <xf numFmtId="6" fontId="8" fillId="0" borderId="16" xfId="0" applyNumberFormat="1" applyFont="1" applyFill="1" applyBorder="1" applyAlignment="1">
      <alignment horizontal="center" wrapText="1"/>
    </xf>
    <xf numFmtId="0" fontId="8" fillId="40" borderId="15" xfId="0" applyFont="1" applyFill="1" applyBorder="1" applyAlignment="1">
      <alignment horizontal="center" wrapText="1"/>
    </xf>
    <xf numFmtId="0" fontId="0" fillId="40" borderId="0" xfId="0" applyFill="1"/>
    <xf numFmtId="0" fontId="4" fillId="0" borderId="16" xfId="36" applyFill="1" applyBorder="1" applyAlignment="1" applyProtection="1">
      <alignment horizontal="center" wrapText="1"/>
    </xf>
    <xf numFmtId="0" fontId="0" fillId="37" borderId="30" xfId="0" applyFill="1" applyBorder="1"/>
    <xf numFmtId="0" fontId="53" fillId="0" borderId="17" xfId="0" applyNumberFormat="1" applyFont="1" applyBorder="1" applyAlignment="1">
      <alignment horizontal="center"/>
    </xf>
    <xf numFmtId="0" fontId="53" fillId="0" borderId="14" xfId="0" applyNumberFormat="1" applyFont="1" applyBorder="1" applyAlignment="1">
      <alignment horizontal="center"/>
    </xf>
    <xf numFmtId="0" fontId="53" fillId="0" borderId="18" xfId="0" applyNumberFormat="1" applyFont="1" applyBorder="1" applyAlignment="1">
      <alignment horizontal="center"/>
    </xf>
    <xf numFmtId="0" fontId="53" fillId="0" borderId="1" xfId="0" applyNumberFormat="1" applyFont="1" applyBorder="1" applyAlignment="1">
      <alignment horizontal="center"/>
    </xf>
    <xf numFmtId="0" fontId="53" fillId="0" borderId="3" xfId="0" applyNumberFormat="1" applyFont="1" applyBorder="1" applyAlignment="1">
      <alignment horizontal="center"/>
    </xf>
    <xf numFmtId="0" fontId="53" fillId="0" borderId="8" xfId="0" applyNumberFormat="1" applyFont="1" applyBorder="1" applyAlignment="1">
      <alignment horizontal="center"/>
    </xf>
    <xf numFmtId="0" fontId="54" fillId="33" borderId="9" xfId="0" applyFont="1" applyFill="1" applyBorder="1" applyAlignment="1">
      <alignment horizontal="center"/>
    </xf>
    <xf numFmtId="0" fontId="54" fillId="33" borderId="10" xfId="0" applyFont="1" applyFill="1" applyBorder="1" applyAlignment="1">
      <alignment horizontal="center"/>
    </xf>
    <xf numFmtId="0" fontId="54" fillId="33" borderId="12" xfId="0" applyFont="1" applyFill="1" applyBorder="1" applyAlignment="1">
      <alignment horizontal="center"/>
    </xf>
    <xf numFmtId="0" fontId="53" fillId="39" borderId="28" xfId="0" applyFont="1" applyFill="1" applyBorder="1" applyAlignment="1">
      <alignment horizontal="right"/>
    </xf>
    <xf numFmtId="0" fontId="53" fillId="39" borderId="29" xfId="0" applyFont="1" applyFill="1" applyBorder="1" applyAlignment="1">
      <alignment horizontal="right"/>
    </xf>
    <xf numFmtId="0" fontId="54" fillId="33" borderId="1" xfId="0" applyFont="1" applyFill="1" applyBorder="1" applyAlignment="1">
      <alignment horizontal="center"/>
    </xf>
    <xf numFmtId="0" fontId="54" fillId="33" borderId="3" xfId="0" applyFont="1" applyFill="1" applyBorder="1" applyAlignment="1">
      <alignment horizontal="center"/>
    </xf>
    <xf numFmtId="0" fontId="54" fillId="33" borderId="8" xfId="0" applyFont="1" applyFill="1" applyBorder="1" applyAlignment="1">
      <alignment horizontal="center"/>
    </xf>
  </cellXfs>
  <cellStyles count="6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urrency" xfId="29" builtinId="4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Hyperlink 2" xfId="37"/>
    <cellStyle name="Hyperlink 2 2" xfId="38"/>
    <cellStyle name="Input" xfId="39" builtinId="20" customBuiltin="1"/>
    <cellStyle name="Linked Cell" xfId="40" builtinId="24" customBuiltin="1"/>
    <cellStyle name="Neutral" xfId="41" builtinId="28" customBuiltin="1"/>
    <cellStyle name="Normal" xfId="0" builtinId="0"/>
    <cellStyle name="Normal 10" xfId="42"/>
    <cellStyle name="Normal 11" xfId="43"/>
    <cellStyle name="Normal 12" xfId="44"/>
    <cellStyle name="Normal 14" xfId="45"/>
    <cellStyle name="Normal 15" xfId="46"/>
    <cellStyle name="Normal 16" xfId="47"/>
    <cellStyle name="Normal 2" xfId="48"/>
    <cellStyle name="Normal 2 2" xfId="49"/>
    <cellStyle name="Normal 2 2 2" xfId="50"/>
    <cellStyle name="Normal 2 2 2 2" xfId="51"/>
    <cellStyle name="Normal 3" xfId="52"/>
    <cellStyle name="Normal 4" xfId="53"/>
    <cellStyle name="Normal 5" xfId="54"/>
    <cellStyle name="Normal 6" xfId="55"/>
    <cellStyle name="Normal 7" xfId="56"/>
    <cellStyle name="Normal_Sheet1 4" xfId="57"/>
    <cellStyle name="Note" xfId="58" builtinId="10" customBuiltin="1"/>
    <cellStyle name="Output" xfId="59" builtinId="21" customBuiltin="1"/>
    <cellStyle name="Percent" xfId="63" builtinId="5"/>
    <cellStyle name="Title" xfId="60" builtinId="15" customBuiltin="1"/>
    <cellStyle name="Total" xfId="61" builtinId="25" customBuiltin="1"/>
    <cellStyle name="Warning Text" xfId="62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730250</xdr:colOff>
      <xdr:row>20</xdr:row>
      <xdr:rowOff>190500</xdr:rowOff>
    </xdr:from>
    <xdr:ext cx="184731" cy="264560"/>
    <xdr:sp macro="" textlink="">
      <xdr:nvSpPr>
        <xdr:cNvPr id="2" name="TextBox 1"/>
        <xdr:cNvSpPr txBox="1"/>
      </xdr:nvSpPr>
      <xdr:spPr>
        <a:xfrm>
          <a:off x="1164167" y="337608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hyperlink" Target="mailto:bschmidt@acosta.com" TargetMode="External"/><Relationship Id="rId18" Type="http://schemas.openxmlformats.org/officeDocument/2006/relationships/hyperlink" Target="mailto:kenneth.andrzejewski@genmills.com" TargetMode="External"/><Relationship Id="rId26" Type="http://schemas.openxmlformats.org/officeDocument/2006/relationships/hyperlink" Target="mailto:scott.beijer@pepsico.com" TargetMode="External"/><Relationship Id="rId39" Type="http://schemas.openxmlformats.org/officeDocument/2006/relationships/hyperlink" Target="mailto:kdeboer@clifbar.com" TargetMode="External"/><Relationship Id="rId21" Type="http://schemas.openxmlformats.org/officeDocument/2006/relationships/hyperlink" Target="mailto:robert.biggins@kellogg.com" TargetMode="External"/><Relationship Id="rId34" Type="http://schemas.openxmlformats.org/officeDocument/2006/relationships/hyperlink" Target="mailto:swanmanjr@aol.com" TargetMode="External"/><Relationship Id="rId42" Type="http://schemas.openxmlformats.org/officeDocument/2006/relationships/hyperlink" Target="mailto:KKehl@ebrona.com" TargetMode="External"/><Relationship Id="rId47" Type="http://schemas.openxmlformats.org/officeDocument/2006/relationships/hyperlink" Target="mailto:dick.macknight@hsrsales.com" TargetMode="External"/><Relationship Id="rId50" Type="http://schemas.openxmlformats.org/officeDocument/2006/relationships/hyperlink" Target="mailto:jwhite@acosta.com" TargetMode="External"/><Relationship Id="rId55" Type="http://schemas.openxmlformats.org/officeDocument/2006/relationships/hyperlink" Target="mailto:ec-cbs@sbcglobal.net" TargetMode="External"/><Relationship Id="rId63" Type="http://schemas.openxmlformats.org/officeDocument/2006/relationships/printerSettings" Target="../printerSettings/printerSettings15.bin"/><Relationship Id="rId7" Type="http://schemas.openxmlformats.org/officeDocument/2006/relationships/hyperlink" Target="mailto:andy.grant@cardinalhealth.com" TargetMode="External"/><Relationship Id="rId2" Type="http://schemas.openxmlformats.org/officeDocument/2006/relationships/hyperlink" Target="mailto:glenn.smith@us.nestle.com" TargetMode="External"/><Relationship Id="rId16" Type="http://schemas.openxmlformats.org/officeDocument/2006/relationships/hyperlink" Target="mailto:bfreeman@sugarfoods.com" TargetMode="External"/><Relationship Id="rId20" Type="http://schemas.openxmlformats.org/officeDocument/2006/relationships/hyperlink" Target="mailto:katrina.johnson@hillshirebrands.com" TargetMode="External"/><Relationship Id="rId29" Type="http://schemas.openxmlformats.org/officeDocument/2006/relationships/hyperlink" Target="mailto:jim.wilkerson@twiningsusa.com" TargetMode="External"/><Relationship Id="rId41" Type="http://schemas.openxmlformats.org/officeDocument/2006/relationships/hyperlink" Target="mailto:barry.johnson@crossmark.com" TargetMode="External"/><Relationship Id="rId54" Type="http://schemas.openxmlformats.org/officeDocument/2006/relationships/hyperlink" Target="mailto:ldavis@edgesales.com" TargetMode="External"/><Relationship Id="rId62" Type="http://schemas.openxmlformats.org/officeDocument/2006/relationships/hyperlink" Target="mailto:Lois.Colburn@gavina.com" TargetMode="External"/><Relationship Id="rId1" Type="http://schemas.openxmlformats.org/officeDocument/2006/relationships/hyperlink" Target="mailto:nowell.t@pg.com" TargetMode="External"/><Relationship Id="rId6" Type="http://schemas.openxmlformats.org/officeDocument/2006/relationships/hyperlink" Target="mailto:valerie.oswalt@mdlz.com" TargetMode="External"/><Relationship Id="rId11" Type="http://schemas.openxmlformats.org/officeDocument/2006/relationships/hyperlink" Target="mailto:karen@drinkneuro.com" TargetMode="External"/><Relationship Id="rId24" Type="http://schemas.openxmlformats.org/officeDocument/2006/relationships/hyperlink" Target="mailto:dthornhill@mtolivepickles.com" TargetMode="External"/><Relationship Id="rId32" Type="http://schemas.openxmlformats.org/officeDocument/2006/relationships/hyperlink" Target="mailto:jwoolsey@pcoastp.com" TargetMode="External"/><Relationship Id="rId37" Type="http://schemas.openxmlformats.org/officeDocument/2006/relationships/hyperlink" Target="mailto:todd.krc@conagrafoods.com" TargetMode="External"/><Relationship Id="rId40" Type="http://schemas.openxmlformats.org/officeDocument/2006/relationships/hyperlink" Target="mailto:sue.natole@barilla.com" TargetMode="External"/><Relationship Id="rId45" Type="http://schemas.openxmlformats.org/officeDocument/2006/relationships/hyperlink" Target="mailto:bjackson@globalsalesmktg.com" TargetMode="External"/><Relationship Id="rId53" Type="http://schemas.openxmlformats.org/officeDocument/2006/relationships/hyperlink" Target="mailto:stigers.mike@gmail.com" TargetMode="External"/><Relationship Id="rId58" Type="http://schemas.openxmlformats.org/officeDocument/2006/relationships/hyperlink" Target="mailto:rtison@itoen.com" TargetMode="External"/><Relationship Id="rId5" Type="http://schemas.openxmlformats.org/officeDocument/2006/relationships/hyperlink" Target="mailto:ed.hepler@hain-celestial.com" TargetMode="External"/><Relationship Id="rId15" Type="http://schemas.openxmlformats.org/officeDocument/2006/relationships/hyperlink" Target="mailto:art.shields@conagrafoods.com" TargetMode="External"/><Relationship Id="rId23" Type="http://schemas.openxmlformats.org/officeDocument/2006/relationships/hyperlink" Target="mailto:sean.kelly@millercoors.com" TargetMode="External"/><Relationship Id="rId28" Type="http://schemas.openxmlformats.org/officeDocument/2006/relationships/hyperlink" Target="mailto:jjenson@tpgsales.com" TargetMode="External"/><Relationship Id="rId36" Type="http://schemas.openxmlformats.org/officeDocument/2006/relationships/hyperlink" Target="mailto:mshea@taylorfarms.com" TargetMode="External"/><Relationship Id="rId49" Type="http://schemas.openxmlformats.org/officeDocument/2006/relationships/hyperlink" Target="mailto:thomas.baird@fosterfarms.com" TargetMode="External"/><Relationship Id="rId57" Type="http://schemas.openxmlformats.org/officeDocument/2006/relationships/hyperlink" Target="mailto:tsouders@hersheys.com" TargetMode="External"/><Relationship Id="rId61" Type="http://schemas.openxmlformats.org/officeDocument/2006/relationships/hyperlink" Target="mailto:markfederighi@youngsmarket.com" TargetMode="External"/><Relationship Id="rId10" Type="http://schemas.openxmlformats.org/officeDocument/2006/relationships/hyperlink" Target="mailto:sage@bar-s.com" TargetMode="External"/><Relationship Id="rId19" Type="http://schemas.openxmlformats.org/officeDocument/2006/relationships/hyperlink" Target="mailto:rsa@isi-sales.com" TargetMode="External"/><Relationship Id="rId31" Type="http://schemas.openxmlformats.org/officeDocument/2006/relationships/hyperlink" Target="mailto:sstracy@hormel.com" TargetMode="External"/><Relationship Id="rId44" Type="http://schemas.openxmlformats.org/officeDocument/2006/relationships/hyperlink" Target="mailto:bgaribaldi@unifiedgrocers.com" TargetMode="External"/><Relationship Id="rId52" Type="http://schemas.openxmlformats.org/officeDocument/2006/relationships/hyperlink" Target="mailto:jgoconnor@nssales.com" TargetMode="External"/><Relationship Id="rId60" Type="http://schemas.openxmlformats.org/officeDocument/2006/relationships/hyperlink" Target="mailto:Blaine.Machart@pepsico.com" TargetMode="External"/><Relationship Id="rId4" Type="http://schemas.openxmlformats.org/officeDocument/2006/relationships/hyperlink" Target="mailto:jwhite@acosta.com" TargetMode="External"/><Relationship Id="rId9" Type="http://schemas.openxmlformats.org/officeDocument/2006/relationships/hyperlink" Target="mailto:ldavies@mezzetta.com" TargetMode="External"/><Relationship Id="rId14" Type="http://schemas.openxmlformats.org/officeDocument/2006/relationships/hyperlink" Target="mailto:jjenson@tpgsales.com" TargetMode="External"/><Relationship Id="rId22" Type="http://schemas.openxmlformats.org/officeDocument/2006/relationships/hyperlink" Target="mailto:denise.bartow-capone@kellogg.com" TargetMode="External"/><Relationship Id="rId27" Type="http://schemas.openxmlformats.org/officeDocument/2006/relationships/hyperlink" Target="mailto:ken.merriam@pinnaclefoods.net" TargetMode="External"/><Relationship Id="rId30" Type="http://schemas.openxmlformats.org/officeDocument/2006/relationships/hyperlink" Target="mailto:rlindsay@wilton.com" TargetMode="External"/><Relationship Id="rId35" Type="http://schemas.openxmlformats.org/officeDocument/2006/relationships/hyperlink" Target="mailto:jbrown@borgesusa.com" TargetMode="External"/><Relationship Id="rId43" Type="http://schemas.openxmlformats.org/officeDocument/2006/relationships/hyperlink" Target="mailto:catherine.green@genmills.com" TargetMode="External"/><Relationship Id="rId48" Type="http://schemas.openxmlformats.org/officeDocument/2006/relationships/hyperlink" Target="mailto:frank.reis@cbrands.com" TargetMode="External"/><Relationship Id="rId56" Type="http://schemas.openxmlformats.org/officeDocument/2006/relationships/hyperlink" Target="mailto:demackey@scj.com" TargetMode="External"/><Relationship Id="rId8" Type="http://schemas.openxmlformats.org/officeDocument/2006/relationships/hyperlink" Target="mailto:steve.lay@freshpoint.com" TargetMode="External"/><Relationship Id="rId51" Type="http://schemas.openxmlformats.org/officeDocument/2006/relationships/hyperlink" Target="mailto:greg.hashagen@flocorp.com" TargetMode="External"/><Relationship Id="rId3" Type="http://schemas.openxmlformats.org/officeDocument/2006/relationships/hyperlink" Target="mailto:groeper@snyderslance.com" TargetMode="External"/><Relationship Id="rId12" Type="http://schemas.openxmlformats.org/officeDocument/2006/relationships/hyperlink" Target="mailto:jcooney@cal-olive.com" TargetMode="External"/><Relationship Id="rId17" Type="http://schemas.openxmlformats.org/officeDocument/2006/relationships/hyperlink" Target="mailto:greg.herrle@gallosales.com" TargetMode="External"/><Relationship Id="rId25" Type="http://schemas.openxmlformats.org/officeDocument/2006/relationships/hyperlink" Target="mailto:lnonn@coca-cola.com" TargetMode="External"/><Relationship Id="rId33" Type="http://schemas.openxmlformats.org/officeDocument/2006/relationships/hyperlink" Target="mailto:beth.jordan@pepsico.com" TargetMode="External"/><Relationship Id="rId38" Type="http://schemas.openxmlformats.org/officeDocument/2006/relationships/hyperlink" Target="mailto:john@coastal-mktg.com" TargetMode="External"/><Relationship Id="rId46" Type="http://schemas.openxmlformats.org/officeDocument/2006/relationships/hyperlink" Target="mailto:rfirby@daisybrand.com" TargetMode="External"/><Relationship Id="rId59" Type="http://schemas.openxmlformats.org/officeDocument/2006/relationships/hyperlink" Target="mailto:dave.rostratter@asmne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jcooney@cal-olive.com" TargetMode="External"/><Relationship Id="rId18" Type="http://schemas.openxmlformats.org/officeDocument/2006/relationships/hyperlink" Target="mailto:greg.herrle@gallosales.com" TargetMode="External"/><Relationship Id="rId26" Type="http://schemas.openxmlformats.org/officeDocument/2006/relationships/hyperlink" Target="mailto:lnonn@coca-cola.com" TargetMode="External"/><Relationship Id="rId39" Type="http://schemas.openxmlformats.org/officeDocument/2006/relationships/hyperlink" Target="mailto:mshea@taylorfarms.com" TargetMode="External"/><Relationship Id="rId21" Type="http://schemas.openxmlformats.org/officeDocument/2006/relationships/hyperlink" Target="mailto:katrina.johnson@hillshirebrands.com" TargetMode="External"/><Relationship Id="rId34" Type="http://schemas.openxmlformats.org/officeDocument/2006/relationships/hyperlink" Target="mailto:sstracy@hormel.com" TargetMode="External"/><Relationship Id="rId42" Type="http://schemas.openxmlformats.org/officeDocument/2006/relationships/hyperlink" Target="mailto:kdeboer@clifbar.com" TargetMode="External"/><Relationship Id="rId47" Type="http://schemas.openxmlformats.org/officeDocument/2006/relationships/hyperlink" Target="mailto:bgaribaldi@unifiedgrocers.com" TargetMode="External"/><Relationship Id="rId50" Type="http://schemas.openxmlformats.org/officeDocument/2006/relationships/hyperlink" Target="mailto:dick.macknight@hsrsales.com" TargetMode="External"/><Relationship Id="rId55" Type="http://schemas.openxmlformats.org/officeDocument/2006/relationships/hyperlink" Target="mailto:greg.hashagen@flocorp.com" TargetMode="External"/><Relationship Id="rId7" Type="http://schemas.openxmlformats.org/officeDocument/2006/relationships/hyperlink" Target="mailto:andy.grant@cardinalhealth.com" TargetMode="External"/><Relationship Id="rId2" Type="http://schemas.openxmlformats.org/officeDocument/2006/relationships/hyperlink" Target="mailto:glenn.smith@us.nestle.com" TargetMode="External"/><Relationship Id="rId16" Type="http://schemas.openxmlformats.org/officeDocument/2006/relationships/hyperlink" Target="mailto:art.shields@conagrafoods.com" TargetMode="External"/><Relationship Id="rId20" Type="http://schemas.openxmlformats.org/officeDocument/2006/relationships/hyperlink" Target="mailto:rsa@isi-sales.com" TargetMode="External"/><Relationship Id="rId29" Type="http://schemas.openxmlformats.org/officeDocument/2006/relationships/hyperlink" Target="mailto:rhoda.decent@asmnet.com" TargetMode="External"/><Relationship Id="rId41" Type="http://schemas.openxmlformats.org/officeDocument/2006/relationships/hyperlink" Target="mailto:john@coastal-mktg.com" TargetMode="External"/><Relationship Id="rId54" Type="http://schemas.openxmlformats.org/officeDocument/2006/relationships/hyperlink" Target="mailto:jwhite@acosta.com" TargetMode="External"/><Relationship Id="rId1" Type="http://schemas.openxmlformats.org/officeDocument/2006/relationships/hyperlink" Target="mailto:nowell.t@pg.com" TargetMode="External"/><Relationship Id="rId6" Type="http://schemas.openxmlformats.org/officeDocument/2006/relationships/hyperlink" Target="mailto:valerie.oswalt@mdlz.com" TargetMode="External"/><Relationship Id="rId11" Type="http://schemas.openxmlformats.org/officeDocument/2006/relationships/hyperlink" Target="mailto:sage@bar-s.com" TargetMode="External"/><Relationship Id="rId24" Type="http://schemas.openxmlformats.org/officeDocument/2006/relationships/hyperlink" Target="mailto:sean.kelly@millercoors.com" TargetMode="External"/><Relationship Id="rId32" Type="http://schemas.openxmlformats.org/officeDocument/2006/relationships/hyperlink" Target="mailto:peggy.slattery@asmnet.com" TargetMode="External"/><Relationship Id="rId37" Type="http://schemas.openxmlformats.org/officeDocument/2006/relationships/hyperlink" Target="mailto:swanmanjr@aol.com" TargetMode="External"/><Relationship Id="rId40" Type="http://schemas.openxmlformats.org/officeDocument/2006/relationships/hyperlink" Target="mailto:todd.krc@conagrafoods.com" TargetMode="External"/><Relationship Id="rId45" Type="http://schemas.openxmlformats.org/officeDocument/2006/relationships/hyperlink" Target="mailto:KKehl@ebrona.com" TargetMode="External"/><Relationship Id="rId53" Type="http://schemas.openxmlformats.org/officeDocument/2006/relationships/hyperlink" Target="mailto:lavram@hersheys.com" TargetMode="External"/><Relationship Id="rId58" Type="http://schemas.openxmlformats.org/officeDocument/2006/relationships/hyperlink" Target="mailto:ldavis@edgesales.com" TargetMode="External"/><Relationship Id="rId5" Type="http://schemas.openxmlformats.org/officeDocument/2006/relationships/hyperlink" Target="mailto:ed.hepler@hain-celestial.com" TargetMode="External"/><Relationship Id="rId15" Type="http://schemas.openxmlformats.org/officeDocument/2006/relationships/hyperlink" Target="mailto:jjenson@tpgsales.com" TargetMode="External"/><Relationship Id="rId23" Type="http://schemas.openxmlformats.org/officeDocument/2006/relationships/hyperlink" Target="mailto:denise.bartow-capone@kellogg.com" TargetMode="External"/><Relationship Id="rId28" Type="http://schemas.openxmlformats.org/officeDocument/2006/relationships/hyperlink" Target="mailto:ken.merriam@pinnaclefoods.net" TargetMode="External"/><Relationship Id="rId36" Type="http://schemas.openxmlformats.org/officeDocument/2006/relationships/hyperlink" Target="mailto:beth.jordan@pepsico.com" TargetMode="External"/><Relationship Id="rId49" Type="http://schemas.openxmlformats.org/officeDocument/2006/relationships/hyperlink" Target="mailto:rfirby@daisybrand.com" TargetMode="External"/><Relationship Id="rId57" Type="http://schemas.openxmlformats.org/officeDocument/2006/relationships/hyperlink" Target="mailto:stigers.mike@gmail.com" TargetMode="External"/><Relationship Id="rId61" Type="http://schemas.openxmlformats.org/officeDocument/2006/relationships/printerSettings" Target="../printerSettings/printerSettings3.bin"/><Relationship Id="rId10" Type="http://schemas.openxmlformats.org/officeDocument/2006/relationships/hyperlink" Target="mailto:jbyrkit@youngsmarket.com" TargetMode="External"/><Relationship Id="rId19" Type="http://schemas.openxmlformats.org/officeDocument/2006/relationships/hyperlink" Target="mailto:kenneth.andrzejewski@genmills.com" TargetMode="External"/><Relationship Id="rId31" Type="http://schemas.openxmlformats.org/officeDocument/2006/relationships/hyperlink" Target="mailto:jim.wilkerson@twiningsusa.com" TargetMode="External"/><Relationship Id="rId44" Type="http://schemas.openxmlformats.org/officeDocument/2006/relationships/hyperlink" Target="mailto:barry.johnson@crossmark.com" TargetMode="External"/><Relationship Id="rId52" Type="http://schemas.openxmlformats.org/officeDocument/2006/relationships/hyperlink" Target="mailto:thomas.baird@fosterfarms.com" TargetMode="External"/><Relationship Id="rId60" Type="http://schemas.openxmlformats.org/officeDocument/2006/relationships/hyperlink" Target="mailto:demackey@scj.com" TargetMode="External"/><Relationship Id="rId4" Type="http://schemas.openxmlformats.org/officeDocument/2006/relationships/hyperlink" Target="mailto:jwhite@acosta.com" TargetMode="External"/><Relationship Id="rId9" Type="http://schemas.openxmlformats.org/officeDocument/2006/relationships/hyperlink" Target="mailto:ldavies@mezzetta.com" TargetMode="External"/><Relationship Id="rId14" Type="http://schemas.openxmlformats.org/officeDocument/2006/relationships/hyperlink" Target="mailto:bschmidt@acosta.com" TargetMode="External"/><Relationship Id="rId22" Type="http://schemas.openxmlformats.org/officeDocument/2006/relationships/hyperlink" Target="mailto:robert.biggins@kellogg.com" TargetMode="External"/><Relationship Id="rId27" Type="http://schemas.openxmlformats.org/officeDocument/2006/relationships/hyperlink" Target="mailto:gina.grogan@pepsico.com" TargetMode="External"/><Relationship Id="rId30" Type="http://schemas.openxmlformats.org/officeDocument/2006/relationships/hyperlink" Target="mailto:jjenson@tpgsales.com" TargetMode="External"/><Relationship Id="rId35" Type="http://schemas.openxmlformats.org/officeDocument/2006/relationships/hyperlink" Target="mailto:jwoolsey@pcoastp.com" TargetMode="External"/><Relationship Id="rId43" Type="http://schemas.openxmlformats.org/officeDocument/2006/relationships/hyperlink" Target="mailto:sue.natole@barilla.com" TargetMode="External"/><Relationship Id="rId48" Type="http://schemas.openxmlformats.org/officeDocument/2006/relationships/hyperlink" Target="mailto:bjackson@globalsalesmktg.com" TargetMode="External"/><Relationship Id="rId56" Type="http://schemas.openxmlformats.org/officeDocument/2006/relationships/hyperlink" Target="mailto:jgoconnor@nssales.com" TargetMode="External"/><Relationship Id="rId8" Type="http://schemas.openxmlformats.org/officeDocument/2006/relationships/hyperlink" Target="mailto:steve.lay@freshpoint.com" TargetMode="External"/><Relationship Id="rId51" Type="http://schemas.openxmlformats.org/officeDocument/2006/relationships/hyperlink" Target="mailto:frank.reis@cbrands.com" TargetMode="External"/><Relationship Id="rId3" Type="http://schemas.openxmlformats.org/officeDocument/2006/relationships/hyperlink" Target="mailto:groeper@snyderslance.com" TargetMode="External"/><Relationship Id="rId12" Type="http://schemas.openxmlformats.org/officeDocument/2006/relationships/hyperlink" Target="mailto:karen@drinkneuro.com" TargetMode="External"/><Relationship Id="rId17" Type="http://schemas.openxmlformats.org/officeDocument/2006/relationships/hyperlink" Target="mailto:bfreeman@sugarfoods.com" TargetMode="External"/><Relationship Id="rId25" Type="http://schemas.openxmlformats.org/officeDocument/2006/relationships/hyperlink" Target="mailto:dthornhill@mtolivepickles.com" TargetMode="External"/><Relationship Id="rId33" Type="http://schemas.openxmlformats.org/officeDocument/2006/relationships/hyperlink" Target="mailto:rlindsay@wilton.com" TargetMode="External"/><Relationship Id="rId38" Type="http://schemas.openxmlformats.org/officeDocument/2006/relationships/hyperlink" Target="mailto:jbrown@borgesusa.com" TargetMode="External"/><Relationship Id="rId46" Type="http://schemas.openxmlformats.org/officeDocument/2006/relationships/hyperlink" Target="mailto:catherine.green@genmills.com" TargetMode="External"/><Relationship Id="rId59" Type="http://schemas.openxmlformats.org/officeDocument/2006/relationships/hyperlink" Target="mailto:ec-cbs@sbcglobal.net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glenn.smith@us.nestle.com" TargetMode="External"/><Relationship Id="rId13" Type="http://schemas.openxmlformats.org/officeDocument/2006/relationships/hyperlink" Target="mailto:steve.lay@freshpoint.com" TargetMode="External"/><Relationship Id="rId18" Type="http://schemas.openxmlformats.org/officeDocument/2006/relationships/hyperlink" Target="mailto:sage@bar-s.com" TargetMode="External"/><Relationship Id="rId26" Type="http://schemas.openxmlformats.org/officeDocument/2006/relationships/hyperlink" Target="mailto:Chris.Kuenle@anheuser-busch.com" TargetMode="External"/><Relationship Id="rId39" Type="http://schemas.openxmlformats.org/officeDocument/2006/relationships/hyperlink" Target="mailto:lavram@hersheys.com" TargetMode="External"/><Relationship Id="rId3" Type="http://schemas.openxmlformats.org/officeDocument/2006/relationships/hyperlink" Target="mailto:jwhite@acosta.com" TargetMode="External"/><Relationship Id="rId21" Type="http://schemas.openxmlformats.org/officeDocument/2006/relationships/hyperlink" Target="mailto:barry.johnson@crossmark.com" TargetMode="External"/><Relationship Id="rId34" Type="http://schemas.openxmlformats.org/officeDocument/2006/relationships/hyperlink" Target="mailto:rfirby@daisybrand.com" TargetMode="External"/><Relationship Id="rId42" Type="http://schemas.openxmlformats.org/officeDocument/2006/relationships/printerSettings" Target="../printerSettings/printerSettings4.bin"/><Relationship Id="rId7" Type="http://schemas.openxmlformats.org/officeDocument/2006/relationships/hyperlink" Target="mailto:valerie.oswalt@mdlz.com" TargetMode="External"/><Relationship Id="rId12" Type="http://schemas.openxmlformats.org/officeDocument/2006/relationships/hyperlink" Target="mailto:groeper@snyderslance.com" TargetMode="External"/><Relationship Id="rId17" Type="http://schemas.openxmlformats.org/officeDocument/2006/relationships/hyperlink" Target="mailto:jbyrkit@youngsmarket.com" TargetMode="External"/><Relationship Id="rId25" Type="http://schemas.openxmlformats.org/officeDocument/2006/relationships/hyperlink" Target="mailto:Gilbert.Vidales@anheuser-busch.com" TargetMode="External"/><Relationship Id="rId33" Type="http://schemas.openxmlformats.org/officeDocument/2006/relationships/hyperlink" Target="mailto:bgaribaldi@unifiedgrocers.com" TargetMode="External"/><Relationship Id="rId38" Type="http://schemas.openxmlformats.org/officeDocument/2006/relationships/hyperlink" Target="mailto:jbrown@borgesusa.com" TargetMode="External"/><Relationship Id="rId2" Type="http://schemas.openxmlformats.org/officeDocument/2006/relationships/hyperlink" Target="mailto:andy.grant@cardinalhealth.com" TargetMode="External"/><Relationship Id="rId16" Type="http://schemas.openxmlformats.org/officeDocument/2006/relationships/hyperlink" Target="mailto:jbyrkit@youngsmarket.com" TargetMode="External"/><Relationship Id="rId20" Type="http://schemas.openxmlformats.org/officeDocument/2006/relationships/hyperlink" Target="mailto:jcooney@cal-olive.com" TargetMode="External"/><Relationship Id="rId29" Type="http://schemas.openxmlformats.org/officeDocument/2006/relationships/hyperlink" Target="mailto:jwhite@acosta.com" TargetMode="External"/><Relationship Id="rId41" Type="http://schemas.openxmlformats.org/officeDocument/2006/relationships/hyperlink" Target="mailto:greg.hashagen@flocorp.com" TargetMode="External"/><Relationship Id="rId1" Type="http://schemas.openxmlformats.org/officeDocument/2006/relationships/hyperlink" Target="mailto:sue.natole@barilla.com" TargetMode="External"/><Relationship Id="rId6" Type="http://schemas.openxmlformats.org/officeDocument/2006/relationships/hyperlink" Target="mailto:ed.hepler@hain-celestial.com" TargetMode="External"/><Relationship Id="rId11" Type="http://schemas.openxmlformats.org/officeDocument/2006/relationships/hyperlink" Target="mailto:nowell.t@pg.com" TargetMode="External"/><Relationship Id="rId24" Type="http://schemas.openxmlformats.org/officeDocument/2006/relationships/hyperlink" Target="mailto:Dino.pellicano@anheuser-busch.com" TargetMode="External"/><Relationship Id="rId32" Type="http://schemas.openxmlformats.org/officeDocument/2006/relationships/hyperlink" Target="mailto:sean.kelly@millercoors.com" TargetMode="External"/><Relationship Id="rId37" Type="http://schemas.openxmlformats.org/officeDocument/2006/relationships/hyperlink" Target="mailto:thomas.baird@fosterfarms.com" TargetMode="External"/><Relationship Id="rId40" Type="http://schemas.openxmlformats.org/officeDocument/2006/relationships/hyperlink" Target="mailto:jwhite@acosta.com" TargetMode="External"/><Relationship Id="rId5" Type="http://schemas.openxmlformats.org/officeDocument/2006/relationships/hyperlink" Target="mailto:rsa@isi-sales.com" TargetMode="External"/><Relationship Id="rId15" Type="http://schemas.openxmlformats.org/officeDocument/2006/relationships/hyperlink" Target="mailto:jbyrkit@youngsmarket.com" TargetMode="External"/><Relationship Id="rId23" Type="http://schemas.openxmlformats.org/officeDocument/2006/relationships/hyperlink" Target="mailto:sstracy@hormel.com" TargetMode="External"/><Relationship Id="rId28" Type="http://schemas.openxmlformats.org/officeDocument/2006/relationships/hyperlink" Target="mailto:erice@marksteinbev.com" TargetMode="External"/><Relationship Id="rId36" Type="http://schemas.openxmlformats.org/officeDocument/2006/relationships/hyperlink" Target="mailto:frank.reis@cbrands.com" TargetMode="External"/><Relationship Id="rId10" Type="http://schemas.openxmlformats.org/officeDocument/2006/relationships/hyperlink" Target="mailto:nowell.t@pg.com" TargetMode="External"/><Relationship Id="rId19" Type="http://schemas.openxmlformats.org/officeDocument/2006/relationships/hyperlink" Target="mailto:karen@drinkneuro.com" TargetMode="External"/><Relationship Id="rId31" Type="http://schemas.openxmlformats.org/officeDocument/2006/relationships/hyperlink" Target="mailto:catherine.green@genmills.com" TargetMode="External"/><Relationship Id="rId4" Type="http://schemas.openxmlformats.org/officeDocument/2006/relationships/hyperlink" Target="mailto:michelle.stanley2@dpsg.com" TargetMode="External"/><Relationship Id="rId9" Type="http://schemas.openxmlformats.org/officeDocument/2006/relationships/hyperlink" Target="mailto:glenn.smith@us.nestle.com" TargetMode="External"/><Relationship Id="rId14" Type="http://schemas.openxmlformats.org/officeDocument/2006/relationships/hyperlink" Target="mailto:ldavies@mezzetta.com" TargetMode="External"/><Relationship Id="rId22" Type="http://schemas.openxmlformats.org/officeDocument/2006/relationships/hyperlink" Target="mailto:barry.johnson@crossmark.com" TargetMode="External"/><Relationship Id="rId27" Type="http://schemas.openxmlformats.org/officeDocument/2006/relationships/hyperlink" Target="mailto:Keith.Masaki@anheuser-busch.com" TargetMode="External"/><Relationship Id="rId30" Type="http://schemas.openxmlformats.org/officeDocument/2006/relationships/hyperlink" Target="mailto:catherine.green@genmills.com" TargetMode="External"/><Relationship Id="rId35" Type="http://schemas.openxmlformats.org/officeDocument/2006/relationships/hyperlink" Target="mailto:dick.macknight@hsrsales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O43"/>
  <sheetViews>
    <sheetView view="pageLayout" topLeftCell="A4" zoomScale="90" zoomScaleNormal="80" zoomScalePageLayoutView="90" workbookViewId="0">
      <selection activeCell="A13" sqref="A13"/>
    </sheetView>
  </sheetViews>
  <sheetFormatPr defaultRowHeight="12.75" outlineLevelRow="1"/>
  <cols>
    <col min="1" max="1" width="6.5703125" style="281" customWidth="1"/>
    <col min="2" max="2" width="21.7109375" style="290" customWidth="1"/>
    <col min="3" max="3" width="4" style="374" bestFit="1" customWidth="1"/>
    <col min="4" max="4" width="12" style="375" bestFit="1" customWidth="1"/>
    <col min="5" max="5" width="4.7109375" style="369" customWidth="1"/>
    <col min="6" max="6" width="13.85546875" style="368" hidden="1" customWidth="1"/>
    <col min="7" max="7" width="4.5703125" style="369" customWidth="1"/>
    <col min="8" max="8" width="13.5703125" style="370" bestFit="1" customWidth="1"/>
    <col min="9" max="9" width="4.7109375" style="369" customWidth="1"/>
    <col min="10" max="10" width="13.5703125" style="290" bestFit="1" customWidth="1"/>
    <col min="11" max="11" width="3.7109375" style="369" customWidth="1"/>
    <col min="12" max="12" width="13.5703125" style="371" bestFit="1" customWidth="1"/>
    <col min="13" max="13" width="4.7109375" style="372" customWidth="1"/>
    <col min="14" max="14" width="13.28515625" style="290" customWidth="1"/>
    <col min="15" max="16384" width="9.140625" style="290"/>
  </cols>
  <sheetData>
    <row r="1" spans="1:14" s="268" customFormat="1" ht="13.5" thickBot="1">
      <c r="A1" s="267"/>
      <c r="C1" s="424">
        <v>2013</v>
      </c>
      <c r="D1" s="425"/>
      <c r="E1" s="425"/>
      <c r="F1" s="426"/>
      <c r="G1" s="427">
        <v>2012</v>
      </c>
      <c r="H1" s="428"/>
      <c r="I1" s="428"/>
      <c r="J1" s="429"/>
      <c r="K1" s="427">
        <v>2011</v>
      </c>
      <c r="L1" s="428"/>
      <c r="M1" s="428"/>
      <c r="N1" s="429"/>
    </row>
    <row r="2" spans="1:14" s="280" customFormat="1">
      <c r="A2" s="269" t="s">
        <v>16</v>
      </c>
      <c r="B2" s="270" t="s">
        <v>17</v>
      </c>
      <c r="C2" s="271" t="s">
        <v>9</v>
      </c>
      <c r="D2" s="272" t="s">
        <v>18</v>
      </c>
      <c r="E2" s="273" t="s">
        <v>9</v>
      </c>
      <c r="F2" s="274" t="s">
        <v>19</v>
      </c>
      <c r="G2" s="275" t="s">
        <v>9</v>
      </c>
      <c r="H2" s="276" t="s">
        <v>18</v>
      </c>
      <c r="I2" s="277" t="s">
        <v>9</v>
      </c>
      <c r="J2" s="278" t="s">
        <v>19</v>
      </c>
      <c r="K2" s="275" t="s">
        <v>9</v>
      </c>
      <c r="L2" s="276" t="s">
        <v>18</v>
      </c>
      <c r="M2" s="279" t="s">
        <v>9</v>
      </c>
      <c r="N2" s="278" t="s">
        <v>19</v>
      </c>
    </row>
    <row r="3" spans="1:14">
      <c r="B3" s="282" t="s">
        <v>20</v>
      </c>
      <c r="C3" s="283"/>
      <c r="D3" s="284">
        <f>D4</f>
        <v>22000</v>
      </c>
      <c r="E3" s="285"/>
      <c r="F3" s="286">
        <f>F4</f>
        <v>0</v>
      </c>
      <c r="G3" s="287"/>
      <c r="H3" s="288">
        <f>H4</f>
        <v>20000</v>
      </c>
      <c r="I3" s="285"/>
      <c r="J3" s="289">
        <f>J4</f>
        <v>20000</v>
      </c>
      <c r="K3" s="287"/>
      <c r="L3" s="288">
        <f>L4</f>
        <v>21000</v>
      </c>
      <c r="M3" s="285"/>
      <c r="N3" s="289">
        <f>N4</f>
        <v>42000</v>
      </c>
    </row>
    <row r="4" spans="1:14" s="300" customFormat="1" outlineLevel="1">
      <c r="A4" s="291"/>
      <c r="B4" s="292" t="s">
        <v>52</v>
      </c>
      <c r="C4" s="293">
        <f>'Master Reg'!V93</f>
        <v>22</v>
      </c>
      <c r="D4" s="294">
        <f>C4*1000</f>
        <v>22000</v>
      </c>
      <c r="E4" s="295"/>
      <c r="F4" s="296">
        <f>E4*1000</f>
        <v>0</v>
      </c>
      <c r="G4" s="297" t="s">
        <v>35</v>
      </c>
      <c r="H4" s="298">
        <f>G4*1000</f>
        <v>20000</v>
      </c>
      <c r="I4" s="295" t="s">
        <v>35</v>
      </c>
      <c r="J4" s="299">
        <f>I4*1000</f>
        <v>20000</v>
      </c>
      <c r="K4" s="297" t="s">
        <v>68</v>
      </c>
      <c r="L4" s="298">
        <f>K4*1000</f>
        <v>21000</v>
      </c>
      <c r="M4" s="295" t="s">
        <v>70</v>
      </c>
      <c r="N4" s="299">
        <f>M4*1000</f>
        <v>42000</v>
      </c>
    </row>
    <row r="5" spans="1:14" s="300" customFormat="1">
      <c r="A5" s="291"/>
      <c r="B5" s="301" t="s">
        <v>21</v>
      </c>
      <c r="C5" s="293"/>
      <c r="D5" s="302">
        <f>SUM(D6:D13)</f>
        <v>893500</v>
      </c>
      <c r="E5" s="295"/>
      <c r="F5" s="303">
        <f>SUM(F9:F13)</f>
        <v>0</v>
      </c>
      <c r="G5" s="297"/>
      <c r="H5" s="304">
        <f>SUM(H9:H13)</f>
        <v>586000</v>
      </c>
      <c r="I5" s="295"/>
      <c r="J5" s="305">
        <f>SUM(J9:J13)</f>
        <v>958500</v>
      </c>
      <c r="K5" s="297"/>
      <c r="L5" s="304">
        <f>SUM(L9:L13)</f>
        <v>950500</v>
      </c>
      <c r="M5" s="295"/>
      <c r="N5" s="305">
        <f>SUM(N9:N12)</f>
        <v>928000</v>
      </c>
    </row>
    <row r="6" spans="1:14" s="300" customFormat="1">
      <c r="A6" s="291"/>
      <c r="B6" s="301" t="s">
        <v>125</v>
      </c>
      <c r="C6" s="293"/>
      <c r="D6" s="302">
        <v>48000</v>
      </c>
      <c r="E6" s="295"/>
      <c r="F6" s="303"/>
      <c r="G6" s="297"/>
      <c r="H6" s="304"/>
      <c r="I6" s="295"/>
      <c r="J6" s="305"/>
      <c r="K6" s="297"/>
      <c r="L6" s="304"/>
      <c r="M6" s="295"/>
      <c r="N6" s="305"/>
    </row>
    <row r="7" spans="1:14" s="300" customFormat="1">
      <c r="A7" s="291"/>
      <c r="B7" s="301" t="s">
        <v>234</v>
      </c>
      <c r="C7" s="293"/>
      <c r="D7" s="302">
        <v>45000</v>
      </c>
      <c r="E7" s="295"/>
      <c r="F7" s="303"/>
      <c r="G7" s="297"/>
      <c r="H7" s="304"/>
      <c r="I7" s="295"/>
      <c r="J7" s="305"/>
      <c r="K7" s="297"/>
      <c r="L7" s="304"/>
      <c r="M7" s="295"/>
      <c r="N7" s="305"/>
    </row>
    <row r="8" spans="1:14" s="300" customFormat="1">
      <c r="A8" s="291"/>
      <c r="B8" s="301" t="s">
        <v>269</v>
      </c>
      <c r="C8" s="293"/>
      <c r="D8" s="302">
        <v>42000</v>
      </c>
      <c r="E8" s="295"/>
      <c r="F8" s="303"/>
      <c r="G8" s="297"/>
      <c r="H8" s="304"/>
      <c r="I8" s="295"/>
      <c r="J8" s="305"/>
      <c r="K8" s="297"/>
      <c r="L8" s="304"/>
      <c r="M8" s="295"/>
      <c r="N8" s="305"/>
    </row>
    <row r="9" spans="1:14" outlineLevel="1">
      <c r="B9" s="292" t="s">
        <v>121</v>
      </c>
      <c r="C9" s="293">
        <f>'Master Reg'!Q93</f>
        <v>7</v>
      </c>
      <c r="D9" s="294">
        <f>C9*25000</f>
        <v>175000</v>
      </c>
      <c r="E9" s="295"/>
      <c r="F9" s="296">
        <f>E9*25000</f>
        <v>0</v>
      </c>
      <c r="G9" s="297" t="s">
        <v>58</v>
      </c>
      <c r="H9" s="298">
        <v>280000</v>
      </c>
      <c r="I9" s="295" t="s">
        <v>58</v>
      </c>
      <c r="J9" s="299">
        <v>290000</v>
      </c>
      <c r="K9" s="297" t="s">
        <v>66</v>
      </c>
      <c r="L9" s="298">
        <v>315000</v>
      </c>
      <c r="M9" s="295" t="s">
        <v>71</v>
      </c>
      <c r="N9" s="299">
        <v>450000</v>
      </c>
    </row>
    <row r="10" spans="1:14" outlineLevel="1">
      <c r="B10" s="292" t="s">
        <v>122</v>
      </c>
      <c r="C10" s="293">
        <v>0</v>
      </c>
      <c r="D10" s="294">
        <f>C10*25000</f>
        <v>0</v>
      </c>
      <c r="E10" s="295"/>
      <c r="F10" s="296"/>
      <c r="G10" s="297"/>
      <c r="H10" s="298"/>
      <c r="I10" s="295"/>
      <c r="J10" s="299"/>
      <c r="K10" s="297"/>
      <c r="L10" s="298"/>
      <c r="M10" s="295"/>
      <c r="N10" s="299"/>
    </row>
    <row r="11" spans="1:14" s="300" customFormat="1" outlineLevel="1">
      <c r="A11" s="291"/>
      <c r="B11" s="292" t="s">
        <v>53</v>
      </c>
      <c r="C11" s="293">
        <f>'Master Reg'!S93</f>
        <v>23</v>
      </c>
      <c r="D11" s="294">
        <f>C11*12500</f>
        <v>287500</v>
      </c>
      <c r="E11" s="306"/>
      <c r="F11" s="307">
        <f>E11*12500</f>
        <v>0</v>
      </c>
      <c r="G11" s="297" t="s">
        <v>60</v>
      </c>
      <c r="H11" s="298">
        <v>190000</v>
      </c>
      <c r="I11" s="308" t="s">
        <v>59</v>
      </c>
      <c r="J11" s="309">
        <v>352500</v>
      </c>
      <c r="K11" s="297" t="s">
        <v>67</v>
      </c>
      <c r="L11" s="298">
        <v>315000</v>
      </c>
      <c r="M11" s="308" t="s">
        <v>60</v>
      </c>
      <c r="N11" s="309">
        <v>198000</v>
      </c>
    </row>
    <row r="12" spans="1:14" outlineLevel="1">
      <c r="B12" s="292" t="s">
        <v>54</v>
      </c>
      <c r="C12" s="310">
        <f>'Master Reg'!T93</f>
        <v>36</v>
      </c>
      <c r="D12" s="294">
        <f>C12*8000</f>
        <v>288000</v>
      </c>
      <c r="E12" s="285"/>
      <c r="F12" s="296">
        <f>E12*8000</f>
        <v>0</v>
      </c>
      <c r="G12" s="297" t="s">
        <v>61</v>
      </c>
      <c r="H12" s="298">
        <v>104000</v>
      </c>
      <c r="I12" s="295" t="s">
        <v>62</v>
      </c>
      <c r="J12" s="299">
        <v>312000</v>
      </c>
      <c r="K12" s="297" t="s">
        <v>62</v>
      </c>
      <c r="L12" s="298">
        <v>312500</v>
      </c>
      <c r="M12" s="311" t="s">
        <v>72</v>
      </c>
      <c r="N12" s="299">
        <v>280000</v>
      </c>
    </row>
    <row r="13" spans="1:14" s="300" customFormat="1" outlineLevel="1">
      <c r="A13" s="291"/>
      <c r="B13" s="292" t="s">
        <v>55</v>
      </c>
      <c r="C13" s="293">
        <f>'Master Reg'!U93</f>
        <v>2</v>
      </c>
      <c r="D13" s="294">
        <f>C13*4000</f>
        <v>8000</v>
      </c>
      <c r="E13" s="295"/>
      <c r="F13" s="296">
        <f>E13*4000</f>
        <v>0</v>
      </c>
      <c r="G13" s="297" t="s">
        <v>63</v>
      </c>
      <c r="H13" s="298">
        <v>12000</v>
      </c>
      <c r="I13" s="295" t="s">
        <v>64</v>
      </c>
      <c r="J13" s="299">
        <v>4000</v>
      </c>
      <c r="K13" s="297" t="s">
        <v>64</v>
      </c>
      <c r="L13" s="298">
        <v>8000</v>
      </c>
      <c r="M13" s="295"/>
      <c r="N13" s="299"/>
    </row>
    <row r="14" spans="1:14" s="300" customFormat="1" outlineLevel="1">
      <c r="A14" s="291"/>
      <c r="B14" s="312" t="s">
        <v>206</v>
      </c>
      <c r="C14" s="293"/>
      <c r="D14" s="313">
        <v>100000</v>
      </c>
      <c r="E14" s="295"/>
      <c r="F14" s="296"/>
      <c r="G14" s="297"/>
      <c r="H14" s="298"/>
      <c r="I14" s="295"/>
      <c r="J14" s="299"/>
      <c r="K14" s="297"/>
      <c r="L14" s="298"/>
      <c r="M14" s="295"/>
      <c r="N14" s="299"/>
    </row>
    <row r="15" spans="1:14">
      <c r="B15" s="312" t="s">
        <v>37</v>
      </c>
      <c r="C15" s="283"/>
      <c r="D15" s="313">
        <v>18611</v>
      </c>
      <c r="E15" s="285"/>
      <c r="F15" s="286" t="s">
        <v>36</v>
      </c>
      <c r="G15" s="287"/>
      <c r="H15" s="288"/>
      <c r="I15" s="285"/>
      <c r="J15" s="289">
        <v>20000</v>
      </c>
      <c r="K15" s="287"/>
      <c r="L15" s="288">
        <v>20770</v>
      </c>
      <c r="M15" s="314"/>
      <c r="N15" s="289">
        <v>30000</v>
      </c>
    </row>
    <row r="16" spans="1:14">
      <c r="B16" s="282" t="s">
        <v>22</v>
      </c>
      <c r="C16" s="283"/>
      <c r="D16" s="284">
        <f>D17</f>
        <v>0</v>
      </c>
      <c r="E16" s="285"/>
      <c r="F16" s="286">
        <f>F17</f>
        <v>0</v>
      </c>
      <c r="G16" s="287"/>
      <c r="H16" s="288"/>
      <c r="I16" s="285"/>
      <c r="J16" s="289">
        <f>J17</f>
        <v>10000</v>
      </c>
      <c r="K16" s="287"/>
      <c r="L16" s="288">
        <f>L17</f>
        <v>7400</v>
      </c>
      <c r="M16" s="314"/>
      <c r="N16" s="289">
        <f>N17</f>
        <v>10000</v>
      </c>
    </row>
    <row r="17" spans="1:14" outlineLevel="1">
      <c r="B17" s="292" t="s">
        <v>56</v>
      </c>
      <c r="C17" s="283"/>
      <c r="D17" s="294">
        <f>C17*100</f>
        <v>0</v>
      </c>
      <c r="E17" s="295"/>
      <c r="F17" s="296">
        <f>E17*100</f>
        <v>0</v>
      </c>
      <c r="G17" s="287"/>
      <c r="H17" s="288"/>
      <c r="I17" s="295" t="s">
        <v>65</v>
      </c>
      <c r="J17" s="299">
        <f>I17*100</f>
        <v>10000</v>
      </c>
      <c r="K17" s="297" t="s">
        <v>69</v>
      </c>
      <c r="L17" s="298">
        <f>K17*100</f>
        <v>7400</v>
      </c>
      <c r="M17" s="311" t="s">
        <v>65</v>
      </c>
      <c r="N17" s="299">
        <f>M17*100</f>
        <v>10000</v>
      </c>
    </row>
    <row r="18" spans="1:14">
      <c r="B18" s="301" t="s">
        <v>57</v>
      </c>
      <c r="C18" s="283"/>
      <c r="D18" s="284">
        <v>3700</v>
      </c>
      <c r="E18" s="315"/>
      <c r="F18" s="286" t="s">
        <v>36</v>
      </c>
      <c r="G18" s="287"/>
      <c r="H18" s="288"/>
      <c r="I18" s="285"/>
      <c r="J18" s="289">
        <v>1500</v>
      </c>
      <c r="K18" s="287"/>
      <c r="L18" s="288">
        <v>1400</v>
      </c>
      <c r="M18" s="314"/>
      <c r="N18" s="289">
        <v>2000</v>
      </c>
    </row>
    <row r="19" spans="1:14" s="324" customFormat="1">
      <c r="A19" s="316"/>
      <c r="B19" s="267" t="s">
        <v>23</v>
      </c>
      <c r="C19" s="310"/>
      <c r="D19" s="317">
        <f>SUM(D3,D5,D14,D15,D16,D18)</f>
        <v>1037811</v>
      </c>
      <c r="E19" s="318"/>
      <c r="F19" s="319">
        <f>SUM(F3,F5,F15,F18,F16)</f>
        <v>0</v>
      </c>
      <c r="G19" s="320"/>
      <c r="H19" s="321">
        <f>SUM(H3,H5,H15,H16,H18)</f>
        <v>606000</v>
      </c>
      <c r="I19" s="318"/>
      <c r="J19" s="322">
        <f>SUM(J3,J5,J15,J16,J18)</f>
        <v>1010000</v>
      </c>
      <c r="K19" s="320"/>
      <c r="L19" s="321">
        <f>SUM(L3,L5,L15,L16,L18)</f>
        <v>1001070</v>
      </c>
      <c r="M19" s="323"/>
      <c r="N19" s="322">
        <f>SUM(N3,N5,N15,N16,N18)</f>
        <v>1012000</v>
      </c>
    </row>
    <row r="20" spans="1:14" s="280" customFormat="1">
      <c r="A20" s="269" t="s">
        <v>16</v>
      </c>
      <c r="B20" s="325" t="s">
        <v>24</v>
      </c>
      <c r="C20" s="326"/>
      <c r="D20" s="327" t="s">
        <v>18</v>
      </c>
      <c r="E20" s="328"/>
      <c r="F20" s="329" t="s">
        <v>19</v>
      </c>
      <c r="G20" s="330"/>
      <c r="H20" s="327" t="s">
        <v>18</v>
      </c>
      <c r="I20" s="328"/>
      <c r="J20" s="331" t="s">
        <v>19</v>
      </c>
      <c r="K20" s="330"/>
      <c r="L20" s="327" t="s">
        <v>18</v>
      </c>
      <c r="M20" s="332"/>
      <c r="N20" s="331" t="s">
        <v>19</v>
      </c>
    </row>
    <row r="21" spans="1:14" s="333" customFormat="1">
      <c r="A21" s="333">
        <v>6536</v>
      </c>
      <c r="B21" s="334" t="s">
        <v>73</v>
      </c>
      <c r="C21" s="310"/>
      <c r="D21" s="321">
        <f>Expenses!E12</f>
        <v>26882.3</v>
      </c>
      <c r="E21" s="335"/>
      <c r="F21" s="336"/>
      <c r="G21" s="320"/>
      <c r="H21" s="288">
        <v>21095</v>
      </c>
      <c r="I21" s="335"/>
      <c r="J21" s="337">
        <v>5000</v>
      </c>
      <c r="K21" s="320"/>
      <c r="L21" s="321">
        <v>30000</v>
      </c>
      <c r="M21" s="338"/>
      <c r="N21" s="337">
        <v>20000</v>
      </c>
    </row>
    <row r="22" spans="1:14">
      <c r="A22" s="281">
        <v>6538</v>
      </c>
      <c r="B22" s="339" t="s">
        <v>74</v>
      </c>
      <c r="C22" s="283"/>
      <c r="D22" s="340">
        <f>Expenses!E19</f>
        <v>220517.73</v>
      </c>
      <c r="E22" s="285"/>
      <c r="F22" s="286"/>
      <c r="G22" s="287"/>
      <c r="H22" s="288">
        <v>210092.45</v>
      </c>
      <c r="I22" s="285"/>
      <c r="J22" s="289">
        <v>180000</v>
      </c>
      <c r="K22" s="287"/>
      <c r="L22" s="288">
        <v>189406.58</v>
      </c>
      <c r="M22" s="314"/>
      <c r="N22" s="289">
        <v>175000</v>
      </c>
    </row>
    <row r="23" spans="1:14">
      <c r="A23" s="290">
        <v>6880</v>
      </c>
      <c r="B23" s="339" t="s">
        <v>75</v>
      </c>
      <c r="C23" s="283"/>
      <c r="D23" s="288">
        <f>Expenses!E25</f>
        <v>563.11</v>
      </c>
      <c r="E23" s="285"/>
      <c r="F23" s="286"/>
      <c r="G23" s="287"/>
      <c r="H23" s="288">
        <v>2028.23</v>
      </c>
      <c r="I23" s="285"/>
      <c r="J23" s="289">
        <v>12000</v>
      </c>
      <c r="K23" s="287"/>
      <c r="L23" s="288">
        <v>941.85</v>
      </c>
      <c r="M23" s="314"/>
      <c r="N23" s="289">
        <v>1300</v>
      </c>
    </row>
    <row r="24" spans="1:14">
      <c r="A24" s="290">
        <v>6525</v>
      </c>
      <c r="B24" s="339" t="s">
        <v>86</v>
      </c>
      <c r="C24" s="283"/>
      <c r="D24" s="288">
        <f>Expenses!E38</f>
        <v>0</v>
      </c>
      <c r="E24" s="285"/>
      <c r="F24" s="286"/>
      <c r="G24" s="287"/>
      <c r="H24" s="288">
        <v>2500</v>
      </c>
      <c r="I24" s="285"/>
      <c r="J24" s="289">
        <v>2500</v>
      </c>
      <c r="K24" s="287"/>
      <c r="L24" s="288">
        <v>2500</v>
      </c>
      <c r="M24" s="314"/>
      <c r="N24" s="289"/>
    </row>
    <row r="25" spans="1:14">
      <c r="A25" s="281">
        <v>6507</v>
      </c>
      <c r="B25" s="339" t="s">
        <v>76</v>
      </c>
      <c r="C25" s="283"/>
      <c r="D25" s="288">
        <f>Expenses!E44</f>
        <v>3052.5</v>
      </c>
      <c r="E25" s="285"/>
      <c r="F25" s="286"/>
      <c r="G25" s="287"/>
      <c r="H25" s="288">
        <v>1467.5</v>
      </c>
      <c r="I25" s="285"/>
      <c r="J25" s="289">
        <v>3000</v>
      </c>
      <c r="K25" s="287"/>
      <c r="L25" s="288">
        <v>1455.9</v>
      </c>
      <c r="M25" s="314"/>
      <c r="N25" s="289">
        <v>900</v>
      </c>
    </row>
    <row r="26" spans="1:14">
      <c r="A26" s="281">
        <v>6537</v>
      </c>
      <c r="B26" s="339" t="s">
        <v>77</v>
      </c>
      <c r="C26" s="283"/>
      <c r="D26" s="288">
        <f>Expenses!E52</f>
        <v>6025.64</v>
      </c>
      <c r="E26" s="285"/>
      <c r="F26" s="286"/>
      <c r="G26" s="287"/>
      <c r="H26" s="288">
        <v>5169.8999999999996</v>
      </c>
      <c r="I26" s="285"/>
      <c r="J26" s="289">
        <v>6000</v>
      </c>
      <c r="K26" s="287"/>
      <c r="L26" s="288">
        <v>4971.8900000000003</v>
      </c>
      <c r="M26" s="314"/>
      <c r="N26" s="289">
        <v>4000</v>
      </c>
    </row>
    <row r="27" spans="1:14">
      <c r="A27" s="281">
        <v>6815</v>
      </c>
      <c r="B27" s="339" t="s">
        <v>78</v>
      </c>
      <c r="C27" s="283"/>
      <c r="D27" s="288">
        <f>Expenses!E65</f>
        <v>0</v>
      </c>
      <c r="E27" s="285"/>
      <c r="F27" s="286"/>
      <c r="G27" s="287"/>
      <c r="H27" s="288"/>
      <c r="I27" s="285"/>
      <c r="J27" s="289">
        <v>100</v>
      </c>
      <c r="K27" s="287"/>
      <c r="L27" s="288"/>
      <c r="M27" s="314"/>
      <c r="N27" s="289">
        <v>100</v>
      </c>
    </row>
    <row r="28" spans="1:14">
      <c r="A28" s="341">
        <v>6467</v>
      </c>
      <c r="B28" s="339" t="s">
        <v>79</v>
      </c>
      <c r="C28" s="283"/>
      <c r="D28" s="288">
        <f>Expenses!E78</f>
        <v>0</v>
      </c>
      <c r="E28" s="285"/>
      <c r="F28" s="286"/>
      <c r="G28" s="287"/>
      <c r="H28" s="288"/>
      <c r="I28" s="285"/>
      <c r="J28" s="289">
        <v>300</v>
      </c>
      <c r="K28" s="287"/>
      <c r="L28" s="288">
        <v>44.86</v>
      </c>
      <c r="M28" s="314"/>
      <c r="N28" s="289">
        <v>300</v>
      </c>
    </row>
    <row r="29" spans="1:14">
      <c r="A29" s="281">
        <v>6990</v>
      </c>
      <c r="B29" s="339" t="s">
        <v>115</v>
      </c>
      <c r="C29" s="283"/>
      <c r="D29" s="288">
        <f>Expenses!E91</f>
        <v>0</v>
      </c>
      <c r="E29" s="285"/>
      <c r="F29" s="286"/>
      <c r="G29" s="287"/>
      <c r="H29" s="288">
        <v>300</v>
      </c>
      <c r="I29" s="285"/>
      <c r="J29" s="289">
        <v>300</v>
      </c>
      <c r="K29" s="287"/>
      <c r="L29" s="288">
        <v>240</v>
      </c>
      <c r="M29" s="314"/>
      <c r="N29" s="289">
        <v>300</v>
      </c>
    </row>
    <row r="30" spans="1:14">
      <c r="A30" s="281">
        <v>6520</v>
      </c>
      <c r="B30" s="339" t="s">
        <v>80</v>
      </c>
      <c r="C30" s="283"/>
      <c r="D30" s="288">
        <f>Expenses!E104</f>
        <v>0</v>
      </c>
      <c r="E30" s="285"/>
      <c r="F30" s="286"/>
      <c r="G30" s="287"/>
      <c r="H30" s="288">
        <v>132.12</v>
      </c>
      <c r="I30" s="285"/>
      <c r="J30" s="289">
        <v>500</v>
      </c>
      <c r="K30" s="287"/>
      <c r="L30" s="288"/>
      <c r="M30" s="314"/>
      <c r="N30" s="289">
        <v>3000</v>
      </c>
    </row>
    <row r="31" spans="1:14">
      <c r="A31" s="281">
        <v>6509</v>
      </c>
      <c r="B31" s="339" t="s">
        <v>81</v>
      </c>
      <c r="C31" s="283"/>
      <c r="D31" s="288">
        <f>Expenses!E114</f>
        <v>440.21000000000004</v>
      </c>
      <c r="E31" s="285"/>
      <c r="F31" s="286"/>
      <c r="G31" s="287"/>
      <c r="H31" s="288">
        <v>48.96</v>
      </c>
      <c r="I31" s="285"/>
      <c r="J31" s="289">
        <v>100</v>
      </c>
      <c r="K31" s="287"/>
      <c r="L31" s="288">
        <v>26.15</v>
      </c>
      <c r="M31" s="314"/>
      <c r="N31" s="289">
        <v>100</v>
      </c>
    </row>
    <row r="32" spans="1:14">
      <c r="A32" s="281">
        <v>6511</v>
      </c>
      <c r="B32" s="339" t="s">
        <v>82</v>
      </c>
      <c r="C32" s="283"/>
      <c r="D32" s="288">
        <f>Expenses!E124</f>
        <v>5342.04</v>
      </c>
      <c r="E32" s="285"/>
      <c r="F32" s="286"/>
      <c r="G32" s="287"/>
      <c r="H32" s="288">
        <v>5316.57</v>
      </c>
      <c r="I32" s="285"/>
      <c r="J32" s="289">
        <v>2500</v>
      </c>
      <c r="K32" s="287"/>
      <c r="L32" s="288">
        <v>2409.7399999999998</v>
      </c>
      <c r="M32" s="314"/>
      <c r="N32" s="289">
        <v>3500</v>
      </c>
    </row>
    <row r="33" spans="1:15">
      <c r="A33" s="281">
        <v>6505</v>
      </c>
      <c r="B33" s="339" t="s">
        <v>83</v>
      </c>
      <c r="C33" s="283"/>
      <c r="D33" s="288">
        <f>Expenses!E137</f>
        <v>0</v>
      </c>
      <c r="E33" s="285"/>
      <c r="F33" s="286"/>
      <c r="G33" s="287"/>
      <c r="H33" s="288">
        <v>860.95</v>
      </c>
      <c r="I33" s="285"/>
      <c r="J33" s="289">
        <v>100</v>
      </c>
      <c r="K33" s="287"/>
      <c r="L33" s="288">
        <v>45.26</v>
      </c>
      <c r="M33" s="314"/>
      <c r="N33" s="289">
        <v>300</v>
      </c>
    </row>
    <row r="34" spans="1:15">
      <c r="A34" s="281">
        <v>6830</v>
      </c>
      <c r="B34" s="339" t="s">
        <v>84</v>
      </c>
      <c r="C34" s="283"/>
      <c r="D34" s="288">
        <f>Expenses!E150</f>
        <v>225</v>
      </c>
      <c r="E34" s="285"/>
      <c r="F34" s="286"/>
      <c r="G34" s="287"/>
      <c r="H34" s="288">
        <v>420</v>
      </c>
      <c r="I34" s="285"/>
      <c r="J34" s="289">
        <v>150</v>
      </c>
      <c r="K34" s="287"/>
      <c r="L34" s="288"/>
      <c r="M34" s="314"/>
      <c r="N34" s="289">
        <v>260</v>
      </c>
    </row>
    <row r="35" spans="1:15">
      <c r="A35" s="281">
        <v>6830</v>
      </c>
      <c r="B35" s="339" t="s">
        <v>85</v>
      </c>
      <c r="C35" s="283"/>
      <c r="D35" s="288"/>
      <c r="E35" s="285"/>
      <c r="F35" s="286"/>
      <c r="G35" s="287"/>
      <c r="H35" s="288"/>
      <c r="I35" s="285"/>
      <c r="J35" s="289">
        <v>1840</v>
      </c>
      <c r="K35" s="287"/>
      <c r="L35" s="288"/>
      <c r="M35" s="314"/>
      <c r="N35" s="289">
        <v>1840</v>
      </c>
    </row>
    <row r="36" spans="1:15">
      <c r="A36" s="281">
        <v>8201</v>
      </c>
      <c r="B36" s="339" t="s">
        <v>87</v>
      </c>
      <c r="C36" s="283"/>
      <c r="D36" s="288">
        <f>Expenses!E163</f>
        <v>0</v>
      </c>
      <c r="E36" s="285"/>
      <c r="F36" s="286"/>
      <c r="G36" s="287"/>
      <c r="H36" s="288">
        <v>1068</v>
      </c>
      <c r="I36" s="285"/>
      <c r="J36" s="289"/>
      <c r="K36" s="287"/>
      <c r="L36" s="288"/>
      <c r="M36" s="314"/>
      <c r="N36" s="289"/>
    </row>
    <row r="37" spans="1:15" s="324" customFormat="1" ht="13.5" thickBot="1">
      <c r="A37" s="316"/>
      <c r="B37" s="267" t="s">
        <v>25</v>
      </c>
      <c r="C37" s="310"/>
      <c r="D37" s="321">
        <f>SUM(D21:D36)</f>
        <v>263048.52999999997</v>
      </c>
      <c r="E37" s="318"/>
      <c r="F37" s="319">
        <f>SUM(F22:F31)</f>
        <v>0</v>
      </c>
      <c r="G37" s="320"/>
      <c r="H37" s="321">
        <f>SUM(H21:H36)</f>
        <v>250499.68000000002</v>
      </c>
      <c r="I37" s="318"/>
      <c r="J37" s="342">
        <f>SUM(J21:J36)</f>
        <v>214390</v>
      </c>
      <c r="K37" s="320"/>
      <c r="L37" s="321">
        <f>SUM(L22:L31)</f>
        <v>199587.22999999998</v>
      </c>
      <c r="M37" s="323"/>
      <c r="N37" s="343">
        <f>SUM(N21:N35)</f>
        <v>210900</v>
      </c>
      <c r="O37" s="344"/>
    </row>
    <row r="38" spans="1:15">
      <c r="B38" s="345" t="s">
        <v>26</v>
      </c>
      <c r="C38" s="346"/>
      <c r="D38" s="347">
        <f>D19</f>
        <v>1037811</v>
      </c>
      <c r="E38" s="348"/>
      <c r="F38" s="349">
        <f>+F19</f>
        <v>0</v>
      </c>
      <c r="G38" s="350"/>
      <c r="H38" s="351">
        <f>H19</f>
        <v>606000</v>
      </c>
      <c r="I38" s="348"/>
      <c r="J38" s="352">
        <f>+J19</f>
        <v>1010000</v>
      </c>
      <c r="K38" s="350"/>
      <c r="L38" s="351">
        <f>+L19</f>
        <v>1001070</v>
      </c>
      <c r="M38" s="353"/>
      <c r="N38" s="352">
        <f>+N19</f>
        <v>1012000</v>
      </c>
      <c r="O38" s="354"/>
    </row>
    <row r="39" spans="1:15">
      <c r="B39" s="355" t="s">
        <v>27</v>
      </c>
      <c r="C39" s="356"/>
      <c r="D39" s="288">
        <f>+D37</f>
        <v>263048.52999999997</v>
      </c>
      <c r="E39" s="285"/>
      <c r="F39" s="357">
        <f>+F37</f>
        <v>0</v>
      </c>
      <c r="G39" s="358"/>
      <c r="H39" s="288">
        <f>H37</f>
        <v>250499.68000000002</v>
      </c>
      <c r="I39" s="285"/>
      <c r="J39" s="343">
        <f>+J37</f>
        <v>214390</v>
      </c>
      <c r="K39" s="358"/>
      <c r="L39" s="288">
        <f>+L37</f>
        <v>199587.22999999998</v>
      </c>
      <c r="M39" s="314"/>
      <c r="N39" s="343">
        <f>+N37</f>
        <v>210900</v>
      </c>
      <c r="O39" s="354"/>
    </row>
    <row r="40" spans="1:15">
      <c r="B40" s="355" t="s">
        <v>28</v>
      </c>
      <c r="C40" s="356"/>
      <c r="D40" s="288">
        <f>D38-D39</f>
        <v>774762.47</v>
      </c>
      <c r="E40" s="285"/>
      <c r="F40" s="357">
        <f>+F38-F39</f>
        <v>0</v>
      </c>
      <c r="G40" s="358"/>
      <c r="H40" s="288">
        <f>+H38-H39</f>
        <v>355500.31999999995</v>
      </c>
      <c r="I40" s="285"/>
      <c r="J40" s="343">
        <f>+J38-J39</f>
        <v>795610</v>
      </c>
      <c r="K40" s="358"/>
      <c r="L40" s="288">
        <f>+L38-L39</f>
        <v>801482.77</v>
      </c>
      <c r="M40" s="314"/>
      <c r="N40" s="343">
        <f>+N38-N39</f>
        <v>801100</v>
      </c>
      <c r="O40" s="354"/>
    </row>
    <row r="41" spans="1:15" ht="13.5" thickBot="1">
      <c r="B41" s="359" t="s">
        <v>29</v>
      </c>
      <c r="C41" s="360"/>
      <c r="D41" s="361">
        <f>D39/D38</f>
        <v>0.25346477345104262</v>
      </c>
      <c r="E41" s="362"/>
      <c r="F41" s="363" t="e">
        <f>F39/F38</f>
        <v>#DIV/0!</v>
      </c>
      <c r="G41" s="364"/>
      <c r="H41" s="365">
        <f>H39/H38</f>
        <v>0.41336580858085814</v>
      </c>
      <c r="I41" s="362"/>
      <c r="J41" s="366">
        <f>J39/J38</f>
        <v>0.21226732673267326</v>
      </c>
      <c r="K41" s="364"/>
      <c r="L41" s="365">
        <f>L39/L38</f>
        <v>0.19937389992707802</v>
      </c>
      <c r="M41" s="367"/>
      <c r="N41" s="366">
        <f>N39/N38</f>
        <v>0.208399209486166</v>
      </c>
    </row>
    <row r="42" spans="1:15">
      <c r="C42" s="315"/>
      <c r="D42" s="368"/>
    </row>
    <row r="43" spans="1:15">
      <c r="A43" s="373"/>
    </row>
  </sheetData>
  <mergeCells count="3">
    <mergeCell ref="C1:F1"/>
    <mergeCell ref="G1:J1"/>
    <mergeCell ref="K1:N1"/>
  </mergeCells>
  <hyperlinks>
    <hyperlink ref="B21" location="Expenses!A1" display="Event Entertainment"/>
    <hyperlink ref="B22" location="Expenses!A13" display="Facility Fees"/>
    <hyperlink ref="B23" location="Expenses!A25" display="Travel Domestic"/>
    <hyperlink ref="B24" location="Expenses!A38" display="Cost of Raffle/Auction Prizes"/>
    <hyperlink ref="B25" location="Expenses!A51" display="Audio/Visual/Photo/Video"/>
    <hyperlink ref="B26" location="Expenses!A64" display="Event Decoration"/>
    <hyperlink ref="B27" location="Expenses!A77" display="Insurance"/>
    <hyperlink ref="B28" location="Expenses!A90" display="Meeting Expenses"/>
    <hyperlink ref="B29" location="Expenses!A103" display="Other Expense"/>
    <hyperlink ref="B30" location="Expenses!A116" display="Plaques/Trophies/Awards"/>
    <hyperlink ref="B31" location="Expenses!A129" display="Postage/Freight/Courier"/>
    <hyperlink ref="B32" location="Expenses!A142" display="Printing/Stationary Services"/>
    <hyperlink ref="B33" location="Expenses!A155" display="Signs/Badges/Banners/Displays"/>
    <hyperlink ref="B34" location="Expenses!A168" display="Tax/Licensing/Misc. Feeds"/>
    <hyperlink ref="B35" location="Expenses!A168" display="Auction Related Tax"/>
    <hyperlink ref="B36" location="Expenses!A181" display="Transfer - Creative Services"/>
  </hyperlinks>
  <printOptions gridLines="1"/>
  <pageMargins left="0.24" right="0.42" top="0.64" bottom="0.47" header="0.23" footer="0.24"/>
  <pageSetup orientation="landscape" r:id="rId1"/>
  <headerFooter>
    <oddHeader>&amp;C&amp;"Arial,Bold"&amp;12NCFIC Festival Ball 2013
BUDGET SUMMARY&amp;11 &amp;"Arial,Regular"As of: &amp;D</oddHeader>
    <oddFooter>&amp;R&amp;"Arial Narrow,Regular"Page &amp;P of &amp;N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64"/>
  <sheetViews>
    <sheetView topLeftCell="A49" zoomScaleNormal="100" workbookViewId="0">
      <selection activeCell="A59" sqref="A59"/>
    </sheetView>
  </sheetViews>
  <sheetFormatPr defaultRowHeight="15"/>
  <cols>
    <col min="1" max="1" width="28.140625" bestFit="1" customWidth="1"/>
    <col min="2" max="2" width="13" bestFit="1" customWidth="1"/>
    <col min="3" max="3" width="19.7109375" customWidth="1"/>
    <col min="4" max="4" width="19.7109375" bestFit="1" customWidth="1"/>
    <col min="5" max="5" width="13.7109375" bestFit="1" customWidth="1"/>
    <col min="6" max="6" width="14" style="25" bestFit="1" customWidth="1"/>
    <col min="7" max="7" width="14" bestFit="1" customWidth="1"/>
  </cols>
  <sheetData>
    <row r="1" spans="1:8" ht="24.75">
      <c r="A1" s="90" t="s">
        <v>0</v>
      </c>
      <c r="B1" s="90" t="s">
        <v>1</v>
      </c>
      <c r="C1" s="91" t="s">
        <v>8</v>
      </c>
      <c r="D1" s="92" t="s">
        <v>11</v>
      </c>
      <c r="E1" s="204" t="s">
        <v>146</v>
      </c>
      <c r="F1" s="96" t="s">
        <v>12</v>
      </c>
      <c r="G1" s="205" t="s">
        <v>545</v>
      </c>
    </row>
    <row r="2" spans="1:8">
      <c r="A2" s="41" t="s">
        <v>191</v>
      </c>
      <c r="B2" s="41" t="s">
        <v>192</v>
      </c>
      <c r="C2" s="41" t="s">
        <v>193</v>
      </c>
      <c r="D2" s="76" t="s">
        <v>194</v>
      </c>
      <c r="E2" s="203" t="s">
        <v>157</v>
      </c>
      <c r="F2" s="162">
        <v>25000</v>
      </c>
      <c r="G2" s="207"/>
      <c r="H2" s="41"/>
    </row>
    <row r="3" spans="1:8">
      <c r="A3" s="41" t="s">
        <v>186</v>
      </c>
      <c r="B3" s="41" t="s">
        <v>271</v>
      </c>
      <c r="C3" s="41" t="s">
        <v>272</v>
      </c>
      <c r="D3" s="76" t="s">
        <v>167</v>
      </c>
      <c r="E3" s="203" t="s">
        <v>157</v>
      </c>
      <c r="F3" s="162">
        <v>25000</v>
      </c>
      <c r="G3" s="207"/>
      <c r="H3" s="41"/>
    </row>
    <row r="4" spans="1:8">
      <c r="A4" s="102" t="s">
        <v>451</v>
      </c>
      <c r="B4" s="102" t="s">
        <v>450</v>
      </c>
      <c r="C4" s="102" t="s">
        <v>452</v>
      </c>
      <c r="D4" s="76" t="s">
        <v>174</v>
      </c>
      <c r="E4" s="203" t="s">
        <v>175</v>
      </c>
      <c r="F4" s="162">
        <v>8000</v>
      </c>
      <c r="G4" s="207"/>
      <c r="H4" s="102"/>
    </row>
    <row r="5" spans="1:8">
      <c r="A5" s="41" t="s">
        <v>421</v>
      </c>
      <c r="B5" s="41"/>
      <c r="C5" s="41"/>
      <c r="D5" s="76" t="s">
        <v>205</v>
      </c>
      <c r="E5" s="203" t="s">
        <v>266</v>
      </c>
      <c r="F5" s="162">
        <v>500</v>
      </c>
      <c r="G5" s="206" t="s">
        <v>546</v>
      </c>
      <c r="H5" s="41"/>
    </row>
    <row r="6" spans="1:8">
      <c r="A6" s="41" t="s">
        <v>414</v>
      </c>
      <c r="B6" s="41" t="s">
        <v>415</v>
      </c>
      <c r="C6" s="41" t="s">
        <v>416</v>
      </c>
      <c r="D6" s="76" t="s">
        <v>496</v>
      </c>
      <c r="E6" s="203" t="s">
        <v>418</v>
      </c>
      <c r="F6" s="162">
        <v>8000</v>
      </c>
      <c r="G6" s="207"/>
      <c r="H6" s="41"/>
    </row>
    <row r="7" spans="1:8">
      <c r="A7" s="41" t="s">
        <v>612</v>
      </c>
      <c r="B7" s="41" t="s">
        <v>596</v>
      </c>
      <c r="C7" s="41" t="s">
        <v>597</v>
      </c>
      <c r="D7" s="76" t="s">
        <v>483</v>
      </c>
      <c r="E7" s="203" t="s">
        <v>175</v>
      </c>
      <c r="F7" s="162">
        <v>8000</v>
      </c>
      <c r="G7" s="206" t="s">
        <v>613</v>
      </c>
      <c r="H7" s="41"/>
    </row>
    <row r="8" spans="1:8">
      <c r="A8" s="41" t="s">
        <v>201</v>
      </c>
      <c r="B8" s="41" t="s">
        <v>203</v>
      </c>
      <c r="C8" s="41" t="s">
        <v>204</v>
      </c>
      <c r="D8" s="76" t="s">
        <v>205</v>
      </c>
      <c r="E8" s="203" t="s">
        <v>175</v>
      </c>
      <c r="F8" s="162">
        <v>8000</v>
      </c>
      <c r="G8" s="207"/>
      <c r="H8" s="41"/>
    </row>
    <row r="9" spans="1:8">
      <c r="A9" s="41" t="s">
        <v>620</v>
      </c>
      <c r="B9" s="41"/>
      <c r="C9" s="41"/>
      <c r="D9" s="76" t="s">
        <v>207</v>
      </c>
      <c r="E9" s="203" t="s">
        <v>168</v>
      </c>
      <c r="F9" s="162">
        <v>12500</v>
      </c>
      <c r="G9" s="206" t="s">
        <v>622</v>
      </c>
      <c r="H9" s="41"/>
    </row>
    <row r="10" spans="1:8">
      <c r="A10" s="102" t="s">
        <v>444</v>
      </c>
      <c r="B10" s="102" t="s">
        <v>499</v>
      </c>
      <c r="C10" s="102" t="s">
        <v>500</v>
      </c>
      <c r="D10" s="76" t="s">
        <v>483</v>
      </c>
      <c r="E10" s="203" t="s">
        <v>175</v>
      </c>
      <c r="F10" s="162">
        <v>8000</v>
      </c>
      <c r="G10" s="207"/>
      <c r="H10" s="102"/>
    </row>
    <row r="11" spans="1:8">
      <c r="A11" s="102" t="s">
        <v>531</v>
      </c>
      <c r="B11" s="41" t="s">
        <v>491</v>
      </c>
      <c r="C11" s="102" t="s">
        <v>492</v>
      </c>
      <c r="D11" s="76" t="s">
        <v>510</v>
      </c>
      <c r="E11" s="203" t="s">
        <v>168</v>
      </c>
      <c r="F11" s="162">
        <v>12500</v>
      </c>
      <c r="G11" s="207"/>
      <c r="H11" s="41"/>
    </row>
    <row r="12" spans="1:8">
      <c r="A12" s="41" t="s">
        <v>252</v>
      </c>
      <c r="B12" s="41" t="s">
        <v>129</v>
      </c>
      <c r="C12" s="41" t="s">
        <v>132</v>
      </c>
      <c r="D12" s="76" t="s">
        <v>167</v>
      </c>
      <c r="E12" s="203" t="s">
        <v>168</v>
      </c>
      <c r="F12" s="162">
        <v>12500</v>
      </c>
      <c r="G12" s="207"/>
      <c r="H12" s="41"/>
    </row>
    <row r="13" spans="1:8">
      <c r="A13" s="41" t="s">
        <v>232</v>
      </c>
      <c r="B13" s="41" t="s">
        <v>284</v>
      </c>
      <c r="C13" s="41" t="s">
        <v>285</v>
      </c>
      <c r="D13" s="76" t="s">
        <v>174</v>
      </c>
      <c r="E13" s="203" t="s">
        <v>175</v>
      </c>
      <c r="F13" s="162">
        <v>8000</v>
      </c>
      <c r="G13" s="207"/>
      <c r="H13" s="41"/>
    </row>
    <row r="14" spans="1:8">
      <c r="A14" s="41" t="s">
        <v>367</v>
      </c>
      <c r="B14" s="41" t="s">
        <v>257</v>
      </c>
      <c r="C14" s="41" t="s">
        <v>368</v>
      </c>
      <c r="D14" s="76" t="s">
        <v>174</v>
      </c>
      <c r="E14" s="203" t="s">
        <v>175</v>
      </c>
      <c r="F14" s="162">
        <v>8000</v>
      </c>
      <c r="G14" s="207"/>
      <c r="H14" s="41"/>
    </row>
    <row r="15" spans="1:8">
      <c r="A15" s="107" t="s">
        <v>476</v>
      </c>
      <c r="B15" s="41" t="s">
        <v>439</v>
      </c>
      <c r="C15" s="41" t="s">
        <v>440</v>
      </c>
      <c r="D15" s="76"/>
      <c r="E15" s="203" t="s">
        <v>175</v>
      </c>
      <c r="F15" s="162">
        <v>8000</v>
      </c>
      <c r="G15" s="207"/>
      <c r="H15" s="41"/>
    </row>
    <row r="16" spans="1:8">
      <c r="A16" s="102" t="s">
        <v>242</v>
      </c>
      <c r="B16" s="102" t="s">
        <v>221</v>
      </c>
      <c r="C16" s="102" t="s">
        <v>240</v>
      </c>
      <c r="D16" s="76" t="s">
        <v>167</v>
      </c>
      <c r="E16" s="203" t="s">
        <v>168</v>
      </c>
      <c r="F16" s="162">
        <v>12500</v>
      </c>
      <c r="G16" s="207"/>
      <c r="H16" s="102"/>
    </row>
    <row r="17" spans="1:8">
      <c r="A17" s="102" t="s">
        <v>396</v>
      </c>
      <c r="B17" s="41" t="s">
        <v>397</v>
      </c>
      <c r="C17" s="41" t="s">
        <v>398</v>
      </c>
      <c r="D17" s="76"/>
      <c r="E17" s="203" t="s">
        <v>422</v>
      </c>
      <c r="F17" s="162">
        <v>2000</v>
      </c>
      <c r="G17" s="206" t="s">
        <v>546</v>
      </c>
      <c r="H17" s="41"/>
    </row>
    <row r="18" spans="1:8">
      <c r="A18" s="100" t="s">
        <v>209</v>
      </c>
      <c r="B18" s="41" t="s">
        <v>123</v>
      </c>
      <c r="C18" s="41" t="s">
        <v>124</v>
      </c>
      <c r="D18" s="76" t="s">
        <v>167</v>
      </c>
      <c r="E18" s="203" t="s">
        <v>168</v>
      </c>
      <c r="F18" s="162">
        <v>12500</v>
      </c>
      <c r="G18" s="207"/>
      <c r="H18" s="100"/>
    </row>
    <row r="19" spans="1:8">
      <c r="A19" s="41" t="s">
        <v>208</v>
      </c>
      <c r="B19" s="41" t="s">
        <v>249</v>
      </c>
      <c r="C19" s="41" t="s">
        <v>250</v>
      </c>
      <c r="D19" s="76" t="s">
        <v>244</v>
      </c>
      <c r="E19" s="203" t="s">
        <v>168</v>
      </c>
      <c r="F19" s="162">
        <v>12500</v>
      </c>
      <c r="G19" s="207"/>
      <c r="H19" s="41"/>
    </row>
    <row r="20" spans="1:8">
      <c r="A20" s="41" t="s">
        <v>169</v>
      </c>
      <c r="B20" s="41" t="s">
        <v>170</v>
      </c>
      <c r="C20" s="41" t="s">
        <v>171</v>
      </c>
      <c r="D20" s="76" t="s">
        <v>174</v>
      </c>
      <c r="E20" s="203" t="s">
        <v>175</v>
      </c>
      <c r="F20" s="162">
        <v>8000</v>
      </c>
      <c r="G20" s="207"/>
      <c r="H20" s="41"/>
    </row>
    <row r="21" spans="1:8">
      <c r="A21" s="41" t="s">
        <v>211</v>
      </c>
      <c r="B21" s="41" t="s">
        <v>212</v>
      </c>
      <c r="C21" s="41" t="s">
        <v>213</v>
      </c>
      <c r="D21" s="76" t="s">
        <v>214</v>
      </c>
      <c r="E21" s="203" t="s">
        <v>168</v>
      </c>
      <c r="F21" s="162">
        <v>12500</v>
      </c>
      <c r="G21" s="207"/>
      <c r="H21" s="41"/>
    </row>
    <row r="22" spans="1:8">
      <c r="A22" s="102" t="s">
        <v>227</v>
      </c>
      <c r="B22" s="102" t="s">
        <v>228</v>
      </c>
      <c r="C22" s="102" t="s">
        <v>229</v>
      </c>
      <c r="D22" s="76" t="s">
        <v>174</v>
      </c>
      <c r="E22" s="203" t="s">
        <v>230</v>
      </c>
      <c r="F22" s="162">
        <v>4000</v>
      </c>
      <c r="G22" s="207"/>
      <c r="H22" s="102"/>
    </row>
    <row r="23" spans="1:8">
      <c r="A23" s="41" t="s">
        <v>365</v>
      </c>
      <c r="B23" s="41" t="s">
        <v>247</v>
      </c>
      <c r="C23" s="41" t="s">
        <v>366</v>
      </c>
      <c r="D23" s="76" t="s">
        <v>244</v>
      </c>
      <c r="E23" s="203" t="s">
        <v>175</v>
      </c>
      <c r="F23" s="162">
        <v>8000</v>
      </c>
      <c r="G23" s="206" t="s">
        <v>546</v>
      </c>
      <c r="H23" s="41"/>
    </row>
    <row r="24" spans="1:8">
      <c r="A24" s="41" t="s">
        <v>424</v>
      </c>
      <c r="B24" s="41" t="s">
        <v>481</v>
      </c>
      <c r="C24" s="41" t="s">
        <v>482</v>
      </c>
      <c r="D24" s="76" t="s">
        <v>480</v>
      </c>
      <c r="E24" s="203" t="s">
        <v>168</v>
      </c>
      <c r="F24" s="162">
        <v>12500</v>
      </c>
      <c r="G24" s="207"/>
      <c r="H24" s="41"/>
    </row>
    <row r="25" spans="1:8">
      <c r="A25" s="41" t="s">
        <v>234</v>
      </c>
      <c r="B25" s="41" t="s">
        <v>235</v>
      </c>
      <c r="C25" s="41" t="s">
        <v>236</v>
      </c>
      <c r="D25" s="76" t="s">
        <v>174</v>
      </c>
      <c r="E25" s="203" t="s">
        <v>175</v>
      </c>
      <c r="F25" s="162">
        <v>8000</v>
      </c>
      <c r="G25" s="207"/>
      <c r="H25" s="41"/>
    </row>
    <row r="26" spans="1:8">
      <c r="A26" s="41" t="s">
        <v>234</v>
      </c>
      <c r="B26" s="41"/>
      <c r="C26" s="41"/>
      <c r="D26" s="76"/>
      <c r="E26" s="203" t="s">
        <v>157</v>
      </c>
      <c r="F26" s="162">
        <v>45000</v>
      </c>
      <c r="G26" s="207"/>
      <c r="H26" s="41"/>
    </row>
    <row r="27" spans="1:8">
      <c r="A27" s="41" t="s">
        <v>276</v>
      </c>
      <c r="B27" s="41" t="s">
        <v>277</v>
      </c>
      <c r="C27" s="41" t="s">
        <v>278</v>
      </c>
      <c r="D27" s="76" t="s">
        <v>174</v>
      </c>
      <c r="E27" s="203" t="s">
        <v>157</v>
      </c>
      <c r="F27" s="162">
        <v>25000</v>
      </c>
      <c r="G27" s="207"/>
      <c r="H27" s="41"/>
    </row>
    <row r="28" spans="1:8">
      <c r="A28" s="107" t="s">
        <v>255</v>
      </c>
      <c r="B28" s="41" t="s">
        <v>511</v>
      </c>
      <c r="C28" s="41" t="s">
        <v>259</v>
      </c>
      <c r="D28" s="76" t="s">
        <v>174</v>
      </c>
      <c r="E28" s="203" t="s">
        <v>175</v>
      </c>
      <c r="F28" s="162">
        <v>8000</v>
      </c>
      <c r="G28" s="207"/>
      <c r="H28" s="107"/>
    </row>
    <row r="29" spans="1:8">
      <c r="A29" s="41" t="s">
        <v>335</v>
      </c>
      <c r="B29" s="41" t="s">
        <v>336</v>
      </c>
      <c r="C29" s="41" t="s">
        <v>337</v>
      </c>
      <c r="D29" s="76" t="s">
        <v>174</v>
      </c>
      <c r="E29" s="203" t="s">
        <v>175</v>
      </c>
      <c r="F29" s="162">
        <v>8000</v>
      </c>
      <c r="G29" s="206" t="s">
        <v>546</v>
      </c>
      <c r="H29" s="41"/>
    </row>
    <row r="30" spans="1:8">
      <c r="A30" s="107" t="s">
        <v>527</v>
      </c>
      <c r="B30" s="41" t="s">
        <v>187</v>
      </c>
      <c r="C30" s="41" t="s">
        <v>188</v>
      </c>
      <c r="D30" s="76" t="s">
        <v>528</v>
      </c>
      <c r="E30" s="203" t="s">
        <v>175</v>
      </c>
      <c r="F30" s="162">
        <v>8000</v>
      </c>
      <c r="G30" s="207"/>
      <c r="H30" s="41"/>
    </row>
    <row r="31" spans="1:8">
      <c r="A31" s="41" t="s">
        <v>127</v>
      </c>
      <c r="B31" s="41" t="s">
        <v>129</v>
      </c>
      <c r="C31" s="41" t="s">
        <v>132</v>
      </c>
      <c r="D31" s="76" t="s">
        <v>207</v>
      </c>
      <c r="E31" s="203" t="s">
        <v>168</v>
      </c>
      <c r="F31" s="162">
        <v>12500</v>
      </c>
      <c r="G31" s="207"/>
      <c r="H31" s="41"/>
    </row>
    <row r="32" spans="1:8">
      <c r="A32" s="102" t="s">
        <v>464</v>
      </c>
      <c r="B32" s="102" t="s">
        <v>465</v>
      </c>
      <c r="C32" s="41" t="s">
        <v>479</v>
      </c>
      <c r="D32" s="76" t="s">
        <v>167</v>
      </c>
      <c r="E32" s="203" t="s">
        <v>175</v>
      </c>
      <c r="F32" s="162">
        <v>8000</v>
      </c>
      <c r="G32" s="207"/>
      <c r="H32" s="102"/>
    </row>
    <row r="33" spans="1:8">
      <c r="A33" s="41" t="s">
        <v>246</v>
      </c>
      <c r="B33" s="41" t="s">
        <v>247</v>
      </c>
      <c r="C33" s="41" t="s">
        <v>248</v>
      </c>
      <c r="D33" s="76" t="s">
        <v>174</v>
      </c>
      <c r="E33" s="203" t="s">
        <v>175</v>
      </c>
      <c r="F33" s="162">
        <v>8000</v>
      </c>
      <c r="G33" s="207"/>
      <c r="H33" s="41"/>
    </row>
    <row r="34" spans="1:8">
      <c r="A34" s="41" t="s">
        <v>571</v>
      </c>
      <c r="B34" s="102" t="s">
        <v>224</v>
      </c>
      <c r="C34" s="102" t="s">
        <v>225</v>
      </c>
      <c r="D34" s="76" t="s">
        <v>174</v>
      </c>
      <c r="E34" s="203" t="s">
        <v>175</v>
      </c>
      <c r="F34" s="162">
        <v>8000</v>
      </c>
      <c r="G34" s="207"/>
      <c r="H34" s="41"/>
    </row>
    <row r="35" spans="1:8">
      <c r="A35" s="41" t="s">
        <v>256</v>
      </c>
      <c r="B35" s="41" t="s">
        <v>228</v>
      </c>
      <c r="C35" s="41" t="s">
        <v>261</v>
      </c>
      <c r="D35" s="76" t="s">
        <v>174</v>
      </c>
      <c r="E35" s="203" t="s">
        <v>175</v>
      </c>
      <c r="F35" s="162">
        <v>8000</v>
      </c>
      <c r="G35" s="207"/>
      <c r="H35" s="41"/>
    </row>
    <row r="36" spans="1:8">
      <c r="A36" s="41" t="s">
        <v>256</v>
      </c>
      <c r="B36" s="41" t="s">
        <v>538</v>
      </c>
      <c r="C36" s="41" t="s">
        <v>536</v>
      </c>
      <c r="D36" s="76" t="s">
        <v>483</v>
      </c>
      <c r="E36" s="203" t="s">
        <v>175</v>
      </c>
      <c r="F36" s="162">
        <v>8000</v>
      </c>
      <c r="G36" s="207"/>
      <c r="H36" s="41"/>
    </row>
    <row r="37" spans="1:8">
      <c r="A37" s="41" t="s">
        <v>529</v>
      </c>
      <c r="B37" s="41" t="s">
        <v>487</v>
      </c>
      <c r="C37" s="41" t="s">
        <v>466</v>
      </c>
      <c r="D37" s="76" t="s">
        <v>530</v>
      </c>
      <c r="E37" s="203" t="s">
        <v>157</v>
      </c>
      <c r="F37" s="162">
        <v>25000</v>
      </c>
      <c r="G37" s="207"/>
      <c r="H37" s="41"/>
    </row>
    <row r="38" spans="1:8">
      <c r="A38" s="41" t="s">
        <v>576</v>
      </c>
      <c r="B38" s="102" t="s">
        <v>578</v>
      </c>
      <c r="C38" s="41" t="s">
        <v>579</v>
      </c>
      <c r="D38" s="76" t="s">
        <v>174</v>
      </c>
      <c r="E38" s="203" t="s">
        <v>168</v>
      </c>
      <c r="F38" s="162">
        <v>12500</v>
      </c>
      <c r="G38" s="207"/>
      <c r="H38" s="102"/>
    </row>
    <row r="39" spans="1:8">
      <c r="A39" s="41" t="s">
        <v>617</v>
      </c>
      <c r="B39" s="102" t="s">
        <v>619</v>
      </c>
      <c r="C39" s="41" t="s">
        <v>618</v>
      </c>
      <c r="D39" s="76" t="s">
        <v>167</v>
      </c>
      <c r="E39" s="203" t="s">
        <v>175</v>
      </c>
      <c r="F39" s="162">
        <v>8000</v>
      </c>
      <c r="G39" s="207"/>
      <c r="H39" s="102"/>
    </row>
    <row r="40" spans="1:8">
      <c r="A40" s="102" t="s">
        <v>456</v>
      </c>
      <c r="B40" s="102" t="s">
        <v>458</v>
      </c>
      <c r="C40" s="102" t="s">
        <v>459</v>
      </c>
      <c r="D40" s="76" t="s">
        <v>174</v>
      </c>
      <c r="E40" s="203" t="s">
        <v>168</v>
      </c>
      <c r="F40" s="162">
        <v>12500</v>
      </c>
      <c r="G40" s="206" t="s">
        <v>555</v>
      </c>
      <c r="H40" s="41"/>
    </row>
    <row r="41" spans="1:8">
      <c r="A41" s="41" t="s">
        <v>388</v>
      </c>
      <c r="B41" s="41" t="s">
        <v>389</v>
      </c>
      <c r="C41" s="41" t="s">
        <v>390</v>
      </c>
      <c r="D41" s="76" t="s">
        <v>167</v>
      </c>
      <c r="E41" s="203" t="s">
        <v>175</v>
      </c>
      <c r="F41" s="162">
        <v>8000</v>
      </c>
      <c r="G41" s="206" t="s">
        <v>546</v>
      </c>
      <c r="H41" s="41"/>
    </row>
    <row r="42" spans="1:8">
      <c r="A42" s="41" t="s">
        <v>356</v>
      </c>
      <c r="B42" s="41" t="s">
        <v>123</v>
      </c>
      <c r="C42" s="41" t="s">
        <v>357</v>
      </c>
      <c r="D42" s="76" t="s">
        <v>496</v>
      </c>
      <c r="E42" s="203" t="s">
        <v>168</v>
      </c>
      <c r="F42" s="162">
        <v>12500</v>
      </c>
      <c r="G42" s="207"/>
      <c r="H42" s="41"/>
    </row>
    <row r="43" spans="1:8">
      <c r="A43" s="41" t="s">
        <v>125</v>
      </c>
      <c r="B43" s="41" t="s">
        <v>362</v>
      </c>
      <c r="C43" s="41" t="s">
        <v>363</v>
      </c>
      <c r="D43" s="76" t="s">
        <v>167</v>
      </c>
      <c r="E43" s="203" t="s">
        <v>157</v>
      </c>
      <c r="F43" s="162">
        <v>48000</v>
      </c>
      <c r="G43" s="206" t="s">
        <v>549</v>
      </c>
      <c r="H43" s="41"/>
    </row>
    <row r="44" spans="1:8">
      <c r="A44" s="41" t="s">
        <v>603</v>
      </c>
      <c r="B44" s="41" t="s">
        <v>604</v>
      </c>
      <c r="C44" s="41" t="s">
        <v>426</v>
      </c>
      <c r="D44" s="76"/>
      <c r="E44" s="203" t="s">
        <v>422</v>
      </c>
      <c r="F44" s="162">
        <v>2000</v>
      </c>
      <c r="G44" s="206" t="s">
        <v>613</v>
      </c>
      <c r="H44" s="41"/>
    </row>
    <row r="45" spans="1:8">
      <c r="A45" s="41" t="s">
        <v>375</v>
      </c>
      <c r="B45" s="41" t="s">
        <v>248</v>
      </c>
      <c r="C45" s="41" t="s">
        <v>377</v>
      </c>
      <c r="D45" s="76" t="s">
        <v>382</v>
      </c>
      <c r="E45" s="203" t="s">
        <v>168</v>
      </c>
      <c r="F45" s="162">
        <v>12500</v>
      </c>
      <c r="G45" s="207"/>
      <c r="H45" s="41"/>
    </row>
    <row r="46" spans="1:8">
      <c r="A46" s="41" t="s">
        <v>196</v>
      </c>
      <c r="B46" s="41" t="s">
        <v>197</v>
      </c>
      <c r="C46" s="41" t="s">
        <v>198</v>
      </c>
      <c r="D46" s="76" t="s">
        <v>199</v>
      </c>
      <c r="E46" s="203" t="s">
        <v>175</v>
      </c>
      <c r="F46" s="162">
        <v>8000</v>
      </c>
      <c r="G46" s="207"/>
      <c r="H46" s="41"/>
    </row>
    <row r="47" spans="1:8">
      <c r="A47" s="41" t="s">
        <v>263</v>
      </c>
      <c r="B47" s="41" t="s">
        <v>402</v>
      </c>
      <c r="C47" s="41" t="s">
        <v>265</v>
      </c>
      <c r="D47" s="76" t="s">
        <v>167</v>
      </c>
      <c r="E47" s="203" t="s">
        <v>477</v>
      </c>
      <c r="F47" s="162">
        <v>3000</v>
      </c>
      <c r="G47" s="206" t="s">
        <v>546</v>
      </c>
      <c r="H47" s="102"/>
    </row>
    <row r="48" spans="1:8">
      <c r="A48" s="102" t="s">
        <v>471</v>
      </c>
      <c r="B48" s="102" t="s">
        <v>472</v>
      </c>
      <c r="C48" s="41" t="s">
        <v>473</v>
      </c>
      <c r="D48" s="76"/>
      <c r="E48" s="203" t="s">
        <v>175</v>
      </c>
      <c r="F48" s="162">
        <v>8000</v>
      </c>
      <c r="G48" s="207"/>
      <c r="H48" s="41"/>
    </row>
    <row r="49" spans="1:8">
      <c r="A49" s="41" t="s">
        <v>409</v>
      </c>
      <c r="B49" s="41" t="s">
        <v>410</v>
      </c>
      <c r="C49" s="41" t="s">
        <v>419</v>
      </c>
      <c r="D49" s="76" t="s">
        <v>420</v>
      </c>
      <c r="E49" s="203" t="s">
        <v>168</v>
      </c>
      <c r="F49" s="162">
        <v>12500</v>
      </c>
      <c r="G49" s="207"/>
      <c r="H49" s="102"/>
    </row>
    <row r="50" spans="1:8">
      <c r="A50" s="102" t="s">
        <v>429</v>
      </c>
      <c r="B50" s="102" t="s">
        <v>430</v>
      </c>
      <c r="C50" s="41" t="s">
        <v>431</v>
      </c>
      <c r="D50" s="76"/>
      <c r="E50" s="203" t="s">
        <v>168</v>
      </c>
      <c r="F50" s="162">
        <v>12500</v>
      </c>
      <c r="G50" s="207"/>
      <c r="H50" s="102"/>
    </row>
    <row r="51" spans="1:8">
      <c r="A51" s="102" t="s">
        <v>351</v>
      </c>
      <c r="B51" s="102" t="s">
        <v>352</v>
      </c>
      <c r="C51" s="102" t="s">
        <v>353</v>
      </c>
      <c r="D51" s="76" t="s">
        <v>354</v>
      </c>
      <c r="E51" s="203" t="s">
        <v>168</v>
      </c>
      <c r="F51" s="162">
        <v>12500</v>
      </c>
      <c r="G51" s="207"/>
      <c r="H51" s="41"/>
    </row>
    <row r="52" spans="1:8">
      <c r="A52" s="41" t="s">
        <v>128</v>
      </c>
      <c r="B52" s="41" t="s">
        <v>130</v>
      </c>
      <c r="C52" s="41" t="s">
        <v>131</v>
      </c>
      <c r="D52" s="76" t="s">
        <v>139</v>
      </c>
      <c r="E52" s="203" t="s">
        <v>157</v>
      </c>
      <c r="F52" s="162">
        <v>25000</v>
      </c>
      <c r="G52" s="207"/>
      <c r="H52" s="41"/>
    </row>
    <row r="53" spans="1:8">
      <c r="A53" s="41" t="s">
        <v>262</v>
      </c>
      <c r="B53" s="41" t="s">
        <v>344</v>
      </c>
      <c r="C53" s="41" t="s">
        <v>345</v>
      </c>
      <c r="D53" s="76" t="s">
        <v>496</v>
      </c>
      <c r="E53" s="203" t="s">
        <v>175</v>
      </c>
      <c r="F53" s="162">
        <v>8000</v>
      </c>
      <c r="G53" s="207"/>
      <c r="H53" s="41"/>
    </row>
    <row r="54" spans="1:8">
      <c r="A54" s="41" t="s">
        <v>190</v>
      </c>
      <c r="B54" s="102" t="s">
        <v>497</v>
      </c>
      <c r="C54" s="102" t="s">
        <v>498</v>
      </c>
      <c r="D54" s="76" t="s">
        <v>167</v>
      </c>
      <c r="E54" s="203" t="s">
        <v>157</v>
      </c>
      <c r="F54" s="162">
        <v>25000</v>
      </c>
      <c r="G54" s="207"/>
      <c r="H54" s="41"/>
    </row>
    <row r="55" spans="1:8">
      <c r="A55" s="41" t="s">
        <v>159</v>
      </c>
      <c r="B55" s="41" t="s">
        <v>160</v>
      </c>
      <c r="C55" s="41" t="s">
        <v>161</v>
      </c>
      <c r="D55" s="76" t="s">
        <v>167</v>
      </c>
      <c r="E55" s="203" t="s">
        <v>168</v>
      </c>
      <c r="F55" s="162">
        <v>12500</v>
      </c>
      <c r="G55" s="207"/>
      <c r="H55" s="41"/>
    </row>
    <row r="56" spans="1:8">
      <c r="A56" s="41" t="s">
        <v>371</v>
      </c>
      <c r="B56" s="41" t="s">
        <v>372</v>
      </c>
      <c r="C56" s="41" t="s">
        <v>373</v>
      </c>
      <c r="D56" s="76" t="s">
        <v>174</v>
      </c>
      <c r="E56" s="203" t="s">
        <v>175</v>
      </c>
      <c r="F56" s="162">
        <v>8000</v>
      </c>
      <c r="G56" s="206" t="s">
        <v>547</v>
      </c>
      <c r="H56" s="102"/>
    </row>
    <row r="57" spans="1:8">
      <c r="A57" s="41" t="s">
        <v>370</v>
      </c>
      <c r="B57" s="102" t="s">
        <v>503</v>
      </c>
      <c r="C57" s="102" t="s">
        <v>504</v>
      </c>
      <c r="D57" s="76" t="s">
        <v>244</v>
      </c>
      <c r="E57" s="203" t="s">
        <v>175</v>
      </c>
      <c r="F57" s="162">
        <v>8000</v>
      </c>
      <c r="G57" s="206" t="s">
        <v>546</v>
      </c>
      <c r="H57" s="41"/>
    </row>
    <row r="58" spans="1:8">
      <c r="A58" s="41" t="s">
        <v>550</v>
      </c>
      <c r="B58" s="41" t="s">
        <v>551</v>
      </c>
      <c r="C58" s="102" t="s">
        <v>204</v>
      </c>
      <c r="D58" s="76" t="s">
        <v>205</v>
      </c>
      <c r="E58" s="203" t="s">
        <v>175</v>
      </c>
      <c r="F58" s="162">
        <v>8000</v>
      </c>
      <c r="G58" s="207"/>
      <c r="H58" s="41"/>
    </row>
    <row r="59" spans="1:8">
      <c r="A59" s="41" t="s">
        <v>220</v>
      </c>
      <c r="B59" s="41" t="s">
        <v>221</v>
      </c>
      <c r="C59" s="41" t="s">
        <v>222</v>
      </c>
      <c r="D59" s="76" t="s">
        <v>174</v>
      </c>
      <c r="E59" s="203" t="s">
        <v>168</v>
      </c>
      <c r="F59" s="162">
        <v>12500</v>
      </c>
      <c r="G59" s="207"/>
      <c r="H59" s="41"/>
    </row>
    <row r="60" spans="1:8">
      <c r="A60" s="41" t="s">
        <v>269</v>
      </c>
      <c r="B60" s="41" t="s">
        <v>271</v>
      </c>
      <c r="C60" s="41" t="s">
        <v>272</v>
      </c>
      <c r="D60" s="76" t="s">
        <v>273</v>
      </c>
      <c r="E60" s="203" t="s">
        <v>157</v>
      </c>
      <c r="F60" s="162">
        <v>42000</v>
      </c>
      <c r="G60" s="206" t="s">
        <v>548</v>
      </c>
      <c r="H60" s="102"/>
    </row>
    <row r="61" spans="1:8">
      <c r="A61" s="102" t="s">
        <v>238</v>
      </c>
      <c r="B61" s="102" t="s">
        <v>325</v>
      </c>
      <c r="C61" s="102" t="s">
        <v>326</v>
      </c>
      <c r="D61" s="76" t="s">
        <v>174</v>
      </c>
      <c r="E61" s="203" t="s">
        <v>175</v>
      </c>
      <c r="F61" s="162">
        <v>8000</v>
      </c>
      <c r="G61" s="207"/>
      <c r="H61" s="41"/>
    </row>
    <row r="62" spans="1:8">
      <c r="A62" s="102" t="s">
        <v>573</v>
      </c>
      <c r="B62" s="41" t="s">
        <v>277</v>
      </c>
      <c r="C62" s="102"/>
      <c r="D62" s="76" t="s">
        <v>167</v>
      </c>
      <c r="E62" s="203" t="s">
        <v>572</v>
      </c>
      <c r="F62" s="162">
        <v>24000</v>
      </c>
      <c r="G62" s="206" t="s">
        <v>584</v>
      </c>
    </row>
    <row r="63" spans="1:8">
      <c r="D63" s="76" t="s">
        <v>484</v>
      </c>
      <c r="E63" s="176">
        <f>SUM(F2:F62)</f>
        <v>769500</v>
      </c>
      <c r="F63" s="177"/>
    </row>
    <row r="64" spans="1:8">
      <c r="F64" s="208">
        <f>SUM(F2:F63)</f>
        <v>769500</v>
      </c>
    </row>
  </sheetData>
  <autoFilter ref="A1:G1">
    <filterColumn colId="1"/>
    <sortState ref="A2:G58">
      <sortCondition ref="A1"/>
    </sortState>
  </autoFilter>
  <pageMargins left="0.7" right="0.7" top="0.75" bottom="0.75" header="0.3" footer="0.3"/>
  <pageSetup scale="73" orientation="portrait" r:id="rId1"/>
  <headerFooter>
    <oddHeader>&amp;C&amp;15 2013 Festival Ball Registration to Date 6/28/13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G70"/>
  <sheetViews>
    <sheetView view="pageBreakPreview" topLeftCell="A8" zoomScale="60" zoomScaleNormal="100" workbookViewId="0">
      <selection sqref="A1:G71"/>
    </sheetView>
  </sheetViews>
  <sheetFormatPr defaultRowHeight="15"/>
  <cols>
    <col min="1" max="1" width="28.140625" bestFit="1" customWidth="1"/>
    <col min="2" max="2" width="10.7109375" bestFit="1" customWidth="1"/>
    <col min="3" max="3" width="13.42578125" bestFit="1" customWidth="1"/>
    <col min="4" max="4" width="19.7109375" bestFit="1" customWidth="1"/>
    <col min="5" max="5" width="13.7109375" bestFit="1" customWidth="1"/>
    <col min="6" max="6" width="11.28515625" bestFit="1" customWidth="1"/>
    <col min="7" max="7" width="14" bestFit="1" customWidth="1"/>
  </cols>
  <sheetData>
    <row r="1" spans="1:7" ht="36.75">
      <c r="A1" s="90" t="s">
        <v>0</v>
      </c>
      <c r="B1" s="90" t="s">
        <v>1</v>
      </c>
      <c r="C1" s="91" t="s">
        <v>8</v>
      </c>
      <c r="D1" s="92" t="s">
        <v>11</v>
      </c>
      <c r="E1" s="204" t="s">
        <v>146</v>
      </c>
      <c r="F1" s="96" t="s">
        <v>12</v>
      </c>
      <c r="G1" s="205" t="s">
        <v>735</v>
      </c>
    </row>
    <row r="2" spans="1:7">
      <c r="A2" s="41" t="s">
        <v>191</v>
      </c>
      <c r="B2" s="41" t="s">
        <v>192</v>
      </c>
      <c r="C2" s="41" t="s">
        <v>193</v>
      </c>
      <c r="D2" s="76" t="s">
        <v>194</v>
      </c>
      <c r="E2" s="203" t="s">
        <v>157</v>
      </c>
      <c r="F2" s="162">
        <v>25000</v>
      </c>
      <c r="G2" s="207"/>
    </row>
    <row r="3" spans="1:7">
      <c r="A3" s="41" t="s">
        <v>186</v>
      </c>
      <c r="B3" s="41" t="s">
        <v>271</v>
      </c>
      <c r="C3" s="41" t="s">
        <v>272</v>
      </c>
      <c r="D3" s="76" t="s">
        <v>167</v>
      </c>
      <c r="E3" s="203" t="s">
        <v>157</v>
      </c>
      <c r="F3" s="162">
        <v>25000</v>
      </c>
      <c r="G3" s="207"/>
    </row>
    <row r="4" spans="1:7">
      <c r="A4" s="102" t="s">
        <v>451</v>
      </c>
      <c r="B4" s="102" t="s">
        <v>450</v>
      </c>
      <c r="C4" s="102" t="s">
        <v>452</v>
      </c>
      <c r="D4" s="76" t="s">
        <v>174</v>
      </c>
      <c r="E4" s="203" t="s">
        <v>175</v>
      </c>
      <c r="F4" s="162">
        <v>8000</v>
      </c>
      <c r="G4" s="207"/>
    </row>
    <row r="5" spans="1:7">
      <c r="A5" s="41" t="s">
        <v>421</v>
      </c>
      <c r="B5" s="41"/>
      <c r="C5" s="41"/>
      <c r="D5" s="76" t="s">
        <v>205</v>
      </c>
      <c r="E5" s="203" t="s">
        <v>266</v>
      </c>
      <c r="F5" s="162">
        <v>500</v>
      </c>
      <c r="G5" s="206" t="s">
        <v>546</v>
      </c>
    </row>
    <row r="6" spans="1:7">
      <c r="A6" s="41" t="s">
        <v>612</v>
      </c>
      <c r="B6" s="41" t="s">
        <v>596</v>
      </c>
      <c r="C6" s="41" t="s">
        <v>597</v>
      </c>
      <c r="D6" s="76" t="s">
        <v>483</v>
      </c>
      <c r="E6" s="203" t="s">
        <v>175</v>
      </c>
      <c r="F6" s="162">
        <v>8000</v>
      </c>
      <c r="G6" s="206" t="s">
        <v>613</v>
      </c>
    </row>
    <row r="7" spans="1:7">
      <c r="A7" s="41" t="s">
        <v>414</v>
      </c>
      <c r="B7" s="41" t="s">
        <v>415</v>
      </c>
      <c r="C7" s="41" t="s">
        <v>416</v>
      </c>
      <c r="D7" s="76" t="s">
        <v>496</v>
      </c>
      <c r="E7" s="203" t="s">
        <v>418</v>
      </c>
      <c r="F7" s="162">
        <v>8000</v>
      </c>
      <c r="G7" s="207"/>
    </row>
    <row r="8" spans="1:7">
      <c r="A8" s="41" t="s">
        <v>201</v>
      </c>
      <c r="B8" s="41" t="s">
        <v>203</v>
      </c>
      <c r="C8" s="41" t="s">
        <v>204</v>
      </c>
      <c r="D8" s="76" t="s">
        <v>205</v>
      </c>
      <c r="E8" s="203" t="s">
        <v>175</v>
      </c>
      <c r="F8" s="162">
        <v>8000</v>
      </c>
      <c r="G8" s="207"/>
    </row>
    <row r="9" spans="1:7">
      <c r="A9" s="230" t="s">
        <v>734</v>
      </c>
      <c r="B9" s="230" t="s">
        <v>625</v>
      </c>
      <c r="C9" s="230" t="s">
        <v>626</v>
      </c>
      <c r="D9" s="231"/>
      <c r="E9" s="232" t="s">
        <v>175</v>
      </c>
      <c r="F9" s="233">
        <v>8000</v>
      </c>
      <c r="G9" s="207"/>
    </row>
    <row r="10" spans="1:7">
      <c r="A10" s="41" t="s">
        <v>620</v>
      </c>
      <c r="B10" s="41"/>
      <c r="C10" s="41"/>
      <c r="D10" s="76" t="s">
        <v>207</v>
      </c>
      <c r="E10" s="203" t="s">
        <v>168</v>
      </c>
      <c r="F10" s="162">
        <v>12500</v>
      </c>
      <c r="G10" s="206" t="s">
        <v>622</v>
      </c>
    </row>
    <row r="11" spans="1:7">
      <c r="A11" s="235" t="s">
        <v>444</v>
      </c>
      <c r="B11" s="235" t="s">
        <v>499</v>
      </c>
      <c r="C11" s="235" t="s">
        <v>500</v>
      </c>
      <c r="D11" s="231" t="s">
        <v>483</v>
      </c>
      <c r="E11" s="232" t="s">
        <v>175</v>
      </c>
      <c r="F11" s="233">
        <v>8000</v>
      </c>
      <c r="G11" s="207"/>
    </row>
    <row r="12" spans="1:7">
      <c r="A12" s="235" t="s">
        <v>531</v>
      </c>
      <c r="B12" s="230" t="s">
        <v>491</v>
      </c>
      <c r="C12" s="235" t="s">
        <v>492</v>
      </c>
      <c r="D12" s="231" t="s">
        <v>510</v>
      </c>
      <c r="E12" s="232" t="s">
        <v>168</v>
      </c>
      <c r="F12" s="233">
        <v>12500</v>
      </c>
      <c r="G12" s="207"/>
    </row>
    <row r="13" spans="1:7">
      <c r="A13" s="230" t="s">
        <v>252</v>
      </c>
      <c r="B13" s="230" t="s">
        <v>129</v>
      </c>
      <c r="C13" s="230" t="s">
        <v>132</v>
      </c>
      <c r="D13" s="231" t="s">
        <v>167</v>
      </c>
      <c r="E13" s="232" t="s">
        <v>168</v>
      </c>
      <c r="F13" s="233">
        <v>12500</v>
      </c>
      <c r="G13" s="207"/>
    </row>
    <row r="14" spans="1:7">
      <c r="A14" s="230" t="s">
        <v>232</v>
      </c>
      <c r="B14" s="230" t="s">
        <v>284</v>
      </c>
      <c r="C14" s="230" t="s">
        <v>285</v>
      </c>
      <c r="D14" s="231" t="s">
        <v>174</v>
      </c>
      <c r="E14" s="232" t="s">
        <v>175</v>
      </c>
      <c r="F14" s="233">
        <v>8000</v>
      </c>
      <c r="G14" s="207"/>
    </row>
    <row r="15" spans="1:7">
      <c r="A15" s="41" t="s">
        <v>367</v>
      </c>
      <c r="B15" s="41" t="s">
        <v>257</v>
      </c>
      <c r="C15" s="41" t="s">
        <v>368</v>
      </c>
      <c r="D15" s="76" t="s">
        <v>174</v>
      </c>
      <c r="E15" s="203" t="s">
        <v>175</v>
      </c>
      <c r="F15" s="162">
        <v>8000</v>
      </c>
      <c r="G15" s="207"/>
    </row>
    <row r="16" spans="1:7">
      <c r="A16" s="107" t="s">
        <v>476</v>
      </c>
      <c r="B16" s="41" t="s">
        <v>439</v>
      </c>
      <c r="C16" s="41" t="s">
        <v>440</v>
      </c>
      <c r="D16" s="76"/>
      <c r="E16" s="203" t="s">
        <v>175</v>
      </c>
      <c r="F16" s="162">
        <v>8000</v>
      </c>
      <c r="G16" s="207"/>
    </row>
    <row r="17" spans="1:7">
      <c r="A17" s="230" t="s">
        <v>242</v>
      </c>
      <c r="B17" s="235" t="s">
        <v>221</v>
      </c>
      <c r="C17" s="235" t="s">
        <v>240</v>
      </c>
      <c r="D17" s="231" t="s">
        <v>167</v>
      </c>
      <c r="E17" s="232" t="s">
        <v>168</v>
      </c>
      <c r="F17" s="233">
        <v>12500</v>
      </c>
      <c r="G17" s="207"/>
    </row>
    <row r="18" spans="1:7">
      <c r="A18" s="230" t="s">
        <v>674</v>
      </c>
      <c r="B18" s="235" t="s">
        <v>675</v>
      </c>
      <c r="C18" s="235" t="s">
        <v>466</v>
      </c>
      <c r="D18" s="231" t="s">
        <v>167</v>
      </c>
      <c r="E18" s="232" t="s">
        <v>157</v>
      </c>
      <c r="F18" s="233">
        <v>25000</v>
      </c>
      <c r="G18" s="207"/>
    </row>
    <row r="19" spans="1:7">
      <c r="A19" s="230" t="s">
        <v>396</v>
      </c>
      <c r="B19" s="230" t="s">
        <v>397</v>
      </c>
      <c r="C19" s="230" t="s">
        <v>398</v>
      </c>
      <c r="D19" s="231"/>
      <c r="E19" s="232" t="s">
        <v>422</v>
      </c>
      <c r="F19" s="233">
        <v>2000</v>
      </c>
      <c r="G19" s="234" t="s">
        <v>546</v>
      </c>
    </row>
    <row r="20" spans="1:7">
      <c r="A20" s="100" t="s">
        <v>209</v>
      </c>
      <c r="B20" s="41" t="s">
        <v>123</v>
      </c>
      <c r="C20" s="41" t="s">
        <v>124</v>
      </c>
      <c r="D20" s="76" t="s">
        <v>167</v>
      </c>
      <c r="E20" s="203" t="s">
        <v>168</v>
      </c>
      <c r="F20" s="162">
        <v>12500</v>
      </c>
      <c r="G20" s="207"/>
    </row>
    <row r="21" spans="1:7">
      <c r="A21" s="41" t="s">
        <v>208</v>
      </c>
      <c r="B21" s="41" t="s">
        <v>249</v>
      </c>
      <c r="C21" s="41" t="s">
        <v>250</v>
      </c>
      <c r="D21" s="76" t="s">
        <v>244</v>
      </c>
      <c r="E21" s="203" t="s">
        <v>168</v>
      </c>
      <c r="F21" s="162">
        <v>12500</v>
      </c>
      <c r="G21" s="207"/>
    </row>
    <row r="22" spans="1:7">
      <c r="A22" s="41" t="s">
        <v>169</v>
      </c>
      <c r="B22" s="41" t="s">
        <v>170</v>
      </c>
      <c r="C22" s="41" t="s">
        <v>171</v>
      </c>
      <c r="D22" s="76" t="s">
        <v>174</v>
      </c>
      <c r="E22" s="203" t="s">
        <v>175</v>
      </c>
      <c r="F22" s="162">
        <v>8000</v>
      </c>
      <c r="G22" s="207"/>
    </row>
    <row r="23" spans="1:7">
      <c r="A23" s="41" t="s">
        <v>211</v>
      </c>
      <c r="B23" s="41" t="s">
        <v>212</v>
      </c>
      <c r="C23" s="41" t="s">
        <v>213</v>
      </c>
      <c r="D23" s="76" t="s">
        <v>214</v>
      </c>
      <c r="E23" s="203" t="s">
        <v>168</v>
      </c>
      <c r="F23" s="162">
        <v>12500</v>
      </c>
      <c r="G23" s="207"/>
    </row>
    <row r="24" spans="1:7">
      <c r="A24" s="41" t="s">
        <v>757</v>
      </c>
      <c r="B24" s="41" t="s">
        <v>758</v>
      </c>
      <c r="C24" s="41" t="s">
        <v>759</v>
      </c>
      <c r="D24" s="76" t="s">
        <v>244</v>
      </c>
      <c r="E24" s="203" t="s">
        <v>175</v>
      </c>
      <c r="F24" s="162">
        <v>8000</v>
      </c>
      <c r="G24" s="234" t="s">
        <v>546</v>
      </c>
    </row>
    <row r="25" spans="1:7">
      <c r="A25" s="102" t="s">
        <v>227</v>
      </c>
      <c r="B25" s="102" t="s">
        <v>228</v>
      </c>
      <c r="C25" s="102" t="s">
        <v>229</v>
      </c>
      <c r="D25" s="76" t="s">
        <v>174</v>
      </c>
      <c r="E25" s="203" t="s">
        <v>230</v>
      </c>
      <c r="F25" s="162">
        <v>4000</v>
      </c>
      <c r="G25" s="207"/>
    </row>
    <row r="26" spans="1:7">
      <c r="A26" s="41" t="s">
        <v>365</v>
      </c>
      <c r="B26" s="41" t="s">
        <v>247</v>
      </c>
      <c r="C26" s="41" t="s">
        <v>366</v>
      </c>
      <c r="D26" s="76" t="s">
        <v>244</v>
      </c>
      <c r="E26" s="203" t="s">
        <v>175</v>
      </c>
      <c r="F26" s="162">
        <v>8000</v>
      </c>
      <c r="G26" s="206" t="s">
        <v>546</v>
      </c>
    </row>
    <row r="27" spans="1:7">
      <c r="A27" s="41" t="s">
        <v>424</v>
      </c>
      <c r="B27" s="41" t="s">
        <v>481</v>
      </c>
      <c r="C27" s="41" t="s">
        <v>482</v>
      </c>
      <c r="D27" s="76" t="s">
        <v>480</v>
      </c>
      <c r="E27" s="203" t="s">
        <v>168</v>
      </c>
      <c r="F27" s="162">
        <v>12500</v>
      </c>
      <c r="G27" s="207"/>
    </row>
    <row r="28" spans="1:7">
      <c r="A28" s="41" t="s">
        <v>234</v>
      </c>
      <c r="B28" s="41" t="s">
        <v>235</v>
      </c>
      <c r="C28" s="41" t="s">
        <v>236</v>
      </c>
      <c r="D28" s="76" t="s">
        <v>174</v>
      </c>
      <c r="E28" s="203" t="s">
        <v>175</v>
      </c>
      <c r="F28" s="162">
        <v>8000</v>
      </c>
      <c r="G28" s="207"/>
    </row>
    <row r="29" spans="1:7">
      <c r="A29" s="41" t="s">
        <v>234</v>
      </c>
      <c r="B29" s="41" t="s">
        <v>726</v>
      </c>
      <c r="C29" s="41" t="s">
        <v>727</v>
      </c>
      <c r="D29" s="76" t="s">
        <v>167</v>
      </c>
      <c r="E29" s="203" t="s">
        <v>157</v>
      </c>
      <c r="F29" s="162">
        <v>45000</v>
      </c>
      <c r="G29" s="207"/>
    </row>
    <row r="30" spans="1:7">
      <c r="A30" s="41" t="s">
        <v>276</v>
      </c>
      <c r="B30" s="41" t="s">
        <v>277</v>
      </c>
      <c r="C30" s="41" t="s">
        <v>278</v>
      </c>
      <c r="D30" s="76" t="s">
        <v>174</v>
      </c>
      <c r="E30" s="203" t="s">
        <v>157</v>
      </c>
      <c r="F30" s="162">
        <v>25000</v>
      </c>
      <c r="G30" s="207"/>
    </row>
    <row r="31" spans="1:7">
      <c r="A31" s="235" t="s">
        <v>769</v>
      </c>
      <c r="B31" s="235" t="s">
        <v>770</v>
      </c>
      <c r="C31" s="235" t="s">
        <v>762</v>
      </c>
      <c r="D31" s="231" t="s">
        <v>174</v>
      </c>
      <c r="E31" s="232" t="s">
        <v>266</v>
      </c>
      <c r="F31" s="233">
        <v>2000</v>
      </c>
      <c r="G31" s="206" t="s">
        <v>771</v>
      </c>
    </row>
    <row r="32" spans="1:7">
      <c r="A32" s="107" t="s">
        <v>255</v>
      </c>
      <c r="B32" s="41" t="s">
        <v>511</v>
      </c>
      <c r="C32" s="41" t="s">
        <v>259</v>
      </c>
      <c r="D32" s="76" t="s">
        <v>174</v>
      </c>
      <c r="E32" s="203" t="s">
        <v>175</v>
      </c>
      <c r="F32" s="162">
        <v>8000</v>
      </c>
      <c r="G32" s="207"/>
    </row>
    <row r="33" spans="1:7">
      <c r="A33" s="41" t="s">
        <v>335</v>
      </c>
      <c r="B33" s="41" t="s">
        <v>336</v>
      </c>
      <c r="C33" s="41" t="s">
        <v>337</v>
      </c>
      <c r="D33" s="76" t="s">
        <v>174</v>
      </c>
      <c r="E33" s="203" t="s">
        <v>175</v>
      </c>
      <c r="F33" s="162">
        <v>8000</v>
      </c>
      <c r="G33" s="206" t="s">
        <v>546</v>
      </c>
    </row>
    <row r="34" spans="1:7">
      <c r="A34" s="107" t="s">
        <v>527</v>
      </c>
      <c r="B34" s="41" t="s">
        <v>187</v>
      </c>
      <c r="C34" s="41" t="s">
        <v>188</v>
      </c>
      <c r="D34" s="76" t="s">
        <v>528</v>
      </c>
      <c r="E34" s="203" t="s">
        <v>175</v>
      </c>
      <c r="F34" s="162">
        <v>8000</v>
      </c>
      <c r="G34" s="207"/>
    </row>
    <row r="35" spans="1:7">
      <c r="A35" s="41" t="s">
        <v>736</v>
      </c>
      <c r="B35" s="41" t="s">
        <v>129</v>
      </c>
      <c r="C35" s="41" t="s">
        <v>132</v>
      </c>
      <c r="D35" s="76" t="s">
        <v>207</v>
      </c>
      <c r="E35" s="203" t="s">
        <v>168</v>
      </c>
      <c r="F35" s="162">
        <v>12500</v>
      </c>
      <c r="G35" s="207"/>
    </row>
    <row r="36" spans="1:7">
      <c r="A36" s="102" t="s">
        <v>464</v>
      </c>
      <c r="B36" s="102" t="s">
        <v>465</v>
      </c>
      <c r="C36" s="41" t="s">
        <v>479</v>
      </c>
      <c r="D36" s="76" t="s">
        <v>167</v>
      </c>
      <c r="E36" s="203" t="s">
        <v>175</v>
      </c>
      <c r="F36" s="162">
        <v>8000</v>
      </c>
      <c r="G36" s="207"/>
    </row>
    <row r="37" spans="1:7">
      <c r="A37" s="41" t="s">
        <v>246</v>
      </c>
      <c r="B37" s="41" t="s">
        <v>247</v>
      </c>
      <c r="C37" s="41" t="s">
        <v>248</v>
      </c>
      <c r="D37" s="76" t="s">
        <v>174</v>
      </c>
      <c r="E37" s="203" t="s">
        <v>175</v>
      </c>
      <c r="F37" s="162">
        <v>8000</v>
      </c>
      <c r="G37" s="207"/>
    </row>
    <row r="38" spans="1:7">
      <c r="A38" s="41" t="s">
        <v>571</v>
      </c>
      <c r="B38" s="102" t="s">
        <v>224</v>
      </c>
      <c r="C38" s="102" t="s">
        <v>225</v>
      </c>
      <c r="D38" s="76" t="s">
        <v>174</v>
      </c>
      <c r="E38" s="203" t="s">
        <v>175</v>
      </c>
      <c r="F38" s="162">
        <v>8000</v>
      </c>
      <c r="G38" s="207"/>
    </row>
    <row r="39" spans="1:7">
      <c r="A39" s="41" t="s">
        <v>256</v>
      </c>
      <c r="B39" s="41" t="s">
        <v>228</v>
      </c>
      <c r="C39" s="41" t="s">
        <v>261</v>
      </c>
      <c r="D39" s="76" t="s">
        <v>174</v>
      </c>
      <c r="E39" s="203" t="s">
        <v>175</v>
      </c>
      <c r="F39" s="162">
        <v>8000</v>
      </c>
      <c r="G39" s="207"/>
    </row>
    <row r="40" spans="1:7">
      <c r="A40" s="41" t="s">
        <v>537</v>
      </c>
      <c r="B40" s="41" t="s">
        <v>538</v>
      </c>
      <c r="C40" s="41" t="s">
        <v>536</v>
      </c>
      <c r="D40" s="76" t="s">
        <v>483</v>
      </c>
      <c r="E40" s="203" t="s">
        <v>175</v>
      </c>
      <c r="F40" s="162">
        <v>8000</v>
      </c>
      <c r="G40" s="207"/>
    </row>
    <row r="41" spans="1:7">
      <c r="A41" s="41" t="s">
        <v>486</v>
      </c>
      <c r="B41" s="41" t="s">
        <v>487</v>
      </c>
      <c r="C41" s="41" t="s">
        <v>466</v>
      </c>
      <c r="D41" s="76" t="s">
        <v>530</v>
      </c>
      <c r="E41" s="203" t="s">
        <v>157</v>
      </c>
      <c r="F41" s="162">
        <v>25000</v>
      </c>
      <c r="G41" s="207"/>
    </row>
    <row r="42" spans="1:7">
      <c r="A42" s="41" t="s">
        <v>576</v>
      </c>
      <c r="B42" s="102" t="s">
        <v>578</v>
      </c>
      <c r="C42" s="41" t="s">
        <v>579</v>
      </c>
      <c r="D42" s="76" t="s">
        <v>174</v>
      </c>
      <c r="E42" s="203" t="s">
        <v>168</v>
      </c>
      <c r="F42" s="162">
        <v>12500</v>
      </c>
      <c r="G42" s="207"/>
    </row>
    <row r="43" spans="1:7">
      <c r="A43" s="41" t="s">
        <v>617</v>
      </c>
      <c r="B43" s="102" t="s">
        <v>619</v>
      </c>
      <c r="C43" s="41" t="s">
        <v>618</v>
      </c>
      <c r="D43" s="76" t="s">
        <v>167</v>
      </c>
      <c r="E43" s="203" t="s">
        <v>175</v>
      </c>
      <c r="F43" s="162">
        <v>8000</v>
      </c>
      <c r="G43" s="207"/>
    </row>
    <row r="44" spans="1:7">
      <c r="A44" s="102" t="s">
        <v>456</v>
      </c>
      <c r="B44" s="102" t="s">
        <v>458</v>
      </c>
      <c r="C44" s="102" t="s">
        <v>459</v>
      </c>
      <c r="D44" s="76" t="s">
        <v>174</v>
      </c>
      <c r="E44" s="203" t="s">
        <v>168</v>
      </c>
      <c r="F44" s="162">
        <v>12500</v>
      </c>
      <c r="G44" s="206" t="s">
        <v>555</v>
      </c>
    </row>
    <row r="45" spans="1:7">
      <c r="A45" s="41" t="s">
        <v>388</v>
      </c>
      <c r="B45" s="41" t="s">
        <v>389</v>
      </c>
      <c r="C45" s="41" t="s">
        <v>390</v>
      </c>
      <c r="D45" s="76" t="s">
        <v>167</v>
      </c>
      <c r="E45" s="203" t="s">
        <v>175</v>
      </c>
      <c r="F45" s="162">
        <v>8000</v>
      </c>
      <c r="G45" s="206" t="s">
        <v>546</v>
      </c>
    </row>
    <row r="46" spans="1:7">
      <c r="A46" s="41" t="s">
        <v>356</v>
      </c>
      <c r="B46" s="41" t="s">
        <v>123</v>
      </c>
      <c r="C46" s="41" t="s">
        <v>357</v>
      </c>
      <c r="D46" s="76" t="s">
        <v>496</v>
      </c>
      <c r="E46" s="203" t="s">
        <v>168</v>
      </c>
      <c r="F46" s="162">
        <v>12500</v>
      </c>
      <c r="G46" s="207"/>
    </row>
    <row r="47" spans="1:7">
      <c r="A47" s="41" t="s">
        <v>125</v>
      </c>
      <c r="B47" s="41" t="s">
        <v>362</v>
      </c>
      <c r="C47" s="41" t="s">
        <v>363</v>
      </c>
      <c r="D47" s="76" t="s">
        <v>167</v>
      </c>
      <c r="E47" s="203" t="s">
        <v>157</v>
      </c>
      <c r="F47" s="162">
        <v>48000</v>
      </c>
      <c r="G47" s="206" t="s">
        <v>549</v>
      </c>
    </row>
    <row r="48" spans="1:7">
      <c r="A48" s="41" t="s">
        <v>603</v>
      </c>
      <c r="B48" s="41" t="s">
        <v>604</v>
      </c>
      <c r="C48" s="41" t="s">
        <v>426</v>
      </c>
      <c r="D48" s="76"/>
      <c r="E48" s="203" t="s">
        <v>422</v>
      </c>
      <c r="F48" s="162">
        <v>2000</v>
      </c>
      <c r="G48" s="206" t="s">
        <v>613</v>
      </c>
    </row>
    <row r="49" spans="1:7">
      <c r="A49" s="41" t="s">
        <v>375</v>
      </c>
      <c r="B49" s="41" t="s">
        <v>248</v>
      </c>
      <c r="C49" s="41" t="s">
        <v>377</v>
      </c>
      <c r="D49" s="76" t="s">
        <v>382</v>
      </c>
      <c r="E49" s="203" t="s">
        <v>168</v>
      </c>
      <c r="F49" s="162">
        <v>12500</v>
      </c>
      <c r="G49" s="207"/>
    </row>
    <row r="50" spans="1:7">
      <c r="A50" s="41" t="s">
        <v>196</v>
      </c>
      <c r="B50" s="41" t="s">
        <v>197</v>
      </c>
      <c r="C50" s="41" t="s">
        <v>198</v>
      </c>
      <c r="D50" s="76" t="s">
        <v>199</v>
      </c>
      <c r="E50" s="203" t="s">
        <v>175</v>
      </c>
      <c r="F50" s="162">
        <v>8000</v>
      </c>
      <c r="G50" s="207"/>
    </row>
    <row r="51" spans="1:7">
      <c r="A51" s="41" t="s">
        <v>263</v>
      </c>
      <c r="B51" s="41" t="s">
        <v>402</v>
      </c>
      <c r="C51" s="41" t="s">
        <v>265</v>
      </c>
      <c r="D51" s="76" t="s">
        <v>167</v>
      </c>
      <c r="E51" s="203" t="s">
        <v>477</v>
      </c>
      <c r="F51" s="162">
        <v>3000</v>
      </c>
      <c r="G51" s="206" t="s">
        <v>546</v>
      </c>
    </row>
    <row r="52" spans="1:7">
      <c r="A52" s="102" t="s">
        <v>471</v>
      </c>
      <c r="B52" s="102" t="s">
        <v>472</v>
      </c>
      <c r="C52" s="41" t="s">
        <v>473</v>
      </c>
      <c r="D52" s="76"/>
      <c r="E52" s="203" t="s">
        <v>175</v>
      </c>
      <c r="F52" s="162">
        <v>8000</v>
      </c>
      <c r="G52" s="207"/>
    </row>
    <row r="53" spans="1:7">
      <c r="A53" s="41" t="s">
        <v>409</v>
      </c>
      <c r="B53" s="41" t="s">
        <v>410</v>
      </c>
      <c r="C53" s="41" t="s">
        <v>419</v>
      </c>
      <c r="D53" s="76" t="s">
        <v>174</v>
      </c>
      <c r="E53" s="203" t="s">
        <v>168</v>
      </c>
      <c r="F53" s="162">
        <v>12500</v>
      </c>
      <c r="G53" s="207"/>
    </row>
    <row r="54" spans="1:7">
      <c r="A54" s="102" t="s">
        <v>429</v>
      </c>
      <c r="B54" s="102" t="s">
        <v>430</v>
      </c>
      <c r="C54" s="41" t="s">
        <v>431</v>
      </c>
      <c r="D54" s="76"/>
      <c r="E54" s="203" t="s">
        <v>168</v>
      </c>
      <c r="F54" s="162">
        <v>12500</v>
      </c>
      <c r="G54" s="207"/>
    </row>
    <row r="55" spans="1:7">
      <c r="A55" s="102" t="s">
        <v>351</v>
      </c>
      <c r="B55" s="102" t="s">
        <v>352</v>
      </c>
      <c r="C55" s="102" t="s">
        <v>353</v>
      </c>
      <c r="D55" s="76" t="s">
        <v>517</v>
      </c>
      <c r="E55" s="203" t="s">
        <v>168</v>
      </c>
      <c r="F55" s="162">
        <v>12500</v>
      </c>
      <c r="G55" s="207"/>
    </row>
    <row r="56" spans="1:7">
      <c r="A56" s="41" t="s">
        <v>128</v>
      </c>
      <c r="B56" s="41" t="s">
        <v>130</v>
      </c>
      <c r="C56" s="41" t="s">
        <v>131</v>
      </c>
      <c r="D56" s="76" t="s">
        <v>139</v>
      </c>
      <c r="E56" s="203" t="s">
        <v>157</v>
      </c>
      <c r="F56" s="162">
        <v>25000</v>
      </c>
      <c r="G56" s="207"/>
    </row>
    <row r="57" spans="1:7">
      <c r="A57" s="41" t="s">
        <v>262</v>
      </c>
      <c r="B57" s="41" t="s">
        <v>344</v>
      </c>
      <c r="C57" s="41" t="s">
        <v>345</v>
      </c>
      <c r="D57" s="76" t="s">
        <v>496</v>
      </c>
      <c r="E57" s="203" t="s">
        <v>175</v>
      </c>
      <c r="F57" s="162">
        <v>8000</v>
      </c>
      <c r="G57" s="207"/>
    </row>
    <row r="58" spans="1:7">
      <c r="A58" s="41" t="s">
        <v>190</v>
      </c>
      <c r="B58" s="102" t="s">
        <v>497</v>
      </c>
      <c r="C58" s="102" t="s">
        <v>498</v>
      </c>
      <c r="D58" s="76" t="s">
        <v>167</v>
      </c>
      <c r="E58" s="203" t="s">
        <v>157</v>
      </c>
      <c r="F58" s="162">
        <v>25000</v>
      </c>
      <c r="G58" s="207"/>
    </row>
    <row r="59" spans="1:7">
      <c r="A59" s="41" t="s">
        <v>753</v>
      </c>
      <c r="B59" s="102" t="s">
        <v>752</v>
      </c>
      <c r="C59" s="102" t="s">
        <v>748</v>
      </c>
      <c r="D59" s="76" t="s">
        <v>754</v>
      </c>
      <c r="E59" s="203" t="s">
        <v>175</v>
      </c>
      <c r="F59" s="162">
        <v>8000</v>
      </c>
      <c r="G59" s="207"/>
    </row>
    <row r="60" spans="1:7">
      <c r="A60" s="41" t="s">
        <v>159</v>
      </c>
      <c r="B60" s="41" t="s">
        <v>160</v>
      </c>
      <c r="C60" s="41" t="s">
        <v>161</v>
      </c>
      <c r="D60" s="76" t="s">
        <v>167</v>
      </c>
      <c r="E60" s="203" t="s">
        <v>168</v>
      </c>
      <c r="F60" s="162">
        <v>12500</v>
      </c>
      <c r="G60" s="207"/>
    </row>
    <row r="61" spans="1:7">
      <c r="A61" s="41" t="s">
        <v>371</v>
      </c>
      <c r="B61" s="41" t="s">
        <v>372</v>
      </c>
      <c r="C61" s="41" t="s">
        <v>373</v>
      </c>
      <c r="D61" s="76" t="s">
        <v>174</v>
      </c>
      <c r="E61" s="203" t="s">
        <v>175</v>
      </c>
      <c r="F61" s="162">
        <v>8000</v>
      </c>
      <c r="G61" s="206" t="s">
        <v>547</v>
      </c>
    </row>
    <row r="62" spans="1:7">
      <c r="A62" s="41" t="s">
        <v>370</v>
      </c>
      <c r="B62" s="102" t="s">
        <v>503</v>
      </c>
      <c r="C62" s="102" t="s">
        <v>504</v>
      </c>
      <c r="D62" s="76" t="s">
        <v>244</v>
      </c>
      <c r="E62" s="203" t="s">
        <v>175</v>
      </c>
      <c r="F62" s="162">
        <v>8000</v>
      </c>
      <c r="G62" s="206" t="s">
        <v>546</v>
      </c>
    </row>
    <row r="63" spans="1:7">
      <c r="A63" s="41" t="s">
        <v>550</v>
      </c>
      <c r="B63" s="41" t="s">
        <v>551</v>
      </c>
      <c r="C63" s="102" t="s">
        <v>204</v>
      </c>
      <c r="D63" s="76" t="s">
        <v>205</v>
      </c>
      <c r="E63" s="203" t="s">
        <v>175</v>
      </c>
      <c r="F63" s="162">
        <v>8000</v>
      </c>
      <c r="G63" s="207"/>
    </row>
    <row r="64" spans="1:7">
      <c r="A64" s="41" t="s">
        <v>220</v>
      </c>
      <c r="B64" s="41" t="s">
        <v>221</v>
      </c>
      <c r="C64" s="41" t="s">
        <v>222</v>
      </c>
      <c r="D64" s="76" t="s">
        <v>174</v>
      </c>
      <c r="E64" s="203" t="s">
        <v>168</v>
      </c>
      <c r="F64" s="162">
        <v>12500</v>
      </c>
      <c r="G64" s="207"/>
    </row>
    <row r="65" spans="1:7">
      <c r="A65" s="41" t="s">
        <v>740</v>
      </c>
      <c r="B65" s="41" t="s">
        <v>228</v>
      </c>
      <c r="C65" s="41" t="s">
        <v>741</v>
      </c>
      <c r="D65" s="76" t="s">
        <v>755</v>
      </c>
      <c r="E65" s="203" t="s">
        <v>175</v>
      </c>
      <c r="F65" s="162">
        <v>8000</v>
      </c>
      <c r="G65" s="206" t="s">
        <v>756</v>
      </c>
    </row>
    <row r="66" spans="1:7">
      <c r="A66" s="41" t="s">
        <v>269</v>
      </c>
      <c r="B66" s="41" t="s">
        <v>271</v>
      </c>
      <c r="C66" s="41" t="s">
        <v>272</v>
      </c>
      <c r="D66" s="76" t="s">
        <v>273</v>
      </c>
      <c r="E66" s="203" t="s">
        <v>157</v>
      </c>
      <c r="F66" s="162">
        <v>42000</v>
      </c>
      <c r="G66" s="206" t="s">
        <v>548</v>
      </c>
    </row>
    <row r="67" spans="1:7">
      <c r="A67" s="102" t="s">
        <v>238</v>
      </c>
      <c r="B67" s="102" t="s">
        <v>325</v>
      </c>
      <c r="C67" s="102" t="s">
        <v>326</v>
      </c>
      <c r="D67" s="76" t="s">
        <v>174</v>
      </c>
      <c r="E67" s="203" t="s">
        <v>175</v>
      </c>
      <c r="F67" s="162">
        <v>8000</v>
      </c>
      <c r="G67" s="207"/>
    </row>
    <row r="68" spans="1:7">
      <c r="A68" s="102" t="s">
        <v>573</v>
      </c>
      <c r="B68" s="41" t="s">
        <v>277</v>
      </c>
      <c r="C68" s="102"/>
      <c r="D68" s="76" t="s">
        <v>167</v>
      </c>
      <c r="E68" s="76" t="s">
        <v>572</v>
      </c>
      <c r="F68" s="162">
        <v>24000</v>
      </c>
      <c r="G68" s="206" t="s">
        <v>584</v>
      </c>
    </row>
    <row r="69" spans="1:7">
      <c r="D69" s="236"/>
      <c r="E69" s="237"/>
      <c r="F69" s="238"/>
    </row>
    <row r="70" spans="1:7">
      <c r="F70" s="208">
        <f>SUM(F2:F69)</f>
        <v>828500</v>
      </c>
    </row>
  </sheetData>
  <autoFilter ref="A1:G68">
    <sortState ref="A2:G65">
      <sortCondition ref="A1:A65"/>
    </sortState>
  </autoFilter>
  <pageMargins left="0.7" right="0.7" top="0.75" bottom="0.75" header="0.3" footer="0.3"/>
  <pageSetup scale="64" orientation="portrait" r:id="rId1"/>
  <headerFooter>
    <oddHeader>&amp;CFestival Ball Reg to Date 7.11.13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G73"/>
  <sheetViews>
    <sheetView workbookViewId="0">
      <selection activeCell="G73" sqref="A1:G73"/>
    </sheetView>
  </sheetViews>
  <sheetFormatPr defaultRowHeight="15"/>
  <cols>
    <col min="1" max="1" width="28.140625" bestFit="1" customWidth="1"/>
    <col min="2" max="2" width="10.7109375" bestFit="1" customWidth="1"/>
    <col min="3" max="3" width="13.42578125" bestFit="1" customWidth="1"/>
    <col min="4" max="4" width="19.7109375" bestFit="1" customWidth="1"/>
    <col min="5" max="5" width="13.7109375" bestFit="1" customWidth="1"/>
    <col min="6" max="6" width="9.28515625" bestFit="1" customWidth="1"/>
    <col min="7" max="7" width="14" bestFit="1" customWidth="1"/>
  </cols>
  <sheetData>
    <row r="1" spans="1:7" ht="36.75">
      <c r="A1" s="90" t="s">
        <v>0</v>
      </c>
      <c r="B1" s="90" t="s">
        <v>1</v>
      </c>
      <c r="C1" s="91" t="s">
        <v>8</v>
      </c>
      <c r="D1" s="92" t="s">
        <v>11</v>
      </c>
      <c r="E1" s="204" t="s">
        <v>146</v>
      </c>
      <c r="F1" s="96" t="s">
        <v>12</v>
      </c>
      <c r="G1" s="205" t="s">
        <v>735</v>
      </c>
    </row>
    <row r="2" spans="1:7">
      <c r="A2" s="41" t="s">
        <v>191</v>
      </c>
      <c r="B2" s="41" t="s">
        <v>192</v>
      </c>
      <c r="C2" s="41" t="s">
        <v>193</v>
      </c>
      <c r="D2" s="76" t="s">
        <v>194</v>
      </c>
      <c r="E2" s="203" t="s">
        <v>157</v>
      </c>
      <c r="F2" s="162">
        <v>25000</v>
      </c>
      <c r="G2" s="207"/>
    </row>
    <row r="3" spans="1:7">
      <c r="A3" s="41" t="s">
        <v>186</v>
      </c>
      <c r="B3" s="41" t="s">
        <v>271</v>
      </c>
      <c r="C3" s="41" t="s">
        <v>272</v>
      </c>
      <c r="D3" s="76" t="s">
        <v>167</v>
      </c>
      <c r="E3" s="203" t="s">
        <v>157</v>
      </c>
      <c r="F3" s="162">
        <v>25000</v>
      </c>
      <c r="G3" s="207"/>
    </row>
    <row r="4" spans="1:7">
      <c r="A4" s="102" t="s">
        <v>451</v>
      </c>
      <c r="B4" s="102" t="s">
        <v>450</v>
      </c>
      <c r="C4" s="102" t="s">
        <v>452</v>
      </c>
      <c r="D4" s="76" t="s">
        <v>174</v>
      </c>
      <c r="E4" s="203" t="s">
        <v>175</v>
      </c>
      <c r="F4" s="162">
        <v>8000</v>
      </c>
      <c r="G4" s="207"/>
    </row>
    <row r="5" spans="1:7">
      <c r="A5" s="41" t="s">
        <v>421</v>
      </c>
      <c r="B5" s="41"/>
      <c r="C5" s="41"/>
      <c r="D5" s="76" t="s">
        <v>205</v>
      </c>
      <c r="E5" s="203" t="s">
        <v>266</v>
      </c>
      <c r="F5" s="162">
        <v>500</v>
      </c>
      <c r="G5" s="206" t="s">
        <v>546</v>
      </c>
    </row>
    <row r="6" spans="1:7">
      <c r="A6" s="41" t="s">
        <v>612</v>
      </c>
      <c r="B6" s="41" t="s">
        <v>596</v>
      </c>
      <c r="C6" s="41" t="s">
        <v>597</v>
      </c>
      <c r="D6" s="76" t="s">
        <v>483</v>
      </c>
      <c r="E6" s="203" t="s">
        <v>175</v>
      </c>
      <c r="F6" s="162">
        <v>8000</v>
      </c>
      <c r="G6" s="206" t="s">
        <v>613</v>
      </c>
    </row>
    <row r="7" spans="1:7">
      <c r="A7" s="41" t="s">
        <v>414</v>
      </c>
      <c r="B7" s="41" t="s">
        <v>415</v>
      </c>
      <c r="C7" s="41" t="s">
        <v>416</v>
      </c>
      <c r="D7" s="76" t="s">
        <v>496</v>
      </c>
      <c r="E7" s="203" t="s">
        <v>418</v>
      </c>
      <c r="F7" s="162">
        <v>8000</v>
      </c>
      <c r="G7" s="207"/>
    </row>
    <row r="8" spans="1:7">
      <c r="A8" s="41" t="s">
        <v>201</v>
      </c>
      <c r="B8" s="41" t="s">
        <v>203</v>
      </c>
      <c r="C8" s="41" t="s">
        <v>204</v>
      </c>
      <c r="D8" s="76" t="s">
        <v>205</v>
      </c>
      <c r="E8" s="203" t="s">
        <v>175</v>
      </c>
      <c r="F8" s="162">
        <v>8000</v>
      </c>
      <c r="G8" s="207"/>
    </row>
    <row r="9" spans="1:7">
      <c r="A9" s="230" t="s">
        <v>734</v>
      </c>
      <c r="B9" s="230" t="s">
        <v>625</v>
      </c>
      <c r="C9" s="230" t="s">
        <v>626</v>
      </c>
      <c r="D9" s="231"/>
      <c r="E9" s="232" t="s">
        <v>175</v>
      </c>
      <c r="F9" s="233">
        <v>8000</v>
      </c>
      <c r="G9" s="207"/>
    </row>
    <row r="10" spans="1:7">
      <c r="A10" s="41" t="s">
        <v>620</v>
      </c>
      <c r="B10" s="41"/>
      <c r="C10" s="41"/>
      <c r="D10" s="76" t="s">
        <v>207</v>
      </c>
      <c r="E10" s="203" t="s">
        <v>168</v>
      </c>
      <c r="F10" s="162">
        <v>12500</v>
      </c>
      <c r="G10" s="206" t="s">
        <v>622</v>
      </c>
    </row>
    <row r="11" spans="1:7">
      <c r="A11" s="235" t="s">
        <v>444</v>
      </c>
      <c r="B11" s="235" t="s">
        <v>499</v>
      </c>
      <c r="C11" s="235" t="s">
        <v>500</v>
      </c>
      <c r="D11" s="231" t="s">
        <v>483</v>
      </c>
      <c r="E11" s="232" t="s">
        <v>175</v>
      </c>
      <c r="F11" s="233">
        <v>8000</v>
      </c>
      <c r="G11" s="207"/>
    </row>
    <row r="12" spans="1:7">
      <c r="A12" s="235" t="s">
        <v>531</v>
      </c>
      <c r="B12" s="230" t="s">
        <v>491</v>
      </c>
      <c r="C12" s="235" t="s">
        <v>492</v>
      </c>
      <c r="D12" s="231" t="s">
        <v>510</v>
      </c>
      <c r="E12" s="232" t="s">
        <v>168</v>
      </c>
      <c r="F12" s="233">
        <v>12500</v>
      </c>
      <c r="G12" s="207"/>
    </row>
    <row r="13" spans="1:7">
      <c r="A13" s="230" t="s">
        <v>252</v>
      </c>
      <c r="B13" s="230" t="s">
        <v>129</v>
      </c>
      <c r="C13" s="230" t="s">
        <v>132</v>
      </c>
      <c r="D13" s="231" t="s">
        <v>167</v>
      </c>
      <c r="E13" s="232" t="s">
        <v>168</v>
      </c>
      <c r="F13" s="233">
        <v>12500</v>
      </c>
      <c r="G13" s="207"/>
    </row>
    <row r="14" spans="1:7">
      <c r="A14" s="230" t="s">
        <v>232</v>
      </c>
      <c r="B14" s="230" t="s">
        <v>284</v>
      </c>
      <c r="C14" s="230" t="s">
        <v>285</v>
      </c>
      <c r="D14" s="231" t="s">
        <v>174</v>
      </c>
      <c r="E14" s="232" t="s">
        <v>175</v>
      </c>
      <c r="F14" s="233">
        <v>8000</v>
      </c>
      <c r="G14" s="207"/>
    </row>
    <row r="15" spans="1:7">
      <c r="A15" s="41" t="s">
        <v>367</v>
      </c>
      <c r="B15" s="41" t="s">
        <v>257</v>
      </c>
      <c r="C15" s="41" t="s">
        <v>368</v>
      </c>
      <c r="D15" s="76" t="s">
        <v>174</v>
      </c>
      <c r="E15" s="203" t="s">
        <v>175</v>
      </c>
      <c r="F15" s="162">
        <v>8000</v>
      </c>
      <c r="G15" s="207"/>
    </row>
    <row r="16" spans="1:7">
      <c r="A16" s="107" t="s">
        <v>476</v>
      </c>
      <c r="B16" s="41" t="s">
        <v>439</v>
      </c>
      <c r="C16" s="41" t="s">
        <v>440</v>
      </c>
      <c r="D16" s="76"/>
      <c r="E16" s="203" t="s">
        <v>175</v>
      </c>
      <c r="F16" s="162">
        <v>8000</v>
      </c>
      <c r="G16" s="207"/>
    </row>
    <row r="17" spans="1:7">
      <c r="A17" s="107" t="s">
        <v>799</v>
      </c>
      <c r="B17" s="41" t="s">
        <v>800</v>
      </c>
      <c r="C17" s="41" t="s">
        <v>801</v>
      </c>
      <c r="D17" s="76" t="s">
        <v>174</v>
      </c>
      <c r="E17" s="203" t="s">
        <v>168</v>
      </c>
      <c r="F17" s="162">
        <v>12500</v>
      </c>
      <c r="G17" s="207"/>
    </row>
    <row r="18" spans="1:7">
      <c r="A18" s="230" t="s">
        <v>242</v>
      </c>
      <c r="B18" s="235" t="s">
        <v>221</v>
      </c>
      <c r="C18" s="235" t="s">
        <v>240</v>
      </c>
      <c r="D18" s="231" t="s">
        <v>167</v>
      </c>
      <c r="E18" s="232" t="s">
        <v>168</v>
      </c>
      <c r="F18" s="233">
        <v>12500</v>
      </c>
      <c r="G18" s="207"/>
    </row>
    <row r="19" spans="1:7">
      <c r="A19" s="230" t="s">
        <v>674</v>
      </c>
      <c r="B19" s="235" t="s">
        <v>675</v>
      </c>
      <c r="C19" s="235" t="s">
        <v>466</v>
      </c>
      <c r="D19" s="231" t="s">
        <v>167</v>
      </c>
      <c r="E19" s="232" t="s">
        <v>157</v>
      </c>
      <c r="F19" s="233">
        <v>25000</v>
      </c>
      <c r="G19" s="207"/>
    </row>
    <row r="20" spans="1:7">
      <c r="A20" s="230" t="s">
        <v>396</v>
      </c>
      <c r="B20" s="230" t="s">
        <v>397</v>
      </c>
      <c r="C20" s="230" t="s">
        <v>398</v>
      </c>
      <c r="D20" s="231"/>
      <c r="E20" s="232" t="s">
        <v>422</v>
      </c>
      <c r="F20" s="233">
        <v>2000</v>
      </c>
      <c r="G20" s="234" t="s">
        <v>546</v>
      </c>
    </row>
    <row r="21" spans="1:7">
      <c r="A21" s="230" t="s">
        <v>802</v>
      </c>
      <c r="B21" s="230" t="s">
        <v>260</v>
      </c>
      <c r="C21" s="230" t="s">
        <v>779</v>
      </c>
      <c r="D21" s="231" t="s">
        <v>755</v>
      </c>
      <c r="E21" s="232" t="s">
        <v>168</v>
      </c>
      <c r="F21" s="233">
        <v>12500</v>
      </c>
      <c r="G21" s="207"/>
    </row>
    <row r="22" spans="1:7">
      <c r="A22" s="100" t="s">
        <v>209</v>
      </c>
      <c r="B22" s="41" t="s">
        <v>123</v>
      </c>
      <c r="C22" s="41" t="s">
        <v>124</v>
      </c>
      <c r="D22" s="76" t="s">
        <v>167</v>
      </c>
      <c r="E22" s="203" t="s">
        <v>168</v>
      </c>
      <c r="F22" s="162">
        <v>12500</v>
      </c>
      <c r="G22" s="207"/>
    </row>
    <row r="23" spans="1:7">
      <c r="A23" s="41" t="s">
        <v>208</v>
      </c>
      <c r="B23" s="41" t="s">
        <v>249</v>
      </c>
      <c r="C23" s="41" t="s">
        <v>250</v>
      </c>
      <c r="D23" s="76" t="s">
        <v>244</v>
      </c>
      <c r="E23" s="203" t="s">
        <v>168</v>
      </c>
      <c r="F23" s="162">
        <v>12500</v>
      </c>
      <c r="G23" s="207"/>
    </row>
    <row r="24" spans="1:7">
      <c r="A24" s="41" t="s">
        <v>803</v>
      </c>
      <c r="B24" s="41" t="s">
        <v>775</v>
      </c>
      <c r="C24" s="41" t="s">
        <v>788</v>
      </c>
      <c r="D24" s="76" t="s">
        <v>755</v>
      </c>
      <c r="E24" s="203" t="s">
        <v>804</v>
      </c>
      <c r="F24" s="162">
        <v>6250</v>
      </c>
      <c r="G24" s="234" t="s">
        <v>805</v>
      </c>
    </row>
    <row r="25" spans="1:7">
      <c r="A25" s="41" t="s">
        <v>169</v>
      </c>
      <c r="B25" s="41" t="s">
        <v>170</v>
      </c>
      <c r="C25" s="41" t="s">
        <v>171</v>
      </c>
      <c r="D25" s="76" t="s">
        <v>174</v>
      </c>
      <c r="E25" s="203" t="s">
        <v>175</v>
      </c>
      <c r="F25" s="162">
        <v>8000</v>
      </c>
      <c r="G25" s="207"/>
    </row>
    <row r="26" spans="1:7">
      <c r="A26" s="41" t="s">
        <v>211</v>
      </c>
      <c r="B26" s="41" t="s">
        <v>212</v>
      </c>
      <c r="C26" s="41" t="s">
        <v>213</v>
      </c>
      <c r="D26" s="76" t="s">
        <v>214</v>
      </c>
      <c r="E26" s="203" t="s">
        <v>168</v>
      </c>
      <c r="F26" s="162">
        <v>12500</v>
      </c>
      <c r="G26" s="207"/>
    </row>
    <row r="27" spans="1:7">
      <c r="A27" s="41" t="s">
        <v>757</v>
      </c>
      <c r="B27" s="41" t="s">
        <v>758</v>
      </c>
      <c r="C27" s="41" t="s">
        <v>759</v>
      </c>
      <c r="D27" s="76" t="s">
        <v>244</v>
      </c>
      <c r="E27" s="203" t="s">
        <v>175</v>
      </c>
      <c r="F27" s="162">
        <v>8000</v>
      </c>
      <c r="G27" s="234" t="s">
        <v>546</v>
      </c>
    </row>
    <row r="28" spans="1:7">
      <c r="A28" s="102" t="s">
        <v>227</v>
      </c>
      <c r="B28" s="102" t="s">
        <v>228</v>
      </c>
      <c r="C28" s="102" t="s">
        <v>229</v>
      </c>
      <c r="D28" s="76" t="s">
        <v>174</v>
      </c>
      <c r="E28" s="203" t="s">
        <v>230</v>
      </c>
      <c r="F28" s="162">
        <v>4000</v>
      </c>
      <c r="G28" s="207"/>
    </row>
    <row r="29" spans="1:7">
      <c r="A29" s="41" t="s">
        <v>365</v>
      </c>
      <c r="B29" s="41" t="s">
        <v>247</v>
      </c>
      <c r="C29" s="41" t="s">
        <v>366</v>
      </c>
      <c r="D29" s="76" t="s">
        <v>244</v>
      </c>
      <c r="E29" s="203" t="s">
        <v>175</v>
      </c>
      <c r="F29" s="162">
        <v>8000</v>
      </c>
      <c r="G29" s="206" t="s">
        <v>546</v>
      </c>
    </row>
    <row r="30" spans="1:7">
      <c r="A30" s="41" t="s">
        <v>424</v>
      </c>
      <c r="B30" s="41" t="s">
        <v>481</v>
      </c>
      <c r="C30" s="41" t="s">
        <v>482</v>
      </c>
      <c r="D30" s="76" t="s">
        <v>480</v>
      </c>
      <c r="E30" s="203" t="s">
        <v>168</v>
      </c>
      <c r="F30" s="162">
        <v>12500</v>
      </c>
      <c r="G30" s="207"/>
    </row>
    <row r="31" spans="1:7">
      <c r="A31" s="41" t="s">
        <v>234</v>
      </c>
      <c r="B31" s="41" t="s">
        <v>235</v>
      </c>
      <c r="C31" s="41" t="s">
        <v>236</v>
      </c>
      <c r="D31" s="76" t="s">
        <v>174</v>
      </c>
      <c r="E31" s="203" t="s">
        <v>175</v>
      </c>
      <c r="F31" s="162">
        <v>8000</v>
      </c>
      <c r="G31" s="207"/>
    </row>
    <row r="32" spans="1:7">
      <c r="A32" s="41" t="s">
        <v>234</v>
      </c>
      <c r="B32" s="41" t="s">
        <v>726</v>
      </c>
      <c r="C32" s="41" t="s">
        <v>727</v>
      </c>
      <c r="D32" s="76" t="s">
        <v>167</v>
      </c>
      <c r="E32" s="203" t="s">
        <v>157</v>
      </c>
      <c r="F32" s="162">
        <v>45000</v>
      </c>
      <c r="G32" s="207"/>
    </row>
    <row r="33" spans="1:7">
      <c r="A33" s="41" t="s">
        <v>276</v>
      </c>
      <c r="B33" s="41" t="s">
        <v>277</v>
      </c>
      <c r="C33" s="41" t="s">
        <v>278</v>
      </c>
      <c r="D33" s="76" t="s">
        <v>174</v>
      </c>
      <c r="E33" s="203" t="s">
        <v>157</v>
      </c>
      <c r="F33" s="162">
        <v>25000</v>
      </c>
      <c r="G33" s="207"/>
    </row>
    <row r="34" spans="1:7">
      <c r="A34" s="235" t="s">
        <v>769</v>
      </c>
      <c r="B34" s="235" t="s">
        <v>770</v>
      </c>
      <c r="C34" s="235" t="s">
        <v>762</v>
      </c>
      <c r="D34" s="231" t="s">
        <v>174</v>
      </c>
      <c r="E34" s="232" t="s">
        <v>266</v>
      </c>
      <c r="F34" s="233">
        <v>2000</v>
      </c>
      <c r="G34" s="206" t="s">
        <v>771</v>
      </c>
    </row>
    <row r="35" spans="1:7">
      <c r="A35" s="107" t="s">
        <v>255</v>
      </c>
      <c r="B35" s="41" t="s">
        <v>511</v>
      </c>
      <c r="C35" s="41" t="s">
        <v>259</v>
      </c>
      <c r="D35" s="76" t="s">
        <v>174</v>
      </c>
      <c r="E35" s="203" t="s">
        <v>175</v>
      </c>
      <c r="F35" s="162">
        <v>8000</v>
      </c>
      <c r="G35" s="207"/>
    </row>
    <row r="36" spans="1:7">
      <c r="A36" s="41" t="s">
        <v>335</v>
      </c>
      <c r="B36" s="41" t="s">
        <v>336</v>
      </c>
      <c r="C36" s="41" t="s">
        <v>337</v>
      </c>
      <c r="D36" s="76" t="s">
        <v>174</v>
      </c>
      <c r="E36" s="203" t="s">
        <v>175</v>
      </c>
      <c r="F36" s="162">
        <v>8000</v>
      </c>
      <c r="G36" s="206" t="s">
        <v>546</v>
      </c>
    </row>
    <row r="37" spans="1:7">
      <c r="A37" s="107" t="s">
        <v>527</v>
      </c>
      <c r="B37" s="41" t="s">
        <v>187</v>
      </c>
      <c r="C37" s="41" t="s">
        <v>188</v>
      </c>
      <c r="D37" s="76" t="s">
        <v>528</v>
      </c>
      <c r="E37" s="203" t="s">
        <v>175</v>
      </c>
      <c r="F37" s="162">
        <v>8000</v>
      </c>
      <c r="G37" s="207"/>
    </row>
    <row r="38" spans="1:7">
      <c r="A38" s="41" t="s">
        <v>736</v>
      </c>
      <c r="B38" s="41" t="s">
        <v>129</v>
      </c>
      <c r="C38" s="41" t="s">
        <v>132</v>
      </c>
      <c r="D38" s="76" t="s">
        <v>207</v>
      </c>
      <c r="E38" s="203" t="s">
        <v>168</v>
      </c>
      <c r="F38" s="162">
        <v>12500</v>
      </c>
      <c r="G38" s="207"/>
    </row>
    <row r="39" spans="1:7">
      <c r="A39" s="102" t="s">
        <v>464</v>
      </c>
      <c r="B39" s="102" t="s">
        <v>465</v>
      </c>
      <c r="C39" s="41" t="s">
        <v>479</v>
      </c>
      <c r="D39" s="76" t="s">
        <v>167</v>
      </c>
      <c r="E39" s="203" t="s">
        <v>175</v>
      </c>
      <c r="F39" s="162">
        <v>8000</v>
      </c>
      <c r="G39" s="207"/>
    </row>
    <row r="40" spans="1:7">
      <c r="A40" s="41" t="s">
        <v>246</v>
      </c>
      <c r="B40" s="41" t="s">
        <v>247</v>
      </c>
      <c r="C40" s="41" t="s">
        <v>248</v>
      </c>
      <c r="D40" s="76" t="s">
        <v>174</v>
      </c>
      <c r="E40" s="203" t="s">
        <v>175</v>
      </c>
      <c r="F40" s="162">
        <v>8000</v>
      </c>
      <c r="G40" s="207"/>
    </row>
    <row r="41" spans="1:7">
      <c r="A41" s="41" t="s">
        <v>571</v>
      </c>
      <c r="B41" s="102" t="s">
        <v>224</v>
      </c>
      <c r="C41" s="102" t="s">
        <v>225</v>
      </c>
      <c r="D41" s="76" t="s">
        <v>174</v>
      </c>
      <c r="E41" s="203" t="s">
        <v>175</v>
      </c>
      <c r="F41" s="162">
        <v>8000</v>
      </c>
      <c r="G41" s="207"/>
    </row>
    <row r="42" spans="1:7">
      <c r="A42" s="41" t="s">
        <v>256</v>
      </c>
      <c r="B42" s="41" t="s">
        <v>228</v>
      </c>
      <c r="C42" s="41" t="s">
        <v>261</v>
      </c>
      <c r="D42" s="76" t="s">
        <v>174</v>
      </c>
      <c r="E42" s="203" t="s">
        <v>175</v>
      </c>
      <c r="F42" s="162">
        <v>8000</v>
      </c>
      <c r="G42" s="207"/>
    </row>
    <row r="43" spans="1:7">
      <c r="A43" s="41" t="s">
        <v>537</v>
      </c>
      <c r="B43" s="41" t="s">
        <v>538</v>
      </c>
      <c r="C43" s="41" t="s">
        <v>536</v>
      </c>
      <c r="D43" s="76" t="s">
        <v>483</v>
      </c>
      <c r="E43" s="203" t="s">
        <v>175</v>
      </c>
      <c r="F43" s="162">
        <v>8000</v>
      </c>
      <c r="G43" s="207"/>
    </row>
    <row r="44" spans="1:7">
      <c r="A44" s="41" t="s">
        <v>486</v>
      </c>
      <c r="B44" s="41" t="s">
        <v>487</v>
      </c>
      <c r="C44" s="41" t="s">
        <v>466</v>
      </c>
      <c r="D44" s="76" t="s">
        <v>530</v>
      </c>
      <c r="E44" s="203" t="s">
        <v>157</v>
      </c>
      <c r="F44" s="162">
        <v>25000</v>
      </c>
      <c r="G44" s="207"/>
    </row>
    <row r="45" spans="1:7">
      <c r="A45" s="41" t="s">
        <v>576</v>
      </c>
      <c r="B45" s="102" t="s">
        <v>578</v>
      </c>
      <c r="C45" s="41" t="s">
        <v>579</v>
      </c>
      <c r="D45" s="76" t="s">
        <v>174</v>
      </c>
      <c r="E45" s="203" t="s">
        <v>168</v>
      </c>
      <c r="F45" s="162">
        <v>12500</v>
      </c>
      <c r="G45" s="207"/>
    </row>
    <row r="46" spans="1:7">
      <c r="A46" s="41" t="s">
        <v>617</v>
      </c>
      <c r="B46" s="102" t="s">
        <v>619</v>
      </c>
      <c r="C46" s="41" t="s">
        <v>618</v>
      </c>
      <c r="D46" s="76" t="s">
        <v>167</v>
      </c>
      <c r="E46" s="203" t="s">
        <v>175</v>
      </c>
      <c r="F46" s="162">
        <v>8000</v>
      </c>
      <c r="G46" s="207"/>
    </row>
    <row r="47" spans="1:7">
      <c r="A47" s="102" t="s">
        <v>456</v>
      </c>
      <c r="B47" s="102" t="s">
        <v>458</v>
      </c>
      <c r="C47" s="102" t="s">
        <v>459</v>
      </c>
      <c r="D47" s="76" t="s">
        <v>174</v>
      </c>
      <c r="E47" s="203" t="s">
        <v>168</v>
      </c>
      <c r="F47" s="162">
        <v>12500</v>
      </c>
      <c r="G47" s="206" t="s">
        <v>555</v>
      </c>
    </row>
    <row r="48" spans="1:7">
      <c r="A48" s="41" t="s">
        <v>388</v>
      </c>
      <c r="B48" s="41" t="s">
        <v>389</v>
      </c>
      <c r="C48" s="41" t="s">
        <v>390</v>
      </c>
      <c r="D48" s="76" t="s">
        <v>167</v>
      </c>
      <c r="E48" s="203" t="s">
        <v>175</v>
      </c>
      <c r="F48" s="162">
        <v>8000</v>
      </c>
      <c r="G48" s="206" t="s">
        <v>546</v>
      </c>
    </row>
    <row r="49" spans="1:7">
      <c r="A49" s="41" t="s">
        <v>356</v>
      </c>
      <c r="B49" s="41" t="s">
        <v>123</v>
      </c>
      <c r="C49" s="41" t="s">
        <v>357</v>
      </c>
      <c r="D49" s="76" t="s">
        <v>496</v>
      </c>
      <c r="E49" s="203" t="s">
        <v>168</v>
      </c>
      <c r="F49" s="162">
        <v>12500</v>
      </c>
      <c r="G49" s="207"/>
    </row>
    <row r="50" spans="1:7">
      <c r="A50" s="41" t="s">
        <v>125</v>
      </c>
      <c r="B50" s="41" t="s">
        <v>362</v>
      </c>
      <c r="C50" s="41" t="s">
        <v>363</v>
      </c>
      <c r="D50" s="76" t="s">
        <v>167</v>
      </c>
      <c r="E50" s="203" t="s">
        <v>157</v>
      </c>
      <c r="F50" s="162">
        <v>48000</v>
      </c>
      <c r="G50" s="206" t="s">
        <v>549</v>
      </c>
    </row>
    <row r="51" spans="1:7">
      <c r="A51" s="41" t="s">
        <v>603</v>
      </c>
      <c r="B51" s="41" t="s">
        <v>604</v>
      </c>
      <c r="C51" s="41" t="s">
        <v>426</v>
      </c>
      <c r="D51" s="76"/>
      <c r="E51" s="203" t="s">
        <v>422</v>
      </c>
      <c r="F51" s="162">
        <v>2000</v>
      </c>
      <c r="G51" s="206" t="s">
        <v>613</v>
      </c>
    </row>
    <row r="52" spans="1:7">
      <c r="A52" s="41" t="s">
        <v>375</v>
      </c>
      <c r="B52" s="41" t="s">
        <v>248</v>
      </c>
      <c r="C52" s="41" t="s">
        <v>377</v>
      </c>
      <c r="D52" s="76" t="s">
        <v>382</v>
      </c>
      <c r="E52" s="203" t="s">
        <v>168</v>
      </c>
      <c r="F52" s="162">
        <v>12500</v>
      </c>
      <c r="G52" s="207"/>
    </row>
    <row r="53" spans="1:7">
      <c r="A53" s="41" t="s">
        <v>196</v>
      </c>
      <c r="B53" s="41" t="s">
        <v>197</v>
      </c>
      <c r="C53" s="41" t="s">
        <v>198</v>
      </c>
      <c r="D53" s="76" t="s">
        <v>199</v>
      </c>
      <c r="E53" s="203" t="s">
        <v>175</v>
      </c>
      <c r="F53" s="162">
        <v>8000</v>
      </c>
      <c r="G53" s="207"/>
    </row>
    <row r="54" spans="1:7">
      <c r="A54" s="41" t="s">
        <v>263</v>
      </c>
      <c r="B54" s="41" t="s">
        <v>402</v>
      </c>
      <c r="C54" s="41" t="s">
        <v>265</v>
      </c>
      <c r="D54" s="76" t="s">
        <v>167</v>
      </c>
      <c r="E54" s="203" t="s">
        <v>477</v>
      </c>
      <c r="F54" s="162">
        <v>3000</v>
      </c>
      <c r="G54" s="206" t="s">
        <v>546</v>
      </c>
    </row>
    <row r="55" spans="1:7">
      <c r="A55" s="102" t="s">
        <v>471</v>
      </c>
      <c r="B55" s="102" t="s">
        <v>472</v>
      </c>
      <c r="C55" s="41" t="s">
        <v>473</v>
      </c>
      <c r="D55" s="76"/>
      <c r="E55" s="203" t="s">
        <v>175</v>
      </c>
      <c r="F55" s="162">
        <v>8000</v>
      </c>
      <c r="G55" s="207"/>
    </row>
    <row r="56" spans="1:7">
      <c r="A56" s="41" t="s">
        <v>409</v>
      </c>
      <c r="B56" s="41" t="s">
        <v>410</v>
      </c>
      <c r="C56" s="41" t="s">
        <v>419</v>
      </c>
      <c r="D56" s="76" t="s">
        <v>174</v>
      </c>
      <c r="E56" s="203" t="s">
        <v>168</v>
      </c>
      <c r="F56" s="162">
        <v>12500</v>
      </c>
      <c r="G56" s="207"/>
    </row>
    <row r="57" spans="1:7">
      <c r="A57" s="102" t="s">
        <v>429</v>
      </c>
      <c r="B57" s="102" t="s">
        <v>430</v>
      </c>
      <c r="C57" s="41" t="s">
        <v>431</v>
      </c>
      <c r="D57" s="76"/>
      <c r="E57" s="203" t="s">
        <v>168</v>
      </c>
      <c r="F57" s="162">
        <v>12500</v>
      </c>
      <c r="G57" s="207"/>
    </row>
    <row r="58" spans="1:7">
      <c r="A58" s="102" t="s">
        <v>351</v>
      </c>
      <c r="B58" s="102" t="s">
        <v>352</v>
      </c>
      <c r="C58" s="102" t="s">
        <v>353</v>
      </c>
      <c r="D58" s="76" t="s">
        <v>517</v>
      </c>
      <c r="E58" s="203" t="s">
        <v>168</v>
      </c>
      <c r="F58" s="162">
        <v>12500</v>
      </c>
      <c r="G58" s="207"/>
    </row>
    <row r="59" spans="1:7">
      <c r="A59" s="41" t="s">
        <v>128</v>
      </c>
      <c r="B59" s="41" t="s">
        <v>130</v>
      </c>
      <c r="C59" s="41" t="s">
        <v>131</v>
      </c>
      <c r="D59" s="76" t="s">
        <v>139</v>
      </c>
      <c r="E59" s="203" t="s">
        <v>157</v>
      </c>
      <c r="F59" s="162">
        <v>25000</v>
      </c>
      <c r="G59" s="207"/>
    </row>
    <row r="60" spans="1:7">
      <c r="A60" s="41" t="s">
        <v>262</v>
      </c>
      <c r="B60" s="41" t="s">
        <v>344</v>
      </c>
      <c r="C60" s="41" t="s">
        <v>345</v>
      </c>
      <c r="D60" s="76" t="s">
        <v>496</v>
      </c>
      <c r="E60" s="203" t="s">
        <v>175</v>
      </c>
      <c r="F60" s="162">
        <v>8000</v>
      </c>
      <c r="G60" s="207"/>
    </row>
    <row r="61" spans="1:7">
      <c r="A61" s="41" t="s">
        <v>190</v>
      </c>
      <c r="B61" s="102" t="s">
        <v>497</v>
      </c>
      <c r="C61" s="102" t="s">
        <v>498</v>
      </c>
      <c r="D61" s="76" t="s">
        <v>167</v>
      </c>
      <c r="E61" s="203" t="s">
        <v>157</v>
      </c>
      <c r="F61" s="162">
        <v>25000</v>
      </c>
      <c r="G61" s="207"/>
    </row>
    <row r="62" spans="1:7">
      <c r="A62" s="41" t="s">
        <v>753</v>
      </c>
      <c r="B62" s="102" t="s">
        <v>752</v>
      </c>
      <c r="C62" s="102" t="s">
        <v>748</v>
      </c>
      <c r="D62" s="76" t="s">
        <v>754</v>
      </c>
      <c r="E62" s="203" t="s">
        <v>175</v>
      </c>
      <c r="F62" s="162">
        <v>8000</v>
      </c>
      <c r="G62" s="207"/>
    </row>
    <row r="63" spans="1:7">
      <c r="A63" s="41" t="s">
        <v>159</v>
      </c>
      <c r="B63" s="41" t="s">
        <v>160</v>
      </c>
      <c r="C63" s="41" t="s">
        <v>161</v>
      </c>
      <c r="D63" s="76" t="s">
        <v>167</v>
      </c>
      <c r="E63" s="203" t="s">
        <v>168</v>
      </c>
      <c r="F63" s="162">
        <v>12500</v>
      </c>
      <c r="G63" s="207"/>
    </row>
    <row r="64" spans="1:7">
      <c r="A64" s="41" t="s">
        <v>371</v>
      </c>
      <c r="B64" s="41" t="s">
        <v>372</v>
      </c>
      <c r="C64" s="41" t="s">
        <v>373</v>
      </c>
      <c r="D64" s="76" t="s">
        <v>174</v>
      </c>
      <c r="E64" s="203" t="s">
        <v>175</v>
      </c>
      <c r="F64" s="162">
        <v>8000</v>
      </c>
      <c r="G64" s="206" t="s">
        <v>547</v>
      </c>
    </row>
    <row r="65" spans="1:7">
      <c r="A65" s="41" t="s">
        <v>370</v>
      </c>
      <c r="B65" s="102" t="s">
        <v>503</v>
      </c>
      <c r="C65" s="102" t="s">
        <v>504</v>
      </c>
      <c r="D65" s="76" t="s">
        <v>244</v>
      </c>
      <c r="E65" s="203" t="s">
        <v>175</v>
      </c>
      <c r="F65" s="162">
        <v>8000</v>
      </c>
      <c r="G65" s="206" t="s">
        <v>546</v>
      </c>
    </row>
    <row r="66" spans="1:7">
      <c r="A66" s="41" t="s">
        <v>550</v>
      </c>
      <c r="B66" s="41" t="s">
        <v>551</v>
      </c>
      <c r="C66" s="102" t="s">
        <v>204</v>
      </c>
      <c r="D66" s="76" t="s">
        <v>205</v>
      </c>
      <c r="E66" s="203" t="s">
        <v>175</v>
      </c>
      <c r="F66" s="162">
        <v>8000</v>
      </c>
      <c r="G66" s="207"/>
    </row>
    <row r="67" spans="1:7">
      <c r="A67" s="41" t="s">
        <v>220</v>
      </c>
      <c r="B67" s="41" t="s">
        <v>221</v>
      </c>
      <c r="C67" s="41" t="s">
        <v>222</v>
      </c>
      <c r="D67" s="76" t="s">
        <v>174</v>
      </c>
      <c r="E67" s="203" t="s">
        <v>168</v>
      </c>
      <c r="F67" s="162">
        <v>12500</v>
      </c>
      <c r="G67" s="207"/>
    </row>
    <row r="68" spans="1:7">
      <c r="A68" s="41" t="s">
        <v>740</v>
      </c>
      <c r="B68" s="41" t="s">
        <v>228</v>
      </c>
      <c r="C68" s="41" t="s">
        <v>741</v>
      </c>
      <c r="D68" s="76" t="s">
        <v>755</v>
      </c>
      <c r="E68" s="203" t="s">
        <v>175</v>
      </c>
      <c r="F68" s="162">
        <v>8000</v>
      </c>
      <c r="G68" s="206" t="s">
        <v>756</v>
      </c>
    </row>
    <row r="69" spans="1:7">
      <c r="A69" s="41" t="s">
        <v>269</v>
      </c>
      <c r="B69" s="41" t="s">
        <v>271</v>
      </c>
      <c r="C69" s="41" t="s">
        <v>272</v>
      </c>
      <c r="D69" s="76" t="s">
        <v>273</v>
      </c>
      <c r="E69" s="203" t="s">
        <v>157</v>
      </c>
      <c r="F69" s="162">
        <v>42000</v>
      </c>
      <c r="G69" s="206" t="s">
        <v>548</v>
      </c>
    </row>
    <row r="70" spans="1:7">
      <c r="A70" s="102" t="s">
        <v>238</v>
      </c>
      <c r="B70" s="102" t="s">
        <v>325</v>
      </c>
      <c r="C70" s="102" t="s">
        <v>326</v>
      </c>
      <c r="D70" s="76" t="s">
        <v>174</v>
      </c>
      <c r="E70" s="203" t="s">
        <v>175</v>
      </c>
      <c r="F70" s="162">
        <v>8000</v>
      </c>
      <c r="G70" s="207"/>
    </row>
    <row r="71" spans="1:7">
      <c r="A71" s="102" t="s">
        <v>573</v>
      </c>
      <c r="B71" s="41" t="s">
        <v>277</v>
      </c>
      <c r="C71" s="102"/>
      <c r="D71" s="76" t="s">
        <v>167</v>
      </c>
      <c r="E71" s="76" t="s">
        <v>572</v>
      </c>
      <c r="F71" s="162">
        <v>24000</v>
      </c>
      <c r="G71" s="206" t="s">
        <v>584</v>
      </c>
    </row>
    <row r="72" spans="1:7">
      <c r="D72" s="236"/>
      <c r="E72" s="237"/>
      <c r="F72" s="238"/>
    </row>
    <row r="73" spans="1:7">
      <c r="F73" s="208">
        <f>SUM(F2:F72)</f>
        <v>859750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15"/>
  <sheetViews>
    <sheetView view="pageLayout" topLeftCell="A51" zoomScaleNormal="100" workbookViewId="0">
      <selection sqref="A1:E73"/>
    </sheetView>
  </sheetViews>
  <sheetFormatPr defaultRowHeight="15"/>
  <cols>
    <col min="1" max="1" width="28.140625" bestFit="1" customWidth="1"/>
    <col min="2" max="2" width="10.7109375" bestFit="1" customWidth="1"/>
    <col min="3" max="3" width="13.42578125" bestFit="1" customWidth="1"/>
    <col min="4" max="4" width="19.7109375" bestFit="1" customWidth="1"/>
    <col min="5" max="5" width="13.7109375" style="25" bestFit="1" customWidth="1"/>
    <col min="6" max="6" width="11.28515625" hidden="1" customWidth="1"/>
    <col min="7" max="7" width="14" hidden="1" customWidth="1"/>
  </cols>
  <sheetData>
    <row r="1" spans="1:7" ht="36.75">
      <c r="A1" s="90" t="s">
        <v>0</v>
      </c>
      <c r="B1" s="90" t="s">
        <v>1</v>
      </c>
      <c r="C1" s="91" t="s">
        <v>8</v>
      </c>
      <c r="D1" s="204" t="s">
        <v>11</v>
      </c>
      <c r="E1" s="92" t="s">
        <v>146</v>
      </c>
      <c r="F1" s="205" t="s">
        <v>12</v>
      </c>
      <c r="G1" s="205" t="s">
        <v>735</v>
      </c>
    </row>
    <row r="2" spans="1:7">
      <c r="A2" s="41" t="s">
        <v>191</v>
      </c>
      <c r="B2" s="41" t="s">
        <v>192</v>
      </c>
      <c r="C2" s="41" t="s">
        <v>193</v>
      </c>
      <c r="D2" s="203" t="s">
        <v>194</v>
      </c>
      <c r="E2" s="76" t="s">
        <v>157</v>
      </c>
      <c r="F2" s="246">
        <v>25000</v>
      </c>
      <c r="G2" s="207"/>
    </row>
    <row r="3" spans="1:7">
      <c r="A3" s="41" t="s">
        <v>186</v>
      </c>
      <c r="B3" s="41" t="s">
        <v>271</v>
      </c>
      <c r="C3" s="41" t="s">
        <v>272</v>
      </c>
      <c r="D3" s="203" t="s">
        <v>167</v>
      </c>
      <c r="E3" s="76" t="s">
        <v>157</v>
      </c>
      <c r="F3" s="246">
        <v>25000</v>
      </c>
      <c r="G3" s="207"/>
    </row>
    <row r="4" spans="1:7">
      <c r="A4" s="102" t="s">
        <v>451</v>
      </c>
      <c r="B4" s="102" t="s">
        <v>450</v>
      </c>
      <c r="C4" s="102" t="s">
        <v>452</v>
      </c>
      <c r="D4" s="203" t="s">
        <v>174</v>
      </c>
      <c r="E4" s="76" t="s">
        <v>175</v>
      </c>
      <c r="F4" s="246">
        <v>8000</v>
      </c>
      <c r="G4" s="207"/>
    </row>
    <row r="5" spans="1:7">
      <c r="A5" s="41" t="s">
        <v>421</v>
      </c>
      <c r="B5" s="41"/>
      <c r="C5" s="41"/>
      <c r="D5" s="203" t="s">
        <v>205</v>
      </c>
      <c r="E5" s="76" t="s">
        <v>266</v>
      </c>
      <c r="F5" s="246">
        <v>500</v>
      </c>
      <c r="G5" s="206" t="s">
        <v>546</v>
      </c>
    </row>
    <row r="6" spans="1:7">
      <c r="A6" s="41" t="s">
        <v>612</v>
      </c>
      <c r="B6" s="41" t="s">
        <v>596</v>
      </c>
      <c r="C6" s="41" t="s">
        <v>597</v>
      </c>
      <c r="D6" s="203" t="s">
        <v>483</v>
      </c>
      <c r="E6" s="76" t="s">
        <v>175</v>
      </c>
      <c r="F6" s="246">
        <v>8000</v>
      </c>
      <c r="G6" s="206" t="s">
        <v>613</v>
      </c>
    </row>
    <row r="7" spans="1:7">
      <c r="A7" s="41" t="s">
        <v>414</v>
      </c>
      <c r="B7" s="41" t="s">
        <v>415</v>
      </c>
      <c r="C7" s="41" t="s">
        <v>416</v>
      </c>
      <c r="D7" s="203" t="s">
        <v>496</v>
      </c>
      <c r="E7" s="76" t="s">
        <v>418</v>
      </c>
      <c r="F7" s="246">
        <v>8000</v>
      </c>
      <c r="G7" s="207"/>
    </row>
    <row r="8" spans="1:7">
      <c r="A8" s="41" t="s">
        <v>201</v>
      </c>
      <c r="B8" s="41" t="s">
        <v>203</v>
      </c>
      <c r="C8" s="41" t="s">
        <v>204</v>
      </c>
      <c r="D8" s="203" t="s">
        <v>205</v>
      </c>
      <c r="E8" s="76" t="s">
        <v>175</v>
      </c>
      <c r="F8" s="246">
        <v>8000</v>
      </c>
      <c r="G8" s="207"/>
    </row>
    <row r="9" spans="1:7">
      <c r="A9" s="230" t="s">
        <v>734</v>
      </c>
      <c r="B9" s="230" t="s">
        <v>625</v>
      </c>
      <c r="C9" s="230" t="s">
        <v>626</v>
      </c>
      <c r="D9" s="232"/>
      <c r="E9" s="231" t="s">
        <v>175</v>
      </c>
      <c r="F9" s="247">
        <v>8000</v>
      </c>
      <c r="G9" s="207"/>
    </row>
    <row r="10" spans="1:7">
      <c r="A10" s="41" t="s">
        <v>620</v>
      </c>
      <c r="B10" s="41"/>
      <c r="C10" s="41"/>
      <c r="D10" s="203" t="s">
        <v>207</v>
      </c>
      <c r="E10" s="76" t="s">
        <v>168</v>
      </c>
      <c r="F10" s="246">
        <v>12500</v>
      </c>
      <c r="G10" s="206" t="s">
        <v>622</v>
      </c>
    </row>
    <row r="11" spans="1:7">
      <c r="A11" s="235" t="s">
        <v>444</v>
      </c>
      <c r="B11" s="235" t="s">
        <v>499</v>
      </c>
      <c r="C11" s="235" t="s">
        <v>500</v>
      </c>
      <c r="D11" s="232" t="s">
        <v>483</v>
      </c>
      <c r="E11" s="231" t="s">
        <v>175</v>
      </c>
      <c r="F11" s="247">
        <v>8000</v>
      </c>
      <c r="G11" s="207"/>
    </row>
    <row r="12" spans="1:7">
      <c r="A12" s="235" t="s">
        <v>531</v>
      </c>
      <c r="B12" s="230" t="s">
        <v>491</v>
      </c>
      <c r="C12" s="235" t="s">
        <v>492</v>
      </c>
      <c r="D12" s="232" t="s">
        <v>510</v>
      </c>
      <c r="E12" s="231" t="s">
        <v>168</v>
      </c>
      <c r="F12" s="247">
        <v>12500</v>
      </c>
      <c r="G12" s="207"/>
    </row>
    <row r="13" spans="1:7">
      <c r="A13" s="230" t="s">
        <v>252</v>
      </c>
      <c r="B13" s="230" t="s">
        <v>129</v>
      </c>
      <c r="C13" s="230" t="s">
        <v>132</v>
      </c>
      <c r="D13" s="232" t="s">
        <v>167</v>
      </c>
      <c r="E13" s="231" t="s">
        <v>168</v>
      </c>
      <c r="F13" s="247">
        <v>12500</v>
      </c>
      <c r="G13" s="207"/>
    </row>
    <row r="14" spans="1:7">
      <c r="A14" s="230" t="s">
        <v>232</v>
      </c>
      <c r="B14" s="230" t="s">
        <v>284</v>
      </c>
      <c r="C14" s="230" t="s">
        <v>285</v>
      </c>
      <c r="D14" s="232" t="s">
        <v>174</v>
      </c>
      <c r="E14" s="231" t="s">
        <v>175</v>
      </c>
      <c r="F14" s="247">
        <v>8000</v>
      </c>
      <c r="G14" s="207"/>
    </row>
    <row r="15" spans="1:7">
      <c r="A15" s="41" t="s">
        <v>367</v>
      </c>
      <c r="B15" s="41" t="s">
        <v>257</v>
      </c>
      <c r="C15" s="41" t="s">
        <v>368</v>
      </c>
      <c r="D15" s="203" t="s">
        <v>174</v>
      </c>
      <c r="E15" s="76" t="s">
        <v>175</v>
      </c>
      <c r="F15" s="246">
        <v>8000</v>
      </c>
      <c r="G15" s="207"/>
    </row>
    <row r="16" spans="1:7">
      <c r="A16" s="107" t="s">
        <v>476</v>
      </c>
      <c r="B16" s="41" t="s">
        <v>439</v>
      </c>
      <c r="C16" s="41" t="s">
        <v>440</v>
      </c>
      <c r="D16" s="203"/>
      <c r="E16" s="76" t="s">
        <v>175</v>
      </c>
      <c r="F16" s="246">
        <v>8000</v>
      </c>
      <c r="G16" s="207"/>
    </row>
    <row r="17" spans="1:7">
      <c r="A17" s="107" t="s">
        <v>799</v>
      </c>
      <c r="B17" s="41" t="s">
        <v>800</v>
      </c>
      <c r="C17" s="41" t="s">
        <v>801</v>
      </c>
      <c r="D17" s="203" t="s">
        <v>174</v>
      </c>
      <c r="E17" s="76" t="s">
        <v>168</v>
      </c>
      <c r="F17" s="246">
        <v>12500</v>
      </c>
      <c r="G17" s="207"/>
    </row>
    <row r="18" spans="1:7">
      <c r="A18" s="230" t="s">
        <v>242</v>
      </c>
      <c r="B18" s="235" t="s">
        <v>221</v>
      </c>
      <c r="C18" s="235" t="s">
        <v>240</v>
      </c>
      <c r="D18" s="232" t="s">
        <v>167</v>
      </c>
      <c r="E18" s="231" t="s">
        <v>168</v>
      </c>
      <c r="F18" s="247">
        <v>12500</v>
      </c>
      <c r="G18" s="207"/>
    </row>
    <row r="19" spans="1:7">
      <c r="A19" s="230" t="s">
        <v>674</v>
      </c>
      <c r="B19" s="235" t="s">
        <v>675</v>
      </c>
      <c r="C19" s="235" t="s">
        <v>466</v>
      </c>
      <c r="D19" s="232" t="s">
        <v>167</v>
      </c>
      <c r="E19" s="231" t="s">
        <v>157</v>
      </c>
      <c r="F19" s="247">
        <v>25000</v>
      </c>
      <c r="G19" s="207"/>
    </row>
    <row r="20" spans="1:7">
      <c r="A20" s="230" t="s">
        <v>396</v>
      </c>
      <c r="B20" s="230" t="s">
        <v>397</v>
      </c>
      <c r="C20" s="230" t="s">
        <v>398</v>
      </c>
      <c r="D20" s="232"/>
      <c r="E20" s="231" t="s">
        <v>422</v>
      </c>
      <c r="F20" s="247">
        <v>2000</v>
      </c>
      <c r="G20" s="234" t="s">
        <v>546</v>
      </c>
    </row>
    <row r="21" spans="1:7">
      <c r="A21" s="230" t="s">
        <v>802</v>
      </c>
      <c r="B21" s="230" t="s">
        <v>260</v>
      </c>
      <c r="C21" s="230" t="s">
        <v>779</v>
      </c>
      <c r="D21" s="232" t="s">
        <v>755</v>
      </c>
      <c r="E21" s="231" t="s">
        <v>168</v>
      </c>
      <c r="F21" s="247">
        <v>12500</v>
      </c>
      <c r="G21" s="207"/>
    </row>
    <row r="22" spans="1:7">
      <c r="A22" s="100" t="s">
        <v>209</v>
      </c>
      <c r="B22" s="41" t="s">
        <v>123</v>
      </c>
      <c r="C22" s="41" t="s">
        <v>124</v>
      </c>
      <c r="D22" s="203" t="s">
        <v>167</v>
      </c>
      <c r="E22" s="76" t="s">
        <v>168</v>
      </c>
      <c r="F22" s="246">
        <v>12500</v>
      </c>
      <c r="G22" s="207"/>
    </row>
    <row r="23" spans="1:7">
      <c r="A23" s="41" t="s">
        <v>208</v>
      </c>
      <c r="B23" s="41" t="s">
        <v>249</v>
      </c>
      <c r="C23" s="41" t="s">
        <v>250</v>
      </c>
      <c r="D23" s="203" t="s">
        <v>244</v>
      </c>
      <c r="E23" s="76" t="s">
        <v>168</v>
      </c>
      <c r="F23" s="246">
        <v>12500</v>
      </c>
      <c r="G23" s="207"/>
    </row>
    <row r="24" spans="1:7">
      <c r="A24" s="41" t="s">
        <v>803</v>
      </c>
      <c r="B24" s="41" t="s">
        <v>775</v>
      </c>
      <c r="C24" s="41" t="s">
        <v>788</v>
      </c>
      <c r="D24" s="203" t="s">
        <v>755</v>
      </c>
      <c r="E24" s="76" t="s">
        <v>804</v>
      </c>
      <c r="F24" s="246">
        <v>6250</v>
      </c>
      <c r="G24" s="234" t="s">
        <v>805</v>
      </c>
    </row>
    <row r="25" spans="1:7">
      <c r="A25" s="41" t="s">
        <v>211</v>
      </c>
      <c r="B25" s="41" t="s">
        <v>212</v>
      </c>
      <c r="C25" s="41" t="s">
        <v>213</v>
      </c>
      <c r="D25" s="203" t="s">
        <v>214</v>
      </c>
      <c r="E25" s="76" t="s">
        <v>168</v>
      </c>
      <c r="F25" s="246">
        <v>12500</v>
      </c>
      <c r="G25" s="207"/>
    </row>
    <row r="26" spans="1:7">
      <c r="A26" s="41" t="s">
        <v>757</v>
      </c>
      <c r="B26" s="41" t="s">
        <v>758</v>
      </c>
      <c r="C26" s="41" t="s">
        <v>759</v>
      </c>
      <c r="D26" s="203" t="s">
        <v>244</v>
      </c>
      <c r="E26" s="76" t="s">
        <v>175</v>
      </c>
      <c r="F26" s="246">
        <v>8000</v>
      </c>
      <c r="G26" s="234" t="s">
        <v>546</v>
      </c>
    </row>
    <row r="27" spans="1:7">
      <c r="A27" s="102" t="s">
        <v>227</v>
      </c>
      <c r="B27" s="102" t="s">
        <v>228</v>
      </c>
      <c r="C27" s="102" t="s">
        <v>229</v>
      </c>
      <c r="D27" s="203" t="s">
        <v>174</v>
      </c>
      <c r="E27" s="76" t="s">
        <v>230</v>
      </c>
      <c r="F27" s="246">
        <v>4000</v>
      </c>
      <c r="G27" s="207"/>
    </row>
    <row r="28" spans="1:7">
      <c r="A28" s="41" t="s">
        <v>365</v>
      </c>
      <c r="B28" s="41" t="s">
        <v>247</v>
      </c>
      <c r="C28" s="41" t="s">
        <v>366</v>
      </c>
      <c r="D28" s="203" t="s">
        <v>244</v>
      </c>
      <c r="E28" s="76" t="s">
        <v>175</v>
      </c>
      <c r="F28" s="246">
        <v>8000</v>
      </c>
      <c r="G28" s="206" t="s">
        <v>546</v>
      </c>
    </row>
    <row r="29" spans="1:7">
      <c r="A29" s="41" t="s">
        <v>424</v>
      </c>
      <c r="B29" s="41" t="s">
        <v>481</v>
      </c>
      <c r="C29" s="41" t="s">
        <v>482</v>
      </c>
      <c r="D29" s="203" t="s">
        <v>480</v>
      </c>
      <c r="E29" s="76" t="s">
        <v>168</v>
      </c>
      <c r="F29" s="246">
        <v>12500</v>
      </c>
      <c r="G29" s="207"/>
    </row>
    <row r="30" spans="1:7">
      <c r="A30" s="41" t="s">
        <v>234</v>
      </c>
      <c r="B30" s="41" t="s">
        <v>235</v>
      </c>
      <c r="C30" s="41" t="s">
        <v>236</v>
      </c>
      <c r="D30" s="203" t="s">
        <v>174</v>
      </c>
      <c r="E30" s="76" t="s">
        <v>175</v>
      </c>
      <c r="F30" s="246">
        <v>8000</v>
      </c>
      <c r="G30" s="207"/>
    </row>
    <row r="31" spans="1:7">
      <c r="A31" s="41" t="s">
        <v>234</v>
      </c>
      <c r="B31" s="41" t="s">
        <v>726</v>
      </c>
      <c r="C31" s="41" t="s">
        <v>727</v>
      </c>
      <c r="D31" s="203" t="s">
        <v>167</v>
      </c>
      <c r="E31" s="76" t="s">
        <v>157</v>
      </c>
      <c r="F31" s="246">
        <v>45000</v>
      </c>
      <c r="G31" s="207"/>
    </row>
    <row r="32" spans="1:7">
      <c r="A32" s="41" t="s">
        <v>276</v>
      </c>
      <c r="B32" s="41" t="s">
        <v>277</v>
      </c>
      <c r="C32" s="41" t="s">
        <v>278</v>
      </c>
      <c r="D32" s="203" t="s">
        <v>174</v>
      </c>
      <c r="E32" s="76" t="s">
        <v>157</v>
      </c>
      <c r="F32" s="246">
        <v>25000</v>
      </c>
      <c r="G32" s="207"/>
    </row>
    <row r="33" spans="1:10">
      <c r="A33" s="235" t="s">
        <v>769</v>
      </c>
      <c r="B33" s="235" t="s">
        <v>770</v>
      </c>
      <c r="C33" s="235" t="s">
        <v>762</v>
      </c>
      <c r="D33" s="232" t="s">
        <v>174</v>
      </c>
      <c r="E33" s="231" t="s">
        <v>266</v>
      </c>
      <c r="F33" s="247">
        <v>2000</v>
      </c>
      <c r="G33" s="206" t="s">
        <v>771</v>
      </c>
    </row>
    <row r="34" spans="1:10">
      <c r="A34" s="107" t="s">
        <v>255</v>
      </c>
      <c r="B34" s="41" t="s">
        <v>511</v>
      </c>
      <c r="C34" s="41" t="s">
        <v>259</v>
      </c>
      <c r="D34" s="203" t="s">
        <v>174</v>
      </c>
      <c r="E34" s="76" t="s">
        <v>175</v>
      </c>
      <c r="F34" s="246">
        <v>8000</v>
      </c>
      <c r="G34" s="207"/>
    </row>
    <row r="35" spans="1:10">
      <c r="A35" s="41" t="s">
        <v>335</v>
      </c>
      <c r="B35" s="41" t="s">
        <v>336</v>
      </c>
      <c r="C35" s="41" t="s">
        <v>337</v>
      </c>
      <c r="D35" s="203" t="s">
        <v>174</v>
      </c>
      <c r="E35" s="76" t="s">
        <v>175</v>
      </c>
      <c r="F35" s="246">
        <v>8000</v>
      </c>
      <c r="G35" s="206" t="s">
        <v>546</v>
      </c>
    </row>
    <row r="36" spans="1:10">
      <c r="A36" s="107" t="s">
        <v>527</v>
      </c>
      <c r="B36" s="41" t="s">
        <v>187</v>
      </c>
      <c r="C36" s="41" t="s">
        <v>188</v>
      </c>
      <c r="D36" s="203" t="s">
        <v>528</v>
      </c>
      <c r="E36" s="76" t="s">
        <v>175</v>
      </c>
      <c r="F36" s="246">
        <v>8000</v>
      </c>
      <c r="G36" s="207"/>
    </row>
    <row r="37" spans="1:10">
      <c r="A37" s="41" t="s">
        <v>736</v>
      </c>
      <c r="B37" s="41" t="s">
        <v>129</v>
      </c>
      <c r="C37" s="41" t="s">
        <v>132</v>
      </c>
      <c r="D37" s="203" t="s">
        <v>207</v>
      </c>
      <c r="E37" s="76" t="s">
        <v>168</v>
      </c>
      <c r="F37" s="246">
        <v>12500</v>
      </c>
      <c r="G37" s="207"/>
    </row>
    <row r="38" spans="1:10">
      <c r="A38" s="41" t="s">
        <v>851</v>
      </c>
      <c r="B38" s="41" t="s">
        <v>852</v>
      </c>
      <c r="C38" s="41" t="s">
        <v>853</v>
      </c>
      <c r="D38" s="203" t="s">
        <v>167</v>
      </c>
      <c r="E38" s="76" t="s">
        <v>168</v>
      </c>
      <c r="F38" s="246">
        <v>12500</v>
      </c>
      <c r="G38" s="207"/>
    </row>
    <row r="39" spans="1:10">
      <c r="A39" s="102" t="s">
        <v>464</v>
      </c>
      <c r="B39" s="102" t="s">
        <v>465</v>
      </c>
      <c r="C39" s="41" t="s">
        <v>479</v>
      </c>
      <c r="D39" s="203" t="s">
        <v>167</v>
      </c>
      <c r="E39" s="76" t="s">
        <v>175</v>
      </c>
      <c r="F39" s="246">
        <v>8000</v>
      </c>
      <c r="G39" s="207"/>
    </row>
    <row r="40" spans="1:10">
      <c r="A40" s="41" t="s">
        <v>246</v>
      </c>
      <c r="B40" s="41" t="s">
        <v>247</v>
      </c>
      <c r="C40" s="41" t="s">
        <v>248</v>
      </c>
      <c r="D40" s="203" t="s">
        <v>174</v>
      </c>
      <c r="E40" s="76" t="s">
        <v>175</v>
      </c>
      <c r="F40" s="246">
        <v>8000</v>
      </c>
      <c r="G40" s="207"/>
    </row>
    <row r="41" spans="1:10">
      <c r="A41" s="41" t="s">
        <v>571</v>
      </c>
      <c r="B41" s="102" t="s">
        <v>224</v>
      </c>
      <c r="C41" s="102" t="s">
        <v>225</v>
      </c>
      <c r="D41" s="203" t="s">
        <v>174</v>
      </c>
      <c r="E41" s="76" t="s">
        <v>175</v>
      </c>
      <c r="F41" s="246">
        <v>8000</v>
      </c>
      <c r="G41" s="207"/>
    </row>
    <row r="42" spans="1:10">
      <c r="A42" s="41" t="s">
        <v>256</v>
      </c>
      <c r="B42" s="41" t="s">
        <v>228</v>
      </c>
      <c r="C42" s="41" t="s">
        <v>261</v>
      </c>
      <c r="D42" s="203" t="s">
        <v>174</v>
      </c>
      <c r="E42" s="76" t="s">
        <v>175</v>
      </c>
      <c r="F42" s="246">
        <v>8000</v>
      </c>
      <c r="G42" s="207"/>
    </row>
    <row r="43" spans="1:10">
      <c r="A43" s="41" t="s">
        <v>537</v>
      </c>
      <c r="B43" s="41" t="s">
        <v>538</v>
      </c>
      <c r="C43" s="41" t="s">
        <v>536</v>
      </c>
      <c r="D43" s="203" t="s">
        <v>483</v>
      </c>
      <c r="E43" s="76" t="s">
        <v>175</v>
      </c>
      <c r="F43" s="246">
        <v>8000</v>
      </c>
      <c r="G43" s="207"/>
    </row>
    <row r="44" spans="1:10">
      <c r="A44" s="41" t="s">
        <v>486</v>
      </c>
      <c r="B44" s="41" t="s">
        <v>487</v>
      </c>
      <c r="C44" s="41" t="s">
        <v>466</v>
      </c>
      <c r="D44" s="203" t="s">
        <v>530</v>
      </c>
      <c r="E44" s="76" t="s">
        <v>157</v>
      </c>
      <c r="F44" s="246">
        <v>25000</v>
      </c>
      <c r="G44" s="207"/>
      <c r="J44" s="237"/>
    </row>
    <row r="45" spans="1:10">
      <c r="A45" s="41" t="s">
        <v>576</v>
      </c>
      <c r="B45" s="102" t="s">
        <v>578</v>
      </c>
      <c r="C45" s="41" t="s">
        <v>579</v>
      </c>
      <c r="D45" s="203" t="s">
        <v>174</v>
      </c>
      <c r="E45" s="76" t="s">
        <v>168</v>
      </c>
      <c r="F45" s="246">
        <v>12500</v>
      </c>
      <c r="G45" s="207"/>
      <c r="J45" s="237"/>
    </row>
    <row r="46" spans="1:10">
      <c r="A46" s="41" t="s">
        <v>617</v>
      </c>
      <c r="B46" s="102" t="s">
        <v>619</v>
      </c>
      <c r="C46" s="41" t="s">
        <v>618</v>
      </c>
      <c r="D46" s="203" t="s">
        <v>167</v>
      </c>
      <c r="E46" s="76" t="s">
        <v>175</v>
      </c>
      <c r="F46" s="246">
        <v>8000</v>
      </c>
      <c r="G46" s="207"/>
      <c r="J46" s="237"/>
    </row>
    <row r="47" spans="1:10">
      <c r="A47" s="41" t="s">
        <v>854</v>
      </c>
      <c r="B47" s="102" t="s">
        <v>129</v>
      </c>
      <c r="C47" s="41" t="s">
        <v>132</v>
      </c>
      <c r="D47" s="203" t="s">
        <v>207</v>
      </c>
      <c r="E47" s="76" t="s">
        <v>422</v>
      </c>
      <c r="F47" s="246">
        <v>2000</v>
      </c>
      <c r="G47" s="207"/>
      <c r="J47" s="237"/>
    </row>
    <row r="48" spans="1:10">
      <c r="A48" s="102" t="s">
        <v>456</v>
      </c>
      <c r="B48" s="102" t="s">
        <v>458</v>
      </c>
      <c r="C48" s="102" t="s">
        <v>459</v>
      </c>
      <c r="D48" s="203" t="s">
        <v>174</v>
      </c>
      <c r="E48" s="76" t="s">
        <v>168</v>
      </c>
      <c r="F48" s="246">
        <v>12500</v>
      </c>
      <c r="G48" s="206" t="s">
        <v>555</v>
      </c>
      <c r="J48" s="237"/>
    </row>
    <row r="49" spans="1:10">
      <c r="A49" s="41" t="s">
        <v>388</v>
      </c>
      <c r="B49" s="41" t="s">
        <v>389</v>
      </c>
      <c r="C49" s="41" t="s">
        <v>390</v>
      </c>
      <c r="D49" s="203" t="s">
        <v>167</v>
      </c>
      <c r="E49" s="76" t="s">
        <v>175</v>
      </c>
      <c r="F49" s="246">
        <v>8000</v>
      </c>
      <c r="G49" s="206" t="s">
        <v>546</v>
      </c>
      <c r="J49" s="237"/>
    </row>
    <row r="50" spans="1:10">
      <c r="A50" s="41" t="s">
        <v>356</v>
      </c>
      <c r="B50" s="41" t="s">
        <v>123</v>
      </c>
      <c r="C50" s="41" t="s">
        <v>357</v>
      </c>
      <c r="D50" s="203" t="s">
        <v>496</v>
      </c>
      <c r="E50" s="76" t="s">
        <v>168</v>
      </c>
      <c r="F50" s="246">
        <v>12500</v>
      </c>
      <c r="G50" s="207"/>
      <c r="J50" s="237"/>
    </row>
    <row r="51" spans="1:10">
      <c r="A51" s="41" t="s">
        <v>125</v>
      </c>
      <c r="B51" s="41" t="s">
        <v>362</v>
      </c>
      <c r="C51" s="41" t="s">
        <v>363</v>
      </c>
      <c r="D51" s="203" t="s">
        <v>167</v>
      </c>
      <c r="E51" s="76" t="s">
        <v>157</v>
      </c>
      <c r="F51" s="246">
        <v>48000</v>
      </c>
      <c r="G51" s="206" t="s">
        <v>549</v>
      </c>
      <c r="J51" s="245"/>
    </row>
    <row r="52" spans="1:10">
      <c r="A52" s="41" t="s">
        <v>603</v>
      </c>
      <c r="B52" s="41" t="s">
        <v>604</v>
      </c>
      <c r="C52" s="41" t="s">
        <v>426</v>
      </c>
      <c r="D52" s="203"/>
      <c r="E52" s="76" t="s">
        <v>422</v>
      </c>
      <c r="F52" s="246">
        <v>2000</v>
      </c>
      <c r="G52" s="206" t="s">
        <v>613</v>
      </c>
      <c r="J52" s="237"/>
    </row>
    <row r="53" spans="1:10">
      <c r="A53" s="41" t="s">
        <v>375</v>
      </c>
      <c r="B53" s="41" t="s">
        <v>248</v>
      </c>
      <c r="C53" s="41" t="s">
        <v>377</v>
      </c>
      <c r="D53" s="203" t="s">
        <v>382</v>
      </c>
      <c r="E53" s="76" t="s">
        <v>168</v>
      </c>
      <c r="F53" s="246">
        <v>12500</v>
      </c>
      <c r="G53" s="207"/>
      <c r="J53" s="245"/>
    </row>
    <row r="54" spans="1:10">
      <c r="A54" s="41" t="s">
        <v>196</v>
      </c>
      <c r="B54" s="41" t="s">
        <v>197</v>
      </c>
      <c r="C54" s="41" t="s">
        <v>198</v>
      </c>
      <c r="D54" s="203" t="s">
        <v>199</v>
      </c>
      <c r="E54" s="76" t="s">
        <v>175</v>
      </c>
      <c r="F54" s="246">
        <v>8000</v>
      </c>
      <c r="G54" s="207"/>
      <c r="J54" s="245"/>
    </row>
    <row r="55" spans="1:10">
      <c r="A55" s="41" t="s">
        <v>263</v>
      </c>
      <c r="B55" s="41" t="s">
        <v>402</v>
      </c>
      <c r="C55" s="41" t="s">
        <v>265</v>
      </c>
      <c r="D55" s="203" t="s">
        <v>167</v>
      </c>
      <c r="E55" s="76" t="s">
        <v>477</v>
      </c>
      <c r="F55" s="246">
        <v>3000</v>
      </c>
      <c r="G55" s="206" t="s">
        <v>546</v>
      </c>
      <c r="J55" s="245"/>
    </row>
    <row r="56" spans="1:10">
      <c r="A56" s="102" t="s">
        <v>471</v>
      </c>
      <c r="B56" s="102" t="s">
        <v>472</v>
      </c>
      <c r="C56" s="41" t="s">
        <v>473</v>
      </c>
      <c r="D56" s="203"/>
      <c r="E56" s="76" t="s">
        <v>175</v>
      </c>
      <c r="F56" s="246">
        <v>8000</v>
      </c>
      <c r="G56" s="207"/>
      <c r="J56" s="245"/>
    </row>
    <row r="57" spans="1:10">
      <c r="A57" s="41" t="s">
        <v>409</v>
      </c>
      <c r="B57" s="41" t="s">
        <v>410</v>
      </c>
      <c r="C57" s="41" t="s">
        <v>419</v>
      </c>
      <c r="D57" s="203" t="s">
        <v>174</v>
      </c>
      <c r="E57" s="76" t="s">
        <v>168</v>
      </c>
      <c r="F57" s="246">
        <v>12500</v>
      </c>
      <c r="G57" s="207"/>
      <c r="J57" s="237"/>
    </row>
    <row r="58" spans="1:10">
      <c r="A58" s="102" t="s">
        <v>429</v>
      </c>
      <c r="B58" s="102" t="s">
        <v>430</v>
      </c>
      <c r="C58" s="41" t="s">
        <v>431</v>
      </c>
      <c r="D58" s="203"/>
      <c r="E58" s="76" t="s">
        <v>168</v>
      </c>
      <c r="F58" s="246">
        <v>12500</v>
      </c>
      <c r="G58" s="207"/>
      <c r="J58" s="237"/>
    </row>
    <row r="59" spans="1:10">
      <c r="A59" s="102" t="s">
        <v>351</v>
      </c>
      <c r="B59" s="102" t="s">
        <v>352</v>
      </c>
      <c r="C59" s="102" t="s">
        <v>353</v>
      </c>
      <c r="D59" s="203" t="s">
        <v>517</v>
      </c>
      <c r="E59" s="76" t="s">
        <v>168</v>
      </c>
      <c r="F59" s="246">
        <v>12500</v>
      </c>
      <c r="G59" s="207"/>
      <c r="J59" s="237"/>
    </row>
    <row r="60" spans="1:10">
      <c r="A60" s="41" t="s">
        <v>128</v>
      </c>
      <c r="B60" s="41" t="s">
        <v>130</v>
      </c>
      <c r="C60" s="41" t="s">
        <v>131</v>
      </c>
      <c r="D60" s="203" t="s">
        <v>139</v>
      </c>
      <c r="E60" s="76" t="s">
        <v>157</v>
      </c>
      <c r="F60" s="246">
        <v>25000</v>
      </c>
      <c r="G60" s="207"/>
      <c r="J60" s="245"/>
    </row>
    <row r="61" spans="1:10">
      <c r="A61" s="41" t="s">
        <v>262</v>
      </c>
      <c r="B61" s="41" t="s">
        <v>344</v>
      </c>
      <c r="C61" s="41" t="s">
        <v>345</v>
      </c>
      <c r="D61" s="203" t="s">
        <v>496</v>
      </c>
      <c r="E61" s="76" t="s">
        <v>175</v>
      </c>
      <c r="F61" s="246">
        <v>8000</v>
      </c>
      <c r="G61" s="207"/>
      <c r="J61" s="245"/>
    </row>
    <row r="62" spans="1:10">
      <c r="A62" s="41" t="s">
        <v>190</v>
      </c>
      <c r="B62" s="102" t="s">
        <v>497</v>
      </c>
      <c r="C62" s="102" t="s">
        <v>498</v>
      </c>
      <c r="D62" s="203" t="s">
        <v>167</v>
      </c>
      <c r="E62" s="76" t="s">
        <v>157</v>
      </c>
      <c r="F62" s="246">
        <v>25000</v>
      </c>
      <c r="G62" s="207"/>
      <c r="J62" s="245"/>
    </row>
    <row r="63" spans="1:10">
      <c r="A63" s="41" t="s">
        <v>753</v>
      </c>
      <c r="B63" s="102" t="s">
        <v>752</v>
      </c>
      <c r="C63" s="102" t="s">
        <v>748</v>
      </c>
      <c r="D63" s="203" t="s">
        <v>754</v>
      </c>
      <c r="E63" s="76" t="s">
        <v>175</v>
      </c>
      <c r="F63" s="246">
        <v>8000</v>
      </c>
      <c r="G63" s="207"/>
      <c r="J63" s="245"/>
    </row>
    <row r="64" spans="1:10">
      <c r="A64" s="41" t="s">
        <v>159</v>
      </c>
      <c r="B64" s="41" t="s">
        <v>160</v>
      </c>
      <c r="C64" s="41" t="s">
        <v>161</v>
      </c>
      <c r="D64" s="203" t="s">
        <v>167</v>
      </c>
      <c r="E64" s="76" t="s">
        <v>168</v>
      </c>
      <c r="F64" s="246">
        <v>12500</v>
      </c>
      <c r="G64" s="207"/>
      <c r="J64" s="237"/>
    </row>
    <row r="65" spans="1:10">
      <c r="A65" s="41" t="s">
        <v>371</v>
      </c>
      <c r="B65" s="41" t="s">
        <v>372</v>
      </c>
      <c r="C65" s="41" t="s">
        <v>373</v>
      </c>
      <c r="D65" s="203" t="s">
        <v>174</v>
      </c>
      <c r="E65" s="76" t="s">
        <v>175</v>
      </c>
      <c r="F65" s="246">
        <v>8000</v>
      </c>
      <c r="G65" s="206" t="s">
        <v>547</v>
      </c>
      <c r="J65" s="237"/>
    </row>
    <row r="66" spans="1:10">
      <c r="A66" s="41" t="s">
        <v>370</v>
      </c>
      <c r="B66" s="102" t="s">
        <v>503</v>
      </c>
      <c r="C66" s="102" t="s">
        <v>504</v>
      </c>
      <c r="D66" s="203" t="s">
        <v>244</v>
      </c>
      <c r="E66" s="76" t="s">
        <v>175</v>
      </c>
      <c r="F66" s="246">
        <v>8000</v>
      </c>
      <c r="G66" s="206" t="s">
        <v>546</v>
      </c>
      <c r="J66" s="237"/>
    </row>
    <row r="67" spans="1:10">
      <c r="A67" s="41" t="s">
        <v>550</v>
      </c>
      <c r="B67" s="41" t="s">
        <v>551</v>
      </c>
      <c r="C67" s="102" t="s">
        <v>204</v>
      </c>
      <c r="D67" s="203" t="s">
        <v>205</v>
      </c>
      <c r="E67" s="76" t="s">
        <v>175</v>
      </c>
      <c r="F67" s="246">
        <v>8000</v>
      </c>
      <c r="G67" s="207"/>
      <c r="J67" s="237"/>
    </row>
    <row r="68" spans="1:10">
      <c r="A68" s="41" t="s">
        <v>220</v>
      </c>
      <c r="B68" s="41" t="s">
        <v>221</v>
      </c>
      <c r="C68" s="41" t="s">
        <v>222</v>
      </c>
      <c r="D68" s="203" t="s">
        <v>174</v>
      </c>
      <c r="E68" s="76" t="s">
        <v>168</v>
      </c>
      <c r="F68" s="246">
        <v>12500</v>
      </c>
      <c r="G68" s="207"/>
      <c r="J68" s="237"/>
    </row>
    <row r="69" spans="1:10">
      <c r="A69" s="41" t="s">
        <v>740</v>
      </c>
      <c r="B69" s="41" t="s">
        <v>228</v>
      </c>
      <c r="C69" s="41" t="s">
        <v>741</v>
      </c>
      <c r="D69" s="203" t="s">
        <v>755</v>
      </c>
      <c r="E69" s="76" t="s">
        <v>175</v>
      </c>
      <c r="F69" s="246">
        <v>8000</v>
      </c>
      <c r="G69" s="206" t="s">
        <v>756</v>
      </c>
      <c r="J69" s="237"/>
    </row>
    <row r="70" spans="1:10">
      <c r="A70" s="41" t="s">
        <v>269</v>
      </c>
      <c r="B70" s="41" t="s">
        <v>271</v>
      </c>
      <c r="C70" s="41" t="s">
        <v>272</v>
      </c>
      <c r="D70" s="203" t="s">
        <v>273</v>
      </c>
      <c r="E70" s="76" t="s">
        <v>157</v>
      </c>
      <c r="F70" s="246">
        <v>42000</v>
      </c>
      <c r="G70" s="206" t="s">
        <v>548</v>
      </c>
      <c r="J70" s="237"/>
    </row>
    <row r="71" spans="1:10">
      <c r="A71" s="102" t="s">
        <v>238</v>
      </c>
      <c r="B71" s="102" t="s">
        <v>325</v>
      </c>
      <c r="C71" s="102" t="s">
        <v>326</v>
      </c>
      <c r="D71" s="203" t="s">
        <v>174</v>
      </c>
      <c r="E71" s="76" t="s">
        <v>175</v>
      </c>
      <c r="F71" s="246">
        <v>8000</v>
      </c>
      <c r="G71" s="207"/>
      <c r="J71" s="237"/>
    </row>
    <row r="72" spans="1:10">
      <c r="A72" s="102" t="s">
        <v>573</v>
      </c>
      <c r="B72" s="41" t="s">
        <v>277</v>
      </c>
      <c r="C72" s="102"/>
      <c r="D72" s="203" t="s">
        <v>167</v>
      </c>
      <c r="E72" s="76" t="s">
        <v>572</v>
      </c>
      <c r="F72" s="246">
        <v>24000</v>
      </c>
      <c r="G72" s="206" t="s">
        <v>584</v>
      </c>
      <c r="J72" s="237"/>
    </row>
    <row r="73" spans="1:10">
      <c r="D73" s="236" t="s">
        <v>519</v>
      </c>
      <c r="E73" s="162">
        <v>866250</v>
      </c>
      <c r="F73" s="238"/>
      <c r="J73" s="237"/>
    </row>
    <row r="74" spans="1:10">
      <c r="F74" s="248">
        <f>SUM(F2:F73)</f>
        <v>866250</v>
      </c>
      <c r="J74" s="237"/>
    </row>
    <row r="75" spans="1:10">
      <c r="J75" s="237"/>
    </row>
    <row r="76" spans="1:10">
      <c r="J76" s="245"/>
    </row>
    <row r="77" spans="1:10">
      <c r="J77" s="237"/>
    </row>
    <row r="78" spans="1:10">
      <c r="J78" s="237"/>
    </row>
    <row r="79" spans="1:10">
      <c r="J79" s="237"/>
    </row>
    <row r="80" spans="1:10">
      <c r="J80" s="237"/>
    </row>
    <row r="81" spans="10:10">
      <c r="J81" s="237"/>
    </row>
    <row r="82" spans="10:10">
      <c r="J82" s="237"/>
    </row>
    <row r="83" spans="10:10">
      <c r="J83" s="237"/>
    </row>
    <row r="84" spans="10:10">
      <c r="J84" s="237"/>
    </row>
    <row r="85" spans="10:10">
      <c r="J85" s="237"/>
    </row>
    <row r="86" spans="10:10">
      <c r="J86" s="237"/>
    </row>
    <row r="87" spans="10:10">
      <c r="J87" s="237"/>
    </row>
    <row r="88" spans="10:10">
      <c r="J88" s="237"/>
    </row>
    <row r="89" spans="10:10">
      <c r="J89" s="237"/>
    </row>
    <row r="90" spans="10:10">
      <c r="J90" s="237"/>
    </row>
    <row r="91" spans="10:10">
      <c r="J91" s="237"/>
    </row>
    <row r="92" spans="10:10">
      <c r="J92" s="237"/>
    </row>
    <row r="93" spans="10:10">
      <c r="J93" s="237"/>
    </row>
    <row r="94" spans="10:10">
      <c r="J94" s="237"/>
    </row>
    <row r="95" spans="10:10">
      <c r="J95" s="237"/>
    </row>
    <row r="96" spans="10:10">
      <c r="J96" s="237"/>
    </row>
    <row r="97" spans="10:10">
      <c r="J97" s="237"/>
    </row>
    <row r="98" spans="10:10">
      <c r="J98" s="237"/>
    </row>
    <row r="99" spans="10:10">
      <c r="J99" s="237"/>
    </row>
    <row r="100" spans="10:10">
      <c r="J100" s="237"/>
    </row>
    <row r="101" spans="10:10">
      <c r="J101" s="237"/>
    </row>
    <row r="102" spans="10:10">
      <c r="J102" s="237"/>
    </row>
    <row r="103" spans="10:10">
      <c r="J103" s="237"/>
    </row>
    <row r="104" spans="10:10">
      <c r="J104" s="237"/>
    </row>
    <row r="105" spans="10:10">
      <c r="J105" s="237"/>
    </row>
    <row r="106" spans="10:10">
      <c r="J106" s="237"/>
    </row>
    <row r="107" spans="10:10">
      <c r="J107" s="237"/>
    </row>
    <row r="108" spans="10:10">
      <c r="J108" s="237"/>
    </row>
    <row r="109" spans="10:10">
      <c r="J109" s="237"/>
    </row>
    <row r="110" spans="10:10">
      <c r="J110" s="237"/>
    </row>
    <row r="111" spans="10:10">
      <c r="J111" s="237"/>
    </row>
    <row r="112" spans="10:10">
      <c r="J112" s="237"/>
    </row>
    <row r="113" spans="10:10">
      <c r="J113" s="237"/>
    </row>
    <row r="114" spans="10:10">
      <c r="J114" s="237"/>
    </row>
    <row r="115" spans="10:10">
      <c r="J115" s="237"/>
    </row>
  </sheetData>
  <autoFilter ref="A1:G1">
    <sortState ref="A2:G74">
      <sortCondition ref="A1"/>
    </sortState>
  </autoFilter>
  <pageMargins left="0.7" right="0.7" top="0.75" bottom="0.75" header="0.3" footer="0.3"/>
  <pageSetup scale="81" orientation="portrait" r:id="rId1"/>
  <headerFooter>
    <oddHeader>&amp;C7.26.2013 
Festival Ball Registration to Date</oddHeader>
  </headerFooter>
  <colBreaks count="1" manualBreakCount="1">
    <brk id="7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>
  <dimension ref="A1:G76"/>
  <sheetViews>
    <sheetView topLeftCell="A43" zoomScaleNormal="100" workbookViewId="0">
      <selection sqref="A1:G76"/>
    </sheetView>
  </sheetViews>
  <sheetFormatPr defaultRowHeight="15"/>
  <cols>
    <col min="1" max="1" width="28.140625" bestFit="1" customWidth="1"/>
    <col min="2" max="2" width="10.7109375" bestFit="1" customWidth="1"/>
    <col min="3" max="3" width="13.42578125" bestFit="1" customWidth="1"/>
    <col min="4" max="4" width="19.7109375" bestFit="1" customWidth="1"/>
    <col min="5" max="5" width="13.7109375" bestFit="1" customWidth="1"/>
    <col min="6" max="6" width="12.5703125" customWidth="1"/>
    <col min="7" max="7" width="14" bestFit="1" customWidth="1"/>
  </cols>
  <sheetData>
    <row r="1" spans="1:7" ht="24.75">
      <c r="A1" s="90" t="s">
        <v>0</v>
      </c>
      <c r="B1" s="90" t="s">
        <v>1</v>
      </c>
      <c r="C1" s="91" t="s">
        <v>8</v>
      </c>
      <c r="D1" s="92" t="s">
        <v>11</v>
      </c>
      <c r="E1" s="204" t="s">
        <v>146</v>
      </c>
      <c r="F1" s="96" t="s">
        <v>12</v>
      </c>
      <c r="G1" s="205" t="s">
        <v>735</v>
      </c>
    </row>
    <row r="2" spans="1:7">
      <c r="A2" s="41" t="s">
        <v>191</v>
      </c>
      <c r="B2" s="41" t="s">
        <v>192</v>
      </c>
      <c r="C2" s="41" t="s">
        <v>193</v>
      </c>
      <c r="D2" s="76" t="s">
        <v>194</v>
      </c>
      <c r="E2" s="203" t="s">
        <v>157</v>
      </c>
      <c r="F2" s="162">
        <v>25000</v>
      </c>
      <c r="G2" s="207"/>
    </row>
    <row r="3" spans="1:7">
      <c r="A3" s="41" t="s">
        <v>186</v>
      </c>
      <c r="B3" s="41" t="s">
        <v>271</v>
      </c>
      <c r="C3" s="41" t="s">
        <v>272</v>
      </c>
      <c r="D3" s="76" t="s">
        <v>167</v>
      </c>
      <c r="E3" s="203" t="s">
        <v>157</v>
      </c>
      <c r="F3" s="162">
        <v>25000</v>
      </c>
      <c r="G3" s="207"/>
    </row>
    <row r="4" spans="1:7">
      <c r="A4" s="102" t="s">
        <v>451</v>
      </c>
      <c r="B4" s="102" t="s">
        <v>450</v>
      </c>
      <c r="C4" s="102" t="s">
        <v>452</v>
      </c>
      <c r="D4" s="76" t="s">
        <v>174</v>
      </c>
      <c r="E4" s="203" t="s">
        <v>175</v>
      </c>
      <c r="F4" s="162">
        <v>8000</v>
      </c>
      <c r="G4" s="207"/>
    </row>
    <row r="5" spans="1:7">
      <c r="A5" s="41" t="s">
        <v>421</v>
      </c>
      <c r="B5" s="41"/>
      <c r="C5" s="41"/>
      <c r="D5" s="76" t="s">
        <v>205</v>
      </c>
      <c r="E5" s="203" t="s">
        <v>266</v>
      </c>
      <c r="F5" s="162">
        <v>500</v>
      </c>
      <c r="G5" s="206" t="s">
        <v>546</v>
      </c>
    </row>
    <row r="6" spans="1:7">
      <c r="A6" s="41" t="s">
        <v>612</v>
      </c>
      <c r="B6" s="41" t="s">
        <v>596</v>
      </c>
      <c r="C6" s="41" t="s">
        <v>597</v>
      </c>
      <c r="D6" s="76" t="s">
        <v>483</v>
      </c>
      <c r="E6" s="203" t="s">
        <v>175</v>
      </c>
      <c r="F6" s="162">
        <v>8000</v>
      </c>
      <c r="G6" s="206" t="s">
        <v>613</v>
      </c>
    </row>
    <row r="7" spans="1:7">
      <c r="A7" s="41" t="s">
        <v>414</v>
      </c>
      <c r="B7" s="41" t="s">
        <v>415</v>
      </c>
      <c r="C7" s="41" t="s">
        <v>416</v>
      </c>
      <c r="D7" s="76" t="s">
        <v>496</v>
      </c>
      <c r="E7" s="203" t="s">
        <v>418</v>
      </c>
      <c r="F7" s="162">
        <v>8000</v>
      </c>
      <c r="G7" s="207"/>
    </row>
    <row r="8" spans="1:7">
      <c r="A8" s="41" t="s">
        <v>201</v>
      </c>
      <c r="B8" s="41" t="s">
        <v>203</v>
      </c>
      <c r="C8" s="41" t="s">
        <v>204</v>
      </c>
      <c r="D8" s="76" t="s">
        <v>205</v>
      </c>
      <c r="E8" s="203" t="s">
        <v>175</v>
      </c>
      <c r="F8" s="162">
        <v>8000</v>
      </c>
      <c r="G8" s="207"/>
    </row>
    <row r="9" spans="1:7">
      <c r="A9" s="230" t="s">
        <v>734</v>
      </c>
      <c r="B9" s="230" t="s">
        <v>625</v>
      </c>
      <c r="C9" s="230" t="s">
        <v>626</v>
      </c>
      <c r="D9" s="231"/>
      <c r="E9" s="232" t="s">
        <v>175</v>
      </c>
      <c r="F9" s="233">
        <v>8000</v>
      </c>
      <c r="G9" s="207"/>
    </row>
    <row r="10" spans="1:7">
      <c r="A10" s="41" t="s">
        <v>620</v>
      </c>
      <c r="B10" s="41"/>
      <c r="C10" s="41"/>
      <c r="D10" s="76" t="s">
        <v>207</v>
      </c>
      <c r="E10" s="203" t="s">
        <v>168</v>
      </c>
      <c r="F10" s="162">
        <v>12500</v>
      </c>
      <c r="G10" s="206" t="s">
        <v>622</v>
      </c>
    </row>
    <row r="11" spans="1:7">
      <c r="A11" s="235" t="s">
        <v>444</v>
      </c>
      <c r="B11" s="235" t="s">
        <v>499</v>
      </c>
      <c r="C11" s="235" t="s">
        <v>500</v>
      </c>
      <c r="D11" s="231" t="s">
        <v>483</v>
      </c>
      <c r="E11" s="232" t="s">
        <v>175</v>
      </c>
      <c r="F11" s="233">
        <v>8000</v>
      </c>
      <c r="G11" s="207"/>
    </row>
    <row r="12" spans="1:7">
      <c r="A12" s="235" t="s">
        <v>531</v>
      </c>
      <c r="B12" s="230" t="s">
        <v>491</v>
      </c>
      <c r="C12" s="235" t="s">
        <v>492</v>
      </c>
      <c r="D12" s="231" t="s">
        <v>510</v>
      </c>
      <c r="E12" s="232" t="s">
        <v>168</v>
      </c>
      <c r="F12" s="233">
        <v>12500</v>
      </c>
      <c r="G12" s="207"/>
    </row>
    <row r="13" spans="1:7">
      <c r="A13" s="230" t="s">
        <v>252</v>
      </c>
      <c r="B13" s="230" t="s">
        <v>129</v>
      </c>
      <c r="C13" s="230" t="s">
        <v>132</v>
      </c>
      <c r="D13" s="231" t="s">
        <v>167</v>
      </c>
      <c r="E13" s="232" t="s">
        <v>168</v>
      </c>
      <c r="F13" s="233">
        <v>12500</v>
      </c>
      <c r="G13" s="207"/>
    </row>
    <row r="14" spans="1:7">
      <c r="A14" s="230" t="s">
        <v>232</v>
      </c>
      <c r="B14" s="230" t="s">
        <v>284</v>
      </c>
      <c r="C14" s="230" t="s">
        <v>285</v>
      </c>
      <c r="D14" s="231" t="s">
        <v>174</v>
      </c>
      <c r="E14" s="232" t="s">
        <v>175</v>
      </c>
      <c r="F14" s="233">
        <v>8000</v>
      </c>
      <c r="G14" s="207"/>
    </row>
    <row r="15" spans="1:7">
      <c r="A15" s="41" t="s">
        <v>367</v>
      </c>
      <c r="B15" s="41" t="s">
        <v>257</v>
      </c>
      <c r="C15" s="41" t="s">
        <v>368</v>
      </c>
      <c r="D15" s="76" t="s">
        <v>174</v>
      </c>
      <c r="E15" s="203" t="s">
        <v>175</v>
      </c>
      <c r="F15" s="162">
        <v>8000</v>
      </c>
      <c r="G15" s="207"/>
    </row>
    <row r="16" spans="1:7">
      <c r="A16" s="107" t="s">
        <v>476</v>
      </c>
      <c r="B16" s="41" t="s">
        <v>439</v>
      </c>
      <c r="C16" s="41" t="s">
        <v>440</v>
      </c>
      <c r="D16" s="76"/>
      <c r="E16" s="203" t="s">
        <v>175</v>
      </c>
      <c r="F16" s="162">
        <v>8000</v>
      </c>
      <c r="G16" s="207"/>
    </row>
    <row r="17" spans="1:7">
      <c r="A17" s="107" t="s">
        <v>799</v>
      </c>
      <c r="B17" s="41" t="s">
        <v>800</v>
      </c>
      <c r="C17" s="41" t="s">
        <v>801</v>
      </c>
      <c r="D17" s="76" t="s">
        <v>174</v>
      </c>
      <c r="E17" s="203" t="s">
        <v>168</v>
      </c>
      <c r="F17" s="162">
        <v>12500</v>
      </c>
      <c r="G17" s="207"/>
    </row>
    <row r="18" spans="1:7">
      <c r="A18" s="230" t="s">
        <v>242</v>
      </c>
      <c r="B18" s="235" t="s">
        <v>221</v>
      </c>
      <c r="C18" s="235" t="s">
        <v>240</v>
      </c>
      <c r="D18" s="231" t="s">
        <v>167</v>
      </c>
      <c r="E18" s="232" t="s">
        <v>168</v>
      </c>
      <c r="F18" s="233">
        <v>12500</v>
      </c>
      <c r="G18" s="207"/>
    </row>
    <row r="19" spans="1:7">
      <c r="A19" s="230" t="s">
        <v>674</v>
      </c>
      <c r="B19" s="235" t="s">
        <v>675</v>
      </c>
      <c r="C19" s="235" t="s">
        <v>466</v>
      </c>
      <c r="D19" s="231" t="s">
        <v>167</v>
      </c>
      <c r="E19" s="232" t="s">
        <v>157</v>
      </c>
      <c r="F19" s="233">
        <v>25000</v>
      </c>
      <c r="G19" s="207"/>
    </row>
    <row r="20" spans="1:7">
      <c r="A20" s="230" t="s">
        <v>396</v>
      </c>
      <c r="B20" s="230" t="s">
        <v>397</v>
      </c>
      <c r="C20" s="230" t="s">
        <v>398</v>
      </c>
      <c r="D20" s="231"/>
      <c r="E20" s="232" t="s">
        <v>422</v>
      </c>
      <c r="F20" s="233">
        <v>2000</v>
      </c>
      <c r="G20" s="234" t="s">
        <v>546</v>
      </c>
    </row>
    <row r="21" spans="1:7">
      <c r="A21" s="230" t="s">
        <v>802</v>
      </c>
      <c r="B21" s="230" t="s">
        <v>260</v>
      </c>
      <c r="C21" s="230" t="s">
        <v>779</v>
      </c>
      <c r="D21" s="231" t="s">
        <v>755</v>
      </c>
      <c r="E21" s="232" t="s">
        <v>168</v>
      </c>
      <c r="F21" s="233">
        <v>12500</v>
      </c>
      <c r="G21" s="207"/>
    </row>
    <row r="22" spans="1:7">
      <c r="A22" s="100" t="s">
        <v>209</v>
      </c>
      <c r="B22" s="41" t="s">
        <v>123</v>
      </c>
      <c r="C22" s="41" t="s">
        <v>124</v>
      </c>
      <c r="D22" s="76" t="s">
        <v>167</v>
      </c>
      <c r="E22" s="203" t="s">
        <v>168</v>
      </c>
      <c r="F22" s="162">
        <v>12500</v>
      </c>
      <c r="G22" s="207"/>
    </row>
    <row r="23" spans="1:7">
      <c r="A23" s="41" t="s">
        <v>208</v>
      </c>
      <c r="B23" s="41" t="s">
        <v>249</v>
      </c>
      <c r="C23" s="41" t="s">
        <v>250</v>
      </c>
      <c r="D23" s="76" t="s">
        <v>244</v>
      </c>
      <c r="E23" s="203" t="s">
        <v>168</v>
      </c>
      <c r="F23" s="162">
        <v>12500</v>
      </c>
      <c r="G23" s="207"/>
    </row>
    <row r="24" spans="1:7">
      <c r="A24" s="41" t="s">
        <v>871</v>
      </c>
      <c r="B24" s="41" t="s">
        <v>775</v>
      </c>
      <c r="C24" s="41" t="s">
        <v>788</v>
      </c>
      <c r="D24" s="76" t="s">
        <v>755</v>
      </c>
      <c r="E24" s="203" t="s">
        <v>168</v>
      </c>
      <c r="F24" s="162">
        <v>12500</v>
      </c>
      <c r="G24" s="207"/>
    </row>
    <row r="25" spans="1:7">
      <c r="A25" s="41" t="s">
        <v>211</v>
      </c>
      <c r="B25" s="41" t="s">
        <v>212</v>
      </c>
      <c r="C25" s="41" t="s">
        <v>213</v>
      </c>
      <c r="D25" s="76" t="s">
        <v>214</v>
      </c>
      <c r="E25" s="203" t="s">
        <v>168</v>
      </c>
      <c r="F25" s="162">
        <v>12500</v>
      </c>
      <c r="G25" s="207"/>
    </row>
    <row r="26" spans="1:7">
      <c r="A26" s="41" t="s">
        <v>869</v>
      </c>
      <c r="B26" s="41" t="s">
        <v>835</v>
      </c>
      <c r="C26" s="41" t="s">
        <v>759</v>
      </c>
      <c r="D26" s="76" t="s">
        <v>480</v>
      </c>
      <c r="E26" s="203" t="s">
        <v>175</v>
      </c>
      <c r="F26" s="162">
        <v>8000</v>
      </c>
      <c r="G26" s="234" t="s">
        <v>546</v>
      </c>
    </row>
    <row r="27" spans="1:7">
      <c r="A27" s="41" t="s">
        <v>757</v>
      </c>
      <c r="B27" s="41" t="s">
        <v>758</v>
      </c>
      <c r="C27" s="41" t="s">
        <v>759</v>
      </c>
      <c r="D27" s="76" t="s">
        <v>244</v>
      </c>
      <c r="E27" s="203" t="s">
        <v>175</v>
      </c>
      <c r="F27" s="162">
        <v>8000</v>
      </c>
      <c r="G27" s="234" t="s">
        <v>546</v>
      </c>
    </row>
    <row r="28" spans="1:7">
      <c r="A28" s="102" t="s">
        <v>227</v>
      </c>
      <c r="B28" s="102" t="s">
        <v>228</v>
      </c>
      <c r="C28" s="102" t="s">
        <v>229</v>
      </c>
      <c r="D28" s="76" t="s">
        <v>174</v>
      </c>
      <c r="E28" s="203" t="s">
        <v>230</v>
      </c>
      <c r="F28" s="162">
        <v>4000</v>
      </c>
      <c r="G28" s="207"/>
    </row>
    <row r="29" spans="1:7">
      <c r="A29" s="41" t="s">
        <v>365</v>
      </c>
      <c r="B29" s="41" t="s">
        <v>247</v>
      </c>
      <c r="C29" s="41" t="s">
        <v>366</v>
      </c>
      <c r="D29" s="76" t="s">
        <v>244</v>
      </c>
      <c r="E29" s="203" t="s">
        <v>175</v>
      </c>
      <c r="F29" s="162">
        <v>8000</v>
      </c>
      <c r="G29" s="206" t="s">
        <v>546</v>
      </c>
    </row>
    <row r="30" spans="1:7">
      <c r="A30" s="41" t="s">
        <v>424</v>
      </c>
      <c r="B30" s="41" t="s">
        <v>481</v>
      </c>
      <c r="C30" s="41" t="s">
        <v>482</v>
      </c>
      <c r="D30" s="76" t="s">
        <v>480</v>
      </c>
      <c r="E30" s="203" t="s">
        <v>168</v>
      </c>
      <c r="F30" s="162">
        <v>12500</v>
      </c>
      <c r="G30" s="207"/>
    </row>
    <row r="31" spans="1:7">
      <c r="A31" s="41" t="s">
        <v>234</v>
      </c>
      <c r="B31" s="41" t="s">
        <v>235</v>
      </c>
      <c r="C31" s="41" t="s">
        <v>236</v>
      </c>
      <c r="D31" s="76" t="s">
        <v>174</v>
      </c>
      <c r="E31" s="203" t="s">
        <v>175</v>
      </c>
      <c r="F31" s="162">
        <v>8000</v>
      </c>
      <c r="G31" s="207"/>
    </row>
    <row r="32" spans="1:7">
      <c r="A32" s="41" t="s">
        <v>234</v>
      </c>
      <c r="B32" s="41" t="s">
        <v>726</v>
      </c>
      <c r="C32" s="41" t="s">
        <v>727</v>
      </c>
      <c r="D32" s="76" t="s">
        <v>167</v>
      </c>
      <c r="E32" s="203" t="s">
        <v>157</v>
      </c>
      <c r="F32" s="162">
        <v>45000</v>
      </c>
      <c r="G32" s="207"/>
    </row>
    <row r="33" spans="1:7">
      <c r="A33" s="41" t="s">
        <v>276</v>
      </c>
      <c r="B33" s="41" t="s">
        <v>277</v>
      </c>
      <c r="C33" s="41" t="s">
        <v>278</v>
      </c>
      <c r="D33" s="76" t="s">
        <v>174</v>
      </c>
      <c r="E33" s="203" t="s">
        <v>157</v>
      </c>
      <c r="F33" s="162">
        <v>25000</v>
      </c>
      <c r="G33" s="207"/>
    </row>
    <row r="34" spans="1:7">
      <c r="A34" s="235" t="s">
        <v>769</v>
      </c>
      <c r="B34" s="235" t="s">
        <v>770</v>
      </c>
      <c r="C34" s="235" t="s">
        <v>762</v>
      </c>
      <c r="D34" s="231" t="s">
        <v>174</v>
      </c>
      <c r="E34" s="232" t="s">
        <v>266</v>
      </c>
      <c r="F34" s="233">
        <v>2000</v>
      </c>
      <c r="G34" s="206" t="s">
        <v>771</v>
      </c>
    </row>
    <row r="35" spans="1:7">
      <c r="A35" s="107" t="s">
        <v>255</v>
      </c>
      <c r="B35" s="41" t="s">
        <v>511</v>
      </c>
      <c r="C35" s="41" t="s">
        <v>259</v>
      </c>
      <c r="D35" s="76" t="s">
        <v>174</v>
      </c>
      <c r="E35" s="203" t="s">
        <v>175</v>
      </c>
      <c r="F35" s="162">
        <v>8000</v>
      </c>
      <c r="G35" s="207"/>
    </row>
    <row r="36" spans="1:7">
      <c r="A36" s="41" t="s">
        <v>335</v>
      </c>
      <c r="B36" s="41" t="s">
        <v>336</v>
      </c>
      <c r="C36" s="41" t="s">
        <v>337</v>
      </c>
      <c r="D36" s="76" t="s">
        <v>174</v>
      </c>
      <c r="E36" s="203" t="s">
        <v>175</v>
      </c>
      <c r="F36" s="162">
        <v>8000</v>
      </c>
      <c r="G36" s="206" t="s">
        <v>546</v>
      </c>
    </row>
    <row r="37" spans="1:7">
      <c r="A37" s="107" t="s">
        <v>527</v>
      </c>
      <c r="B37" s="41" t="s">
        <v>187</v>
      </c>
      <c r="C37" s="41" t="s">
        <v>188</v>
      </c>
      <c r="D37" s="76" t="s">
        <v>528</v>
      </c>
      <c r="E37" s="203" t="s">
        <v>175</v>
      </c>
      <c r="F37" s="162">
        <v>8000</v>
      </c>
      <c r="G37" s="207"/>
    </row>
    <row r="38" spans="1:7">
      <c r="A38" s="41" t="s">
        <v>736</v>
      </c>
      <c r="B38" s="41" t="s">
        <v>129</v>
      </c>
      <c r="C38" s="41" t="s">
        <v>132</v>
      </c>
      <c r="D38" s="76" t="s">
        <v>207</v>
      </c>
      <c r="E38" s="203" t="s">
        <v>168</v>
      </c>
      <c r="F38" s="162">
        <v>12500</v>
      </c>
      <c r="G38" s="207"/>
    </row>
    <row r="39" spans="1:7">
      <c r="A39" s="41" t="s">
        <v>851</v>
      </c>
      <c r="B39" s="41" t="s">
        <v>852</v>
      </c>
      <c r="C39" s="41" t="s">
        <v>853</v>
      </c>
      <c r="D39" s="76" t="s">
        <v>167</v>
      </c>
      <c r="E39" s="203" t="s">
        <v>168</v>
      </c>
      <c r="F39" s="162">
        <v>12500</v>
      </c>
      <c r="G39" s="207"/>
    </row>
    <row r="40" spans="1:7">
      <c r="A40" s="102" t="s">
        <v>464</v>
      </c>
      <c r="B40" s="102" t="s">
        <v>465</v>
      </c>
      <c r="C40" s="41" t="s">
        <v>479</v>
      </c>
      <c r="D40" s="76" t="s">
        <v>167</v>
      </c>
      <c r="E40" s="203" t="s">
        <v>175</v>
      </c>
      <c r="F40" s="162">
        <v>8000</v>
      </c>
      <c r="G40" s="207"/>
    </row>
    <row r="41" spans="1:7">
      <c r="A41" s="41" t="s">
        <v>246</v>
      </c>
      <c r="B41" s="41" t="s">
        <v>247</v>
      </c>
      <c r="C41" s="41" t="s">
        <v>248</v>
      </c>
      <c r="D41" s="76" t="s">
        <v>174</v>
      </c>
      <c r="E41" s="203" t="s">
        <v>175</v>
      </c>
      <c r="F41" s="162">
        <v>8000</v>
      </c>
      <c r="G41" s="207"/>
    </row>
    <row r="42" spans="1:7">
      <c r="A42" s="41" t="s">
        <v>571</v>
      </c>
      <c r="B42" s="102" t="s">
        <v>224</v>
      </c>
      <c r="C42" s="102" t="s">
        <v>225</v>
      </c>
      <c r="D42" s="76" t="s">
        <v>174</v>
      </c>
      <c r="E42" s="203" t="s">
        <v>175</v>
      </c>
      <c r="F42" s="162">
        <v>8000</v>
      </c>
      <c r="G42" s="207"/>
    </row>
    <row r="43" spans="1:7">
      <c r="A43" s="41" t="s">
        <v>256</v>
      </c>
      <c r="B43" s="41" t="s">
        <v>228</v>
      </c>
      <c r="C43" s="41" t="s">
        <v>261</v>
      </c>
      <c r="D43" s="76" t="s">
        <v>174</v>
      </c>
      <c r="E43" s="203" t="s">
        <v>175</v>
      </c>
      <c r="F43" s="162">
        <v>8000</v>
      </c>
      <c r="G43" s="207"/>
    </row>
    <row r="44" spans="1:7">
      <c r="A44" s="41" t="s">
        <v>537</v>
      </c>
      <c r="B44" s="41" t="s">
        <v>538</v>
      </c>
      <c r="C44" s="41" t="s">
        <v>536</v>
      </c>
      <c r="D44" s="76" t="s">
        <v>483</v>
      </c>
      <c r="E44" s="203" t="s">
        <v>175</v>
      </c>
      <c r="F44" s="162">
        <v>8000</v>
      </c>
      <c r="G44" s="207"/>
    </row>
    <row r="45" spans="1:7">
      <c r="A45" s="41" t="s">
        <v>486</v>
      </c>
      <c r="B45" s="41" t="s">
        <v>487</v>
      </c>
      <c r="C45" s="41" t="s">
        <v>466</v>
      </c>
      <c r="D45" s="76" t="s">
        <v>530</v>
      </c>
      <c r="E45" s="203" t="s">
        <v>157</v>
      </c>
      <c r="F45" s="162">
        <v>25000</v>
      </c>
      <c r="G45" s="207"/>
    </row>
    <row r="46" spans="1:7">
      <c r="A46" s="41" t="s">
        <v>576</v>
      </c>
      <c r="B46" s="102" t="s">
        <v>578</v>
      </c>
      <c r="C46" s="41" t="s">
        <v>579</v>
      </c>
      <c r="D46" s="76" t="s">
        <v>174</v>
      </c>
      <c r="E46" s="203" t="s">
        <v>168</v>
      </c>
      <c r="F46" s="162">
        <v>12500</v>
      </c>
      <c r="G46" s="207"/>
    </row>
    <row r="47" spans="1:7">
      <c r="A47" s="41" t="s">
        <v>617</v>
      </c>
      <c r="B47" s="102" t="s">
        <v>619</v>
      </c>
      <c r="C47" s="41" t="s">
        <v>618</v>
      </c>
      <c r="D47" s="76" t="s">
        <v>167</v>
      </c>
      <c r="E47" s="203" t="s">
        <v>175</v>
      </c>
      <c r="F47" s="162">
        <v>8000</v>
      </c>
      <c r="G47" s="207"/>
    </row>
    <row r="48" spans="1:7">
      <c r="A48" s="41" t="s">
        <v>854</v>
      </c>
      <c r="B48" s="102" t="s">
        <v>129</v>
      </c>
      <c r="C48" s="41" t="s">
        <v>132</v>
      </c>
      <c r="D48" s="76" t="s">
        <v>207</v>
      </c>
      <c r="E48" s="203" t="s">
        <v>422</v>
      </c>
      <c r="F48" s="162">
        <v>2000</v>
      </c>
      <c r="G48" s="207"/>
    </row>
    <row r="49" spans="1:7">
      <c r="A49" s="102" t="s">
        <v>456</v>
      </c>
      <c r="B49" s="102" t="s">
        <v>458</v>
      </c>
      <c r="C49" s="102" t="s">
        <v>459</v>
      </c>
      <c r="D49" s="76" t="s">
        <v>174</v>
      </c>
      <c r="E49" s="203" t="s">
        <v>168</v>
      </c>
      <c r="F49" s="162">
        <v>12500</v>
      </c>
      <c r="G49" s="206" t="s">
        <v>555</v>
      </c>
    </row>
    <row r="50" spans="1:7">
      <c r="A50" s="41" t="s">
        <v>388</v>
      </c>
      <c r="B50" s="41" t="s">
        <v>389</v>
      </c>
      <c r="C50" s="41" t="s">
        <v>390</v>
      </c>
      <c r="D50" s="76" t="s">
        <v>167</v>
      </c>
      <c r="E50" s="203" t="s">
        <v>175</v>
      </c>
      <c r="F50" s="162">
        <v>8000</v>
      </c>
      <c r="G50" s="206" t="s">
        <v>546</v>
      </c>
    </row>
    <row r="51" spans="1:7">
      <c r="A51" s="41" t="s">
        <v>356</v>
      </c>
      <c r="B51" s="41" t="s">
        <v>123</v>
      </c>
      <c r="C51" s="41" t="s">
        <v>357</v>
      </c>
      <c r="D51" s="76" t="s">
        <v>496</v>
      </c>
      <c r="E51" s="203" t="s">
        <v>168</v>
      </c>
      <c r="F51" s="162">
        <v>12500</v>
      </c>
      <c r="G51" s="207"/>
    </row>
    <row r="52" spans="1:7">
      <c r="A52" s="41" t="s">
        <v>125</v>
      </c>
      <c r="B52" s="41" t="s">
        <v>362</v>
      </c>
      <c r="C52" s="41" t="s">
        <v>363</v>
      </c>
      <c r="D52" s="76" t="s">
        <v>167</v>
      </c>
      <c r="E52" s="203" t="s">
        <v>157</v>
      </c>
      <c r="F52" s="162">
        <v>48000</v>
      </c>
      <c r="G52" s="206" t="s">
        <v>549</v>
      </c>
    </row>
    <row r="53" spans="1:7">
      <c r="A53" s="41" t="s">
        <v>603</v>
      </c>
      <c r="B53" s="41" t="s">
        <v>604</v>
      </c>
      <c r="C53" s="41" t="s">
        <v>426</v>
      </c>
      <c r="D53" s="76"/>
      <c r="E53" s="203" t="s">
        <v>422</v>
      </c>
      <c r="F53" s="162">
        <v>2000</v>
      </c>
      <c r="G53" s="206" t="s">
        <v>613</v>
      </c>
    </row>
    <row r="54" spans="1:7">
      <c r="A54" s="41" t="s">
        <v>375</v>
      </c>
      <c r="B54" s="41" t="s">
        <v>248</v>
      </c>
      <c r="C54" s="41" t="s">
        <v>377</v>
      </c>
      <c r="D54" s="76" t="s">
        <v>382</v>
      </c>
      <c r="E54" s="203" t="s">
        <v>168</v>
      </c>
      <c r="F54" s="162">
        <v>12500</v>
      </c>
      <c r="G54" s="207"/>
    </row>
    <row r="55" spans="1:7">
      <c r="A55" s="41" t="s">
        <v>196</v>
      </c>
      <c r="B55" s="41" t="s">
        <v>197</v>
      </c>
      <c r="C55" s="41" t="s">
        <v>198</v>
      </c>
      <c r="D55" s="76" t="s">
        <v>199</v>
      </c>
      <c r="E55" s="203" t="s">
        <v>175</v>
      </c>
      <c r="F55" s="162">
        <v>8000</v>
      </c>
      <c r="G55" s="207"/>
    </row>
    <row r="56" spans="1:7">
      <c r="A56" s="41" t="s">
        <v>263</v>
      </c>
      <c r="B56" s="41" t="s">
        <v>402</v>
      </c>
      <c r="C56" s="41" t="s">
        <v>265</v>
      </c>
      <c r="D56" s="76" t="s">
        <v>167</v>
      </c>
      <c r="E56" s="203" t="s">
        <v>477</v>
      </c>
      <c r="F56" s="162">
        <v>3000</v>
      </c>
      <c r="G56" s="206" t="s">
        <v>546</v>
      </c>
    </row>
    <row r="57" spans="1:7">
      <c r="A57" s="102" t="s">
        <v>471</v>
      </c>
      <c r="B57" s="102" t="s">
        <v>472</v>
      </c>
      <c r="C57" s="41" t="s">
        <v>473</v>
      </c>
      <c r="D57" s="76"/>
      <c r="E57" s="203" t="s">
        <v>175</v>
      </c>
      <c r="F57" s="162">
        <v>8000</v>
      </c>
      <c r="G57" s="207"/>
    </row>
    <row r="58" spans="1:7">
      <c r="A58" s="41" t="s">
        <v>409</v>
      </c>
      <c r="B58" s="41" t="s">
        <v>410</v>
      </c>
      <c r="C58" s="41" t="s">
        <v>419</v>
      </c>
      <c r="D58" s="76" t="s">
        <v>174</v>
      </c>
      <c r="E58" s="203" t="s">
        <v>168</v>
      </c>
      <c r="F58" s="162">
        <v>12500</v>
      </c>
      <c r="G58" s="207"/>
    </row>
    <row r="59" spans="1:7">
      <c r="A59" s="102" t="s">
        <v>429</v>
      </c>
      <c r="B59" s="102" t="s">
        <v>430</v>
      </c>
      <c r="C59" s="41" t="s">
        <v>431</v>
      </c>
      <c r="D59" s="76"/>
      <c r="E59" s="203" t="s">
        <v>168</v>
      </c>
      <c r="F59" s="162">
        <v>12500</v>
      </c>
      <c r="G59" s="207"/>
    </row>
    <row r="60" spans="1:7">
      <c r="A60" s="102" t="s">
        <v>351</v>
      </c>
      <c r="B60" s="102" t="s">
        <v>352</v>
      </c>
      <c r="C60" s="102" t="s">
        <v>353</v>
      </c>
      <c r="D60" s="76" t="s">
        <v>517</v>
      </c>
      <c r="E60" s="203" t="s">
        <v>168</v>
      </c>
      <c r="F60" s="162">
        <v>12500</v>
      </c>
      <c r="G60" s="207"/>
    </row>
    <row r="61" spans="1:7">
      <c r="A61" s="41" t="s">
        <v>128</v>
      </c>
      <c r="B61" s="41" t="s">
        <v>130</v>
      </c>
      <c r="C61" s="41" t="s">
        <v>131</v>
      </c>
      <c r="D61" s="76" t="s">
        <v>139</v>
      </c>
      <c r="E61" s="203" t="s">
        <v>157</v>
      </c>
      <c r="F61" s="162">
        <v>25000</v>
      </c>
      <c r="G61" s="207"/>
    </row>
    <row r="62" spans="1:7">
      <c r="A62" s="41" t="s">
        <v>262</v>
      </c>
      <c r="B62" s="41" t="s">
        <v>344</v>
      </c>
      <c r="C62" s="41" t="s">
        <v>345</v>
      </c>
      <c r="D62" s="76" t="s">
        <v>496</v>
      </c>
      <c r="E62" s="203" t="s">
        <v>175</v>
      </c>
      <c r="F62" s="162">
        <v>8000</v>
      </c>
      <c r="G62" s="207"/>
    </row>
    <row r="63" spans="1:7">
      <c r="A63" s="41" t="s">
        <v>190</v>
      </c>
      <c r="B63" s="102" t="s">
        <v>497</v>
      </c>
      <c r="C63" s="102" t="s">
        <v>498</v>
      </c>
      <c r="D63" s="76" t="s">
        <v>167</v>
      </c>
      <c r="E63" s="203" t="s">
        <v>157</v>
      </c>
      <c r="F63" s="162">
        <v>25000</v>
      </c>
      <c r="G63" s="207"/>
    </row>
    <row r="64" spans="1:7">
      <c r="A64" s="41" t="s">
        <v>753</v>
      </c>
      <c r="B64" s="102" t="s">
        <v>752</v>
      </c>
      <c r="C64" s="102" t="s">
        <v>748</v>
      </c>
      <c r="D64" s="76" t="s">
        <v>754</v>
      </c>
      <c r="E64" s="203" t="s">
        <v>175</v>
      </c>
      <c r="F64" s="162">
        <v>8000</v>
      </c>
      <c r="G64" s="207"/>
    </row>
    <row r="65" spans="1:7">
      <c r="A65" s="41" t="s">
        <v>159</v>
      </c>
      <c r="B65" s="41" t="s">
        <v>160</v>
      </c>
      <c r="C65" s="41" t="s">
        <v>161</v>
      </c>
      <c r="D65" s="76" t="s">
        <v>167</v>
      </c>
      <c r="E65" s="203" t="s">
        <v>168</v>
      </c>
      <c r="F65" s="162">
        <v>12500</v>
      </c>
      <c r="G65" s="207"/>
    </row>
    <row r="66" spans="1:7">
      <c r="A66" s="41" t="s">
        <v>371</v>
      </c>
      <c r="B66" s="41" t="s">
        <v>372</v>
      </c>
      <c r="C66" s="41" t="s">
        <v>373</v>
      </c>
      <c r="D66" s="76" t="s">
        <v>174</v>
      </c>
      <c r="E66" s="203" t="s">
        <v>175</v>
      </c>
      <c r="F66" s="162">
        <v>8000</v>
      </c>
      <c r="G66" s="206" t="s">
        <v>547</v>
      </c>
    </row>
    <row r="67" spans="1:7">
      <c r="A67" s="41" t="s">
        <v>370</v>
      </c>
      <c r="B67" s="102" t="s">
        <v>503</v>
      </c>
      <c r="C67" s="102" t="s">
        <v>504</v>
      </c>
      <c r="D67" s="76" t="s">
        <v>244</v>
      </c>
      <c r="E67" s="203" t="s">
        <v>175</v>
      </c>
      <c r="F67" s="162">
        <v>8000</v>
      </c>
      <c r="G67" s="206" t="s">
        <v>546</v>
      </c>
    </row>
    <row r="68" spans="1:7">
      <c r="A68" s="41" t="s">
        <v>876</v>
      </c>
      <c r="B68" s="41" t="s">
        <v>877</v>
      </c>
      <c r="C68" s="41" t="s">
        <v>878</v>
      </c>
      <c r="D68" s="76" t="s">
        <v>207</v>
      </c>
      <c r="E68" s="76" t="s">
        <v>175</v>
      </c>
      <c r="F68" s="162">
        <v>8000</v>
      </c>
      <c r="G68" s="206" t="s">
        <v>546</v>
      </c>
    </row>
    <row r="69" spans="1:7">
      <c r="A69" s="41" t="s">
        <v>550</v>
      </c>
      <c r="B69" s="41" t="s">
        <v>551</v>
      </c>
      <c r="C69" s="102" t="s">
        <v>204</v>
      </c>
      <c r="D69" s="76" t="s">
        <v>205</v>
      </c>
      <c r="E69" s="203" t="s">
        <v>175</v>
      </c>
      <c r="F69" s="162">
        <v>8000</v>
      </c>
      <c r="G69" s="207"/>
    </row>
    <row r="70" spans="1:7">
      <c r="A70" s="41" t="s">
        <v>220</v>
      </c>
      <c r="B70" s="41" t="s">
        <v>221</v>
      </c>
      <c r="C70" s="41" t="s">
        <v>222</v>
      </c>
      <c r="D70" s="76" t="s">
        <v>174</v>
      </c>
      <c r="E70" s="203" t="s">
        <v>168</v>
      </c>
      <c r="F70" s="162">
        <v>12500</v>
      </c>
      <c r="G70" s="207"/>
    </row>
    <row r="71" spans="1:7">
      <c r="A71" s="41" t="s">
        <v>740</v>
      </c>
      <c r="B71" s="41" t="s">
        <v>228</v>
      </c>
      <c r="C71" s="41" t="s">
        <v>741</v>
      </c>
      <c r="D71" s="76" t="s">
        <v>755</v>
      </c>
      <c r="E71" s="203" t="s">
        <v>175</v>
      </c>
      <c r="F71" s="162">
        <v>8000</v>
      </c>
      <c r="G71" s="206" t="s">
        <v>756</v>
      </c>
    </row>
    <row r="72" spans="1:7">
      <c r="A72" s="41" t="s">
        <v>269</v>
      </c>
      <c r="B72" s="41" t="s">
        <v>271</v>
      </c>
      <c r="C72" s="41" t="s">
        <v>272</v>
      </c>
      <c r="D72" s="76" t="s">
        <v>273</v>
      </c>
      <c r="E72" s="203" t="s">
        <v>157</v>
      </c>
      <c r="F72" s="162">
        <v>42000</v>
      </c>
      <c r="G72" s="206" t="s">
        <v>548</v>
      </c>
    </row>
    <row r="73" spans="1:7">
      <c r="A73" s="102" t="s">
        <v>238</v>
      </c>
      <c r="B73" s="102" t="s">
        <v>325</v>
      </c>
      <c r="C73" s="102" t="s">
        <v>326</v>
      </c>
      <c r="D73" s="76" t="s">
        <v>174</v>
      </c>
      <c r="E73" s="203" t="s">
        <v>175</v>
      </c>
      <c r="F73" s="162">
        <v>8000</v>
      </c>
      <c r="G73" s="207"/>
    </row>
    <row r="74" spans="1:7">
      <c r="A74" s="102" t="s">
        <v>573</v>
      </c>
      <c r="B74" s="41" t="s">
        <v>277</v>
      </c>
      <c r="C74" s="102"/>
      <c r="D74" s="76" t="s">
        <v>167</v>
      </c>
      <c r="E74" s="76" t="s">
        <v>572</v>
      </c>
      <c r="F74" s="162">
        <v>24000</v>
      </c>
      <c r="G74" s="206" t="s">
        <v>584</v>
      </c>
    </row>
    <row r="75" spans="1:7">
      <c r="D75" s="236"/>
      <c r="E75" s="237"/>
      <c r="F75" s="238"/>
    </row>
    <row r="76" spans="1:7">
      <c r="F76" s="208">
        <f>SUM(F2:F75)</f>
        <v>888500</v>
      </c>
    </row>
  </sheetData>
  <autoFilter ref="A1:G1"/>
  <pageMargins left="0.7" right="0.7" top="0.75" bottom="0.75" header="0.3" footer="0.3"/>
  <pageSetup scale="80" orientation="portrait" r:id="rId1"/>
  <headerFooter>
    <oddHeader>&amp;C2013 Festival Ball 
Registration to Date 8/1/13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G80"/>
  <sheetViews>
    <sheetView workbookViewId="0">
      <selection activeCell="G80" sqref="A1:G80"/>
    </sheetView>
  </sheetViews>
  <sheetFormatPr defaultRowHeight="15"/>
  <cols>
    <col min="1" max="1" width="28.140625" bestFit="1" customWidth="1"/>
    <col min="4" max="4" width="19.7109375" bestFit="1" customWidth="1"/>
    <col min="5" max="5" width="13.7109375" bestFit="1" customWidth="1"/>
    <col min="6" max="6" width="9.140625" customWidth="1"/>
    <col min="7" max="7" width="14" customWidth="1"/>
  </cols>
  <sheetData>
    <row r="1" spans="1:7" ht="36.75">
      <c r="A1" s="90" t="s">
        <v>0</v>
      </c>
      <c r="B1" s="90" t="s">
        <v>1</v>
      </c>
      <c r="C1" s="91" t="s">
        <v>8</v>
      </c>
      <c r="D1" s="92" t="s">
        <v>11</v>
      </c>
      <c r="E1" s="92" t="s">
        <v>146</v>
      </c>
      <c r="F1" s="96" t="s">
        <v>12</v>
      </c>
      <c r="G1" s="205" t="s">
        <v>735</v>
      </c>
    </row>
    <row r="2" spans="1:7">
      <c r="A2" s="41" t="s">
        <v>191</v>
      </c>
      <c r="B2" s="41" t="s">
        <v>192</v>
      </c>
      <c r="C2" s="41" t="s">
        <v>193</v>
      </c>
      <c r="D2" s="76" t="s">
        <v>194</v>
      </c>
      <c r="E2" s="76" t="s">
        <v>157</v>
      </c>
      <c r="F2" s="162">
        <v>25000</v>
      </c>
      <c r="G2" s="207"/>
    </row>
    <row r="3" spans="1:7">
      <c r="A3" s="41" t="s">
        <v>186</v>
      </c>
      <c r="B3" s="41" t="s">
        <v>271</v>
      </c>
      <c r="C3" s="41" t="s">
        <v>272</v>
      </c>
      <c r="D3" s="76" t="s">
        <v>167</v>
      </c>
      <c r="E3" s="76" t="s">
        <v>157</v>
      </c>
      <c r="F3" s="162">
        <v>25000</v>
      </c>
      <c r="G3" s="207"/>
    </row>
    <row r="4" spans="1:7">
      <c r="A4" s="102" t="s">
        <v>451</v>
      </c>
      <c r="B4" s="102" t="s">
        <v>450</v>
      </c>
      <c r="C4" s="102" t="s">
        <v>452</v>
      </c>
      <c r="D4" s="76" t="s">
        <v>174</v>
      </c>
      <c r="E4" s="76" t="s">
        <v>175</v>
      </c>
      <c r="F4" s="162">
        <v>8000</v>
      </c>
      <c r="G4" s="207"/>
    </row>
    <row r="5" spans="1:7">
      <c r="A5" s="41" t="s">
        <v>421</v>
      </c>
      <c r="B5" s="41"/>
      <c r="C5" s="41"/>
      <c r="D5" s="76" t="s">
        <v>205</v>
      </c>
      <c r="E5" s="76" t="s">
        <v>266</v>
      </c>
      <c r="F5" s="162">
        <v>500</v>
      </c>
      <c r="G5" s="206" t="s">
        <v>546</v>
      </c>
    </row>
    <row r="6" spans="1:7">
      <c r="A6" s="41" t="s">
        <v>612</v>
      </c>
      <c r="B6" s="41" t="s">
        <v>596</v>
      </c>
      <c r="C6" s="41" t="s">
        <v>597</v>
      </c>
      <c r="D6" s="76" t="s">
        <v>483</v>
      </c>
      <c r="E6" s="76" t="s">
        <v>175</v>
      </c>
      <c r="F6" s="162">
        <v>8000</v>
      </c>
      <c r="G6" s="206" t="s">
        <v>613</v>
      </c>
    </row>
    <row r="7" spans="1:7">
      <c r="A7" s="41" t="s">
        <v>414</v>
      </c>
      <c r="B7" s="41" t="s">
        <v>415</v>
      </c>
      <c r="C7" s="41" t="s">
        <v>416</v>
      </c>
      <c r="D7" s="76" t="s">
        <v>496</v>
      </c>
      <c r="E7" s="76" t="s">
        <v>418</v>
      </c>
      <c r="F7" s="162">
        <v>8000</v>
      </c>
      <c r="G7" s="207"/>
    </row>
    <row r="8" spans="1:7">
      <c r="A8" s="41" t="s">
        <v>201</v>
      </c>
      <c r="B8" s="41" t="s">
        <v>203</v>
      </c>
      <c r="C8" s="41" t="s">
        <v>204</v>
      </c>
      <c r="D8" s="76" t="s">
        <v>205</v>
      </c>
      <c r="E8" s="76" t="s">
        <v>175</v>
      </c>
      <c r="F8" s="162">
        <v>8000</v>
      </c>
      <c r="G8" s="207"/>
    </row>
    <row r="9" spans="1:7">
      <c r="A9" s="230" t="s">
        <v>734</v>
      </c>
      <c r="B9" s="230" t="s">
        <v>625</v>
      </c>
      <c r="C9" s="230" t="s">
        <v>626</v>
      </c>
      <c r="D9" s="231" t="s">
        <v>174</v>
      </c>
      <c r="E9" s="231" t="s">
        <v>175</v>
      </c>
      <c r="F9" s="233">
        <v>8000</v>
      </c>
      <c r="G9" s="207"/>
    </row>
    <row r="10" spans="1:7">
      <c r="A10" s="41" t="s">
        <v>620</v>
      </c>
      <c r="B10" s="41"/>
      <c r="C10" s="41"/>
      <c r="D10" s="76" t="s">
        <v>207</v>
      </c>
      <c r="E10" s="76" t="s">
        <v>168</v>
      </c>
      <c r="F10" s="162">
        <v>12500</v>
      </c>
      <c r="G10" s="206" t="s">
        <v>622</v>
      </c>
    </row>
    <row r="11" spans="1:7">
      <c r="A11" s="235" t="s">
        <v>444</v>
      </c>
      <c r="B11" s="235" t="s">
        <v>499</v>
      </c>
      <c r="C11" s="235" t="s">
        <v>500</v>
      </c>
      <c r="D11" s="231" t="s">
        <v>483</v>
      </c>
      <c r="E11" s="231" t="s">
        <v>175</v>
      </c>
      <c r="F11" s="233">
        <v>8000</v>
      </c>
      <c r="G11" s="207"/>
    </row>
    <row r="12" spans="1:7">
      <c r="A12" s="41" t="s">
        <v>904</v>
      </c>
      <c r="B12" s="235" t="s">
        <v>336</v>
      </c>
      <c r="C12" s="235" t="s">
        <v>906</v>
      </c>
      <c r="D12" s="231" t="s">
        <v>167</v>
      </c>
      <c r="E12" s="231" t="s">
        <v>422</v>
      </c>
      <c r="F12" s="233">
        <v>2000</v>
      </c>
      <c r="G12" s="207"/>
    </row>
    <row r="13" spans="1:7">
      <c r="A13" s="235" t="s">
        <v>531</v>
      </c>
      <c r="B13" s="230" t="s">
        <v>491</v>
      </c>
      <c r="C13" s="235" t="s">
        <v>492</v>
      </c>
      <c r="D13" s="231" t="s">
        <v>510</v>
      </c>
      <c r="E13" s="231" t="s">
        <v>168</v>
      </c>
      <c r="F13" s="233">
        <v>12500</v>
      </c>
      <c r="G13" s="207"/>
    </row>
    <row r="14" spans="1:7">
      <c r="A14" s="230" t="s">
        <v>252</v>
      </c>
      <c r="B14" s="230" t="s">
        <v>129</v>
      </c>
      <c r="C14" s="230" t="s">
        <v>132</v>
      </c>
      <c r="D14" s="231" t="s">
        <v>167</v>
      </c>
      <c r="E14" s="231" t="s">
        <v>168</v>
      </c>
      <c r="F14" s="233">
        <v>12500</v>
      </c>
      <c r="G14" s="207"/>
    </row>
    <row r="15" spans="1:7">
      <c r="A15" s="230" t="s">
        <v>232</v>
      </c>
      <c r="B15" s="230" t="s">
        <v>284</v>
      </c>
      <c r="C15" s="230" t="s">
        <v>285</v>
      </c>
      <c r="D15" s="231" t="s">
        <v>174</v>
      </c>
      <c r="E15" s="231" t="s">
        <v>175</v>
      </c>
      <c r="F15" s="233">
        <v>8000</v>
      </c>
      <c r="G15" s="207"/>
    </row>
    <row r="16" spans="1:7">
      <c r="A16" s="41" t="s">
        <v>902</v>
      </c>
      <c r="B16" s="230"/>
      <c r="C16" s="230"/>
      <c r="D16" s="231" t="s">
        <v>199</v>
      </c>
      <c r="E16" s="231" t="s">
        <v>168</v>
      </c>
      <c r="F16" s="233">
        <v>12500</v>
      </c>
      <c r="G16" s="207"/>
    </row>
    <row r="17" spans="1:7">
      <c r="A17" s="41" t="s">
        <v>367</v>
      </c>
      <c r="B17" s="41" t="s">
        <v>257</v>
      </c>
      <c r="C17" s="41" t="s">
        <v>368</v>
      </c>
      <c r="D17" s="76" t="s">
        <v>174</v>
      </c>
      <c r="E17" s="76" t="s">
        <v>175</v>
      </c>
      <c r="F17" s="162">
        <v>8000</v>
      </c>
      <c r="G17" s="207"/>
    </row>
    <row r="18" spans="1:7">
      <c r="A18" s="107" t="s">
        <v>476</v>
      </c>
      <c r="B18" s="41" t="s">
        <v>439</v>
      </c>
      <c r="C18" s="41" t="s">
        <v>440</v>
      </c>
      <c r="D18" s="76"/>
      <c r="E18" s="76" t="s">
        <v>175</v>
      </c>
      <c r="F18" s="162">
        <v>8000</v>
      </c>
      <c r="G18" s="207"/>
    </row>
    <row r="19" spans="1:7">
      <c r="A19" s="107" t="s">
        <v>799</v>
      </c>
      <c r="B19" s="41" t="s">
        <v>800</v>
      </c>
      <c r="C19" s="41" t="s">
        <v>801</v>
      </c>
      <c r="D19" s="76" t="s">
        <v>174</v>
      </c>
      <c r="E19" s="76" t="s">
        <v>168</v>
      </c>
      <c r="F19" s="162">
        <v>12500</v>
      </c>
      <c r="G19" s="207"/>
    </row>
    <row r="20" spans="1:7">
      <c r="A20" s="230" t="s">
        <v>242</v>
      </c>
      <c r="B20" s="235" t="s">
        <v>221</v>
      </c>
      <c r="C20" s="235" t="s">
        <v>240</v>
      </c>
      <c r="D20" s="231" t="s">
        <v>167</v>
      </c>
      <c r="E20" s="231" t="s">
        <v>168</v>
      </c>
      <c r="F20" s="233">
        <v>12500</v>
      </c>
      <c r="G20" s="207"/>
    </row>
    <row r="21" spans="1:7">
      <c r="A21" s="230" t="s">
        <v>674</v>
      </c>
      <c r="B21" s="235" t="s">
        <v>675</v>
      </c>
      <c r="C21" s="235" t="s">
        <v>466</v>
      </c>
      <c r="D21" s="231" t="s">
        <v>167</v>
      </c>
      <c r="E21" s="231" t="s">
        <v>157</v>
      </c>
      <c r="F21" s="233">
        <v>25000</v>
      </c>
      <c r="G21" s="207"/>
    </row>
    <row r="22" spans="1:7">
      <c r="A22" s="230" t="s">
        <v>396</v>
      </c>
      <c r="B22" s="230" t="s">
        <v>397</v>
      </c>
      <c r="C22" s="230" t="s">
        <v>398</v>
      </c>
      <c r="D22" s="231"/>
      <c r="E22" s="231" t="s">
        <v>422</v>
      </c>
      <c r="F22" s="233">
        <v>2000</v>
      </c>
      <c r="G22" s="234" t="s">
        <v>546</v>
      </c>
    </row>
    <row r="23" spans="1:7">
      <c r="A23" s="230" t="s">
        <v>802</v>
      </c>
      <c r="B23" s="230" t="s">
        <v>260</v>
      </c>
      <c r="C23" s="230" t="s">
        <v>779</v>
      </c>
      <c r="D23" s="231" t="s">
        <v>755</v>
      </c>
      <c r="E23" s="231" t="s">
        <v>168</v>
      </c>
      <c r="F23" s="233">
        <v>12500</v>
      </c>
      <c r="G23" s="207"/>
    </row>
    <row r="24" spans="1:7">
      <c r="A24" s="100" t="s">
        <v>209</v>
      </c>
      <c r="B24" s="41" t="s">
        <v>123</v>
      </c>
      <c r="C24" s="41" t="s">
        <v>124</v>
      </c>
      <c r="D24" s="76" t="s">
        <v>167</v>
      </c>
      <c r="E24" s="76" t="s">
        <v>168</v>
      </c>
      <c r="F24" s="162">
        <v>12500</v>
      </c>
      <c r="G24" s="207"/>
    </row>
    <row r="25" spans="1:7">
      <c r="A25" s="41" t="s">
        <v>208</v>
      </c>
      <c r="B25" s="41" t="s">
        <v>249</v>
      </c>
      <c r="C25" s="41" t="s">
        <v>250</v>
      </c>
      <c r="D25" s="76" t="s">
        <v>244</v>
      </c>
      <c r="E25" s="76" t="s">
        <v>168</v>
      </c>
      <c r="F25" s="162">
        <v>12500</v>
      </c>
      <c r="G25" s="207"/>
    </row>
    <row r="26" spans="1:7">
      <c r="A26" s="41" t="s">
        <v>871</v>
      </c>
      <c r="B26" s="41" t="s">
        <v>775</v>
      </c>
      <c r="C26" s="41" t="s">
        <v>788</v>
      </c>
      <c r="D26" s="76" t="s">
        <v>755</v>
      </c>
      <c r="E26" s="76" t="s">
        <v>168</v>
      </c>
      <c r="F26" s="162">
        <v>12500</v>
      </c>
      <c r="G26" s="207"/>
    </row>
    <row r="27" spans="1:7">
      <c r="A27" s="41" t="s">
        <v>211</v>
      </c>
      <c r="B27" s="41" t="s">
        <v>212</v>
      </c>
      <c r="C27" s="41" t="s">
        <v>213</v>
      </c>
      <c r="D27" s="76" t="s">
        <v>214</v>
      </c>
      <c r="E27" s="76" t="s">
        <v>168</v>
      </c>
      <c r="F27" s="162">
        <v>12500</v>
      </c>
      <c r="G27" s="207"/>
    </row>
    <row r="28" spans="1:7">
      <c r="A28" s="41" t="s">
        <v>897</v>
      </c>
      <c r="B28" s="41" t="s">
        <v>898</v>
      </c>
      <c r="C28" s="41" t="s">
        <v>899</v>
      </c>
      <c r="D28" s="76" t="s">
        <v>244</v>
      </c>
      <c r="E28" s="76" t="s">
        <v>175</v>
      </c>
      <c r="F28" s="162">
        <v>8000</v>
      </c>
      <c r="G28" s="207"/>
    </row>
    <row r="29" spans="1:7">
      <c r="A29" s="41" t="s">
        <v>869</v>
      </c>
      <c r="B29" s="41" t="s">
        <v>835</v>
      </c>
      <c r="C29" s="41" t="s">
        <v>759</v>
      </c>
      <c r="D29" s="76" t="s">
        <v>480</v>
      </c>
      <c r="E29" s="76" t="s">
        <v>175</v>
      </c>
      <c r="F29" s="162">
        <v>8000</v>
      </c>
      <c r="G29" s="234" t="s">
        <v>546</v>
      </c>
    </row>
    <row r="30" spans="1:7">
      <c r="A30" s="41" t="s">
        <v>757</v>
      </c>
      <c r="B30" s="41" t="s">
        <v>758</v>
      </c>
      <c r="C30" s="41" t="s">
        <v>759</v>
      </c>
      <c r="D30" s="76" t="s">
        <v>244</v>
      </c>
      <c r="E30" s="76" t="s">
        <v>175</v>
      </c>
      <c r="F30" s="162">
        <v>8000</v>
      </c>
      <c r="G30" s="234" t="s">
        <v>546</v>
      </c>
    </row>
    <row r="31" spans="1:7">
      <c r="A31" s="102" t="s">
        <v>227</v>
      </c>
      <c r="B31" s="102" t="s">
        <v>228</v>
      </c>
      <c r="C31" s="102" t="s">
        <v>229</v>
      </c>
      <c r="D31" s="76" t="s">
        <v>174</v>
      </c>
      <c r="E31" s="76" t="s">
        <v>230</v>
      </c>
      <c r="F31" s="162">
        <v>4000</v>
      </c>
      <c r="G31" s="207"/>
    </row>
    <row r="32" spans="1:7">
      <c r="A32" s="41" t="s">
        <v>365</v>
      </c>
      <c r="B32" s="41" t="s">
        <v>247</v>
      </c>
      <c r="C32" s="41" t="s">
        <v>366</v>
      </c>
      <c r="D32" s="76" t="s">
        <v>244</v>
      </c>
      <c r="E32" s="76" t="s">
        <v>175</v>
      </c>
      <c r="F32" s="162">
        <v>8000</v>
      </c>
      <c r="G32" s="206" t="s">
        <v>546</v>
      </c>
    </row>
    <row r="33" spans="1:7">
      <c r="A33" s="41" t="s">
        <v>424</v>
      </c>
      <c r="B33" s="41" t="s">
        <v>481</v>
      </c>
      <c r="C33" s="41" t="s">
        <v>482</v>
      </c>
      <c r="D33" s="76" t="s">
        <v>480</v>
      </c>
      <c r="E33" s="76" t="s">
        <v>168</v>
      </c>
      <c r="F33" s="162">
        <v>12500</v>
      </c>
      <c r="G33" s="207"/>
    </row>
    <row r="34" spans="1:7">
      <c r="A34" s="41" t="s">
        <v>234</v>
      </c>
      <c r="B34" s="41" t="s">
        <v>235</v>
      </c>
      <c r="C34" s="41" t="s">
        <v>236</v>
      </c>
      <c r="D34" s="76" t="s">
        <v>174</v>
      </c>
      <c r="E34" s="76" t="s">
        <v>175</v>
      </c>
      <c r="F34" s="162">
        <v>8000</v>
      </c>
      <c r="G34" s="207"/>
    </row>
    <row r="35" spans="1:7">
      <c r="A35" s="41" t="s">
        <v>234</v>
      </c>
      <c r="B35" s="41" t="s">
        <v>726</v>
      </c>
      <c r="C35" s="41" t="s">
        <v>727</v>
      </c>
      <c r="D35" s="76" t="s">
        <v>167</v>
      </c>
      <c r="E35" s="76" t="s">
        <v>157</v>
      </c>
      <c r="F35" s="162">
        <v>45000</v>
      </c>
      <c r="G35" s="207"/>
    </row>
    <row r="36" spans="1:7">
      <c r="A36" s="41" t="s">
        <v>276</v>
      </c>
      <c r="B36" s="41" t="s">
        <v>277</v>
      </c>
      <c r="C36" s="41" t="s">
        <v>278</v>
      </c>
      <c r="D36" s="76" t="s">
        <v>174</v>
      </c>
      <c r="E36" s="76" t="s">
        <v>157</v>
      </c>
      <c r="F36" s="162">
        <v>25000</v>
      </c>
      <c r="G36" s="207"/>
    </row>
    <row r="37" spans="1:7">
      <c r="A37" s="235" t="s">
        <v>769</v>
      </c>
      <c r="B37" s="235" t="s">
        <v>770</v>
      </c>
      <c r="C37" s="235" t="s">
        <v>762</v>
      </c>
      <c r="D37" s="231" t="s">
        <v>174</v>
      </c>
      <c r="E37" s="231" t="s">
        <v>266</v>
      </c>
      <c r="F37" s="233">
        <v>2000</v>
      </c>
      <c r="G37" s="206" t="s">
        <v>771</v>
      </c>
    </row>
    <row r="38" spans="1:7">
      <c r="A38" s="107" t="s">
        <v>255</v>
      </c>
      <c r="B38" s="41" t="s">
        <v>511</v>
      </c>
      <c r="C38" s="41" t="s">
        <v>259</v>
      </c>
      <c r="D38" s="76" t="s">
        <v>174</v>
      </c>
      <c r="E38" s="76" t="s">
        <v>175</v>
      </c>
      <c r="F38" s="162">
        <v>8000</v>
      </c>
      <c r="G38" s="207"/>
    </row>
    <row r="39" spans="1:7">
      <c r="A39" s="41" t="s">
        <v>335</v>
      </c>
      <c r="B39" s="41" t="s">
        <v>336</v>
      </c>
      <c r="C39" s="41" t="s">
        <v>337</v>
      </c>
      <c r="D39" s="76" t="s">
        <v>174</v>
      </c>
      <c r="E39" s="76" t="s">
        <v>175</v>
      </c>
      <c r="F39" s="162">
        <v>8000</v>
      </c>
      <c r="G39" s="206" t="s">
        <v>546</v>
      </c>
    </row>
    <row r="40" spans="1:7">
      <c r="A40" s="107" t="s">
        <v>527</v>
      </c>
      <c r="B40" s="41" t="s">
        <v>187</v>
      </c>
      <c r="C40" s="41" t="s">
        <v>188</v>
      </c>
      <c r="D40" s="76" t="s">
        <v>528</v>
      </c>
      <c r="E40" s="76" t="s">
        <v>175</v>
      </c>
      <c r="F40" s="162">
        <v>8000</v>
      </c>
      <c r="G40" s="207"/>
    </row>
    <row r="41" spans="1:7">
      <c r="A41" s="41" t="s">
        <v>736</v>
      </c>
      <c r="B41" s="41" t="s">
        <v>129</v>
      </c>
      <c r="C41" s="41" t="s">
        <v>132</v>
      </c>
      <c r="D41" s="76" t="s">
        <v>207</v>
      </c>
      <c r="E41" s="76" t="s">
        <v>168</v>
      </c>
      <c r="F41" s="162">
        <v>12500</v>
      </c>
      <c r="G41" s="207"/>
    </row>
    <row r="42" spans="1:7">
      <c r="A42" s="41" t="s">
        <v>851</v>
      </c>
      <c r="B42" s="41" t="s">
        <v>852</v>
      </c>
      <c r="C42" s="41" t="s">
        <v>853</v>
      </c>
      <c r="D42" s="76" t="s">
        <v>167</v>
      </c>
      <c r="E42" s="76" t="s">
        <v>168</v>
      </c>
      <c r="F42" s="162">
        <v>12500</v>
      </c>
      <c r="G42" s="207"/>
    </row>
    <row r="43" spans="1:7">
      <c r="A43" s="102" t="s">
        <v>464</v>
      </c>
      <c r="B43" s="102" t="s">
        <v>465</v>
      </c>
      <c r="C43" s="41" t="s">
        <v>479</v>
      </c>
      <c r="D43" s="76" t="s">
        <v>167</v>
      </c>
      <c r="E43" s="76" t="s">
        <v>175</v>
      </c>
      <c r="F43" s="162">
        <v>8000</v>
      </c>
      <c r="G43" s="207"/>
    </row>
    <row r="44" spans="1:7">
      <c r="A44" s="41" t="s">
        <v>246</v>
      </c>
      <c r="B44" s="41" t="s">
        <v>247</v>
      </c>
      <c r="C44" s="41" t="s">
        <v>248</v>
      </c>
      <c r="D44" s="76" t="s">
        <v>174</v>
      </c>
      <c r="E44" s="76" t="s">
        <v>175</v>
      </c>
      <c r="F44" s="162">
        <v>8000</v>
      </c>
      <c r="G44" s="207"/>
    </row>
    <row r="45" spans="1:7">
      <c r="A45" s="41" t="s">
        <v>571</v>
      </c>
      <c r="B45" s="102" t="s">
        <v>224</v>
      </c>
      <c r="C45" s="102" t="s">
        <v>225</v>
      </c>
      <c r="D45" s="76" t="s">
        <v>174</v>
      </c>
      <c r="E45" s="76" t="s">
        <v>175</v>
      </c>
      <c r="F45" s="162">
        <v>8000</v>
      </c>
      <c r="G45" s="207"/>
    </row>
    <row r="46" spans="1:7">
      <c r="A46" s="41" t="s">
        <v>256</v>
      </c>
      <c r="B46" s="41" t="s">
        <v>228</v>
      </c>
      <c r="C46" s="41" t="s">
        <v>261</v>
      </c>
      <c r="D46" s="76" t="s">
        <v>174</v>
      </c>
      <c r="E46" s="76" t="s">
        <v>175</v>
      </c>
      <c r="F46" s="162">
        <v>8000</v>
      </c>
      <c r="G46" s="207"/>
    </row>
    <row r="47" spans="1:7">
      <c r="A47" s="41" t="s">
        <v>537</v>
      </c>
      <c r="B47" s="41" t="s">
        <v>538</v>
      </c>
      <c r="C47" s="41" t="s">
        <v>536</v>
      </c>
      <c r="D47" s="76" t="s">
        <v>483</v>
      </c>
      <c r="E47" s="76" t="s">
        <v>175</v>
      </c>
      <c r="F47" s="162">
        <v>8000</v>
      </c>
      <c r="G47" s="207"/>
    </row>
    <row r="48" spans="1:7">
      <c r="A48" s="41" t="s">
        <v>486</v>
      </c>
      <c r="B48" s="41" t="s">
        <v>487</v>
      </c>
      <c r="C48" s="41" t="s">
        <v>466</v>
      </c>
      <c r="D48" s="76" t="s">
        <v>530</v>
      </c>
      <c r="E48" s="76" t="s">
        <v>157</v>
      </c>
      <c r="F48" s="162">
        <v>25000</v>
      </c>
      <c r="G48" s="207"/>
    </row>
    <row r="49" spans="1:7">
      <c r="A49" s="41" t="s">
        <v>576</v>
      </c>
      <c r="B49" s="102" t="s">
        <v>578</v>
      </c>
      <c r="C49" s="41" t="s">
        <v>579</v>
      </c>
      <c r="D49" s="76" t="s">
        <v>174</v>
      </c>
      <c r="E49" s="76" t="s">
        <v>168</v>
      </c>
      <c r="F49" s="162">
        <v>12500</v>
      </c>
      <c r="G49" s="207"/>
    </row>
    <row r="50" spans="1:7">
      <c r="A50" s="41" t="s">
        <v>617</v>
      </c>
      <c r="B50" s="102" t="s">
        <v>619</v>
      </c>
      <c r="C50" s="41" t="s">
        <v>618</v>
      </c>
      <c r="D50" s="76" t="s">
        <v>167</v>
      </c>
      <c r="E50" s="76" t="s">
        <v>175</v>
      </c>
      <c r="F50" s="162">
        <v>8000</v>
      </c>
      <c r="G50" s="207"/>
    </row>
    <row r="51" spans="1:7">
      <c r="A51" s="41" t="s">
        <v>854</v>
      </c>
      <c r="B51" s="102" t="s">
        <v>129</v>
      </c>
      <c r="C51" s="41" t="s">
        <v>132</v>
      </c>
      <c r="D51" s="76" t="s">
        <v>207</v>
      </c>
      <c r="E51" s="76" t="s">
        <v>422</v>
      </c>
      <c r="F51" s="162">
        <v>2000</v>
      </c>
      <c r="G51" s="207"/>
    </row>
    <row r="52" spans="1:7">
      <c r="A52" s="102" t="s">
        <v>456</v>
      </c>
      <c r="B52" s="102" t="s">
        <v>458</v>
      </c>
      <c r="C52" s="102" t="s">
        <v>459</v>
      </c>
      <c r="D52" s="76" t="s">
        <v>174</v>
      </c>
      <c r="E52" s="76" t="s">
        <v>168</v>
      </c>
      <c r="F52" s="162">
        <v>12500</v>
      </c>
      <c r="G52" s="206" t="s">
        <v>555</v>
      </c>
    </row>
    <row r="53" spans="1:7">
      <c r="A53" s="41" t="s">
        <v>388</v>
      </c>
      <c r="B53" s="41" t="s">
        <v>389</v>
      </c>
      <c r="C53" s="41" t="s">
        <v>390</v>
      </c>
      <c r="D53" s="76" t="s">
        <v>167</v>
      </c>
      <c r="E53" s="76" t="s">
        <v>175</v>
      </c>
      <c r="F53" s="162">
        <v>8000</v>
      </c>
      <c r="G53" s="206" t="s">
        <v>546</v>
      </c>
    </row>
    <row r="54" spans="1:7">
      <c r="A54" s="41" t="s">
        <v>356</v>
      </c>
      <c r="B54" s="41" t="s">
        <v>123</v>
      </c>
      <c r="C54" s="41" t="s">
        <v>357</v>
      </c>
      <c r="D54" s="76" t="s">
        <v>496</v>
      </c>
      <c r="E54" s="76" t="s">
        <v>168</v>
      </c>
      <c r="F54" s="162">
        <v>12500</v>
      </c>
      <c r="G54" s="207"/>
    </row>
    <row r="55" spans="1:7">
      <c r="A55" s="41" t="s">
        <v>125</v>
      </c>
      <c r="B55" s="41" t="s">
        <v>362</v>
      </c>
      <c r="C55" s="41" t="s">
        <v>363</v>
      </c>
      <c r="D55" s="76" t="s">
        <v>167</v>
      </c>
      <c r="E55" s="76" t="s">
        <v>157</v>
      </c>
      <c r="F55" s="162">
        <v>48000</v>
      </c>
      <c r="G55" s="206" t="s">
        <v>549</v>
      </c>
    </row>
    <row r="56" spans="1:7">
      <c r="A56" s="41" t="s">
        <v>603</v>
      </c>
      <c r="B56" s="41" t="s">
        <v>604</v>
      </c>
      <c r="C56" s="41" t="s">
        <v>426</v>
      </c>
      <c r="D56" s="76"/>
      <c r="E56" s="76" t="s">
        <v>422</v>
      </c>
      <c r="F56" s="162">
        <v>2000</v>
      </c>
      <c r="G56" s="206" t="s">
        <v>613</v>
      </c>
    </row>
    <row r="57" spans="1:7">
      <c r="A57" s="41" t="s">
        <v>375</v>
      </c>
      <c r="B57" s="41" t="s">
        <v>248</v>
      </c>
      <c r="C57" s="41" t="s">
        <v>377</v>
      </c>
      <c r="D57" s="76" t="s">
        <v>382</v>
      </c>
      <c r="E57" s="76" t="s">
        <v>168</v>
      </c>
      <c r="F57" s="162">
        <v>12500</v>
      </c>
      <c r="G57" s="207"/>
    </row>
    <row r="58" spans="1:7">
      <c r="A58" s="41" t="s">
        <v>196</v>
      </c>
      <c r="B58" s="41" t="s">
        <v>197</v>
      </c>
      <c r="C58" s="41" t="s">
        <v>198</v>
      </c>
      <c r="D58" s="76" t="s">
        <v>199</v>
      </c>
      <c r="E58" s="76" t="s">
        <v>175</v>
      </c>
      <c r="F58" s="162">
        <v>8000</v>
      </c>
      <c r="G58" s="207"/>
    </row>
    <row r="59" spans="1:7">
      <c r="A59" s="41" t="s">
        <v>263</v>
      </c>
      <c r="B59" s="41" t="s">
        <v>402</v>
      </c>
      <c r="C59" s="41" t="s">
        <v>265</v>
      </c>
      <c r="D59" s="76" t="s">
        <v>167</v>
      </c>
      <c r="E59" s="76" t="s">
        <v>477</v>
      </c>
      <c r="F59" s="162">
        <v>3000</v>
      </c>
      <c r="G59" s="206" t="s">
        <v>546</v>
      </c>
    </row>
    <row r="60" spans="1:7">
      <c r="A60" s="102" t="s">
        <v>471</v>
      </c>
      <c r="B60" s="102" t="s">
        <v>472</v>
      </c>
      <c r="C60" s="41" t="s">
        <v>473</v>
      </c>
      <c r="D60" s="76"/>
      <c r="E60" s="76" t="s">
        <v>175</v>
      </c>
      <c r="F60" s="162">
        <v>8000</v>
      </c>
      <c r="G60" s="207"/>
    </row>
    <row r="61" spans="1:7">
      <c r="A61" s="41" t="s">
        <v>409</v>
      </c>
      <c r="B61" s="41" t="s">
        <v>410</v>
      </c>
      <c r="C61" s="41" t="s">
        <v>419</v>
      </c>
      <c r="D61" s="76" t="s">
        <v>174</v>
      </c>
      <c r="E61" s="76" t="s">
        <v>168</v>
      </c>
      <c r="F61" s="162">
        <v>12500</v>
      </c>
      <c r="G61" s="207"/>
    </row>
    <row r="62" spans="1:7">
      <c r="A62" s="102" t="s">
        <v>429</v>
      </c>
      <c r="B62" s="102" t="s">
        <v>430</v>
      </c>
      <c r="C62" s="41" t="s">
        <v>431</v>
      </c>
      <c r="D62" s="76"/>
      <c r="E62" s="76" t="s">
        <v>168</v>
      </c>
      <c r="F62" s="162">
        <v>12500</v>
      </c>
      <c r="G62" s="207"/>
    </row>
    <row r="63" spans="1:7">
      <c r="A63" s="102" t="s">
        <v>351</v>
      </c>
      <c r="B63" s="102" t="s">
        <v>352</v>
      </c>
      <c r="C63" s="102" t="s">
        <v>353</v>
      </c>
      <c r="D63" s="76" t="s">
        <v>517</v>
      </c>
      <c r="E63" s="76" t="s">
        <v>168</v>
      </c>
      <c r="F63" s="162">
        <v>12500</v>
      </c>
      <c r="G63" s="207"/>
    </row>
    <row r="64" spans="1:7">
      <c r="A64" s="41" t="s">
        <v>876</v>
      </c>
      <c r="B64" s="41" t="s">
        <v>877</v>
      </c>
      <c r="C64" s="41" t="s">
        <v>878</v>
      </c>
      <c r="D64" s="76" t="s">
        <v>207</v>
      </c>
      <c r="E64" s="76" t="s">
        <v>175</v>
      </c>
      <c r="F64" s="162">
        <v>8000</v>
      </c>
      <c r="G64" s="206" t="s">
        <v>546</v>
      </c>
    </row>
    <row r="65" spans="1:7">
      <c r="A65" s="41" t="s">
        <v>128</v>
      </c>
      <c r="B65" s="41" t="s">
        <v>130</v>
      </c>
      <c r="C65" s="41" t="s">
        <v>131</v>
      </c>
      <c r="D65" s="76" t="s">
        <v>139</v>
      </c>
      <c r="E65" s="76" t="s">
        <v>157</v>
      </c>
      <c r="F65" s="162">
        <v>25000</v>
      </c>
      <c r="G65" s="207"/>
    </row>
    <row r="66" spans="1:7">
      <c r="A66" s="41" t="s">
        <v>262</v>
      </c>
      <c r="B66" s="41" t="s">
        <v>344</v>
      </c>
      <c r="C66" s="41" t="s">
        <v>345</v>
      </c>
      <c r="D66" s="76" t="s">
        <v>496</v>
      </c>
      <c r="E66" s="76" t="s">
        <v>175</v>
      </c>
      <c r="F66" s="162">
        <v>8000</v>
      </c>
      <c r="G66" s="207"/>
    </row>
    <row r="67" spans="1:7">
      <c r="A67" s="41" t="s">
        <v>190</v>
      </c>
      <c r="B67" s="102" t="s">
        <v>497</v>
      </c>
      <c r="C67" s="102" t="s">
        <v>498</v>
      </c>
      <c r="D67" s="76" t="s">
        <v>167</v>
      </c>
      <c r="E67" s="76" t="s">
        <v>157</v>
      </c>
      <c r="F67" s="162">
        <v>25000</v>
      </c>
      <c r="G67" s="207"/>
    </row>
    <row r="68" spans="1:7">
      <c r="A68" s="41" t="s">
        <v>753</v>
      </c>
      <c r="B68" s="102" t="s">
        <v>752</v>
      </c>
      <c r="C68" s="102" t="s">
        <v>748</v>
      </c>
      <c r="D68" s="76" t="s">
        <v>754</v>
      </c>
      <c r="E68" s="76" t="s">
        <v>922</v>
      </c>
      <c r="F68" s="162">
        <v>10000</v>
      </c>
      <c r="G68" s="207"/>
    </row>
    <row r="69" spans="1:7">
      <c r="A69" s="41" t="s">
        <v>913</v>
      </c>
      <c r="B69" s="102" t="s">
        <v>914</v>
      </c>
      <c r="C69" s="102" t="s">
        <v>915</v>
      </c>
      <c r="D69" s="76" t="s">
        <v>273</v>
      </c>
      <c r="E69" s="76" t="s">
        <v>266</v>
      </c>
      <c r="F69" s="162">
        <v>200</v>
      </c>
      <c r="G69" s="206" t="s">
        <v>546</v>
      </c>
    </row>
    <row r="70" spans="1:7">
      <c r="A70" s="41" t="s">
        <v>159</v>
      </c>
      <c r="B70" s="41" t="s">
        <v>160</v>
      </c>
      <c r="C70" s="41" t="s">
        <v>161</v>
      </c>
      <c r="D70" s="76" t="s">
        <v>167</v>
      </c>
      <c r="E70" s="76" t="s">
        <v>168</v>
      </c>
      <c r="F70" s="162">
        <v>12500</v>
      </c>
      <c r="G70" s="207"/>
    </row>
    <row r="71" spans="1:7">
      <c r="A71" s="41" t="s">
        <v>371</v>
      </c>
      <c r="B71" s="41" t="s">
        <v>372</v>
      </c>
      <c r="C71" s="41" t="s">
        <v>373</v>
      </c>
      <c r="D71" s="76" t="s">
        <v>174</v>
      </c>
      <c r="E71" s="76" t="s">
        <v>175</v>
      </c>
      <c r="F71" s="162">
        <v>8000</v>
      </c>
      <c r="G71" s="206" t="s">
        <v>547</v>
      </c>
    </row>
    <row r="72" spans="1:7">
      <c r="A72" s="100" t="s">
        <v>884</v>
      </c>
      <c r="B72" s="41" t="s">
        <v>885</v>
      </c>
      <c r="C72" s="41" t="s">
        <v>886</v>
      </c>
      <c r="D72" s="76" t="s">
        <v>167</v>
      </c>
      <c r="E72" s="76" t="s">
        <v>422</v>
      </c>
      <c r="F72" s="162">
        <v>2000</v>
      </c>
      <c r="G72" s="207"/>
    </row>
    <row r="73" spans="1:7">
      <c r="A73" s="41" t="s">
        <v>370</v>
      </c>
      <c r="B73" s="102" t="s">
        <v>503</v>
      </c>
      <c r="C73" s="102" t="s">
        <v>504</v>
      </c>
      <c r="D73" s="76" t="s">
        <v>244</v>
      </c>
      <c r="E73" s="76" t="s">
        <v>175</v>
      </c>
      <c r="F73" s="162">
        <v>8000</v>
      </c>
      <c r="G73" s="206" t="s">
        <v>546</v>
      </c>
    </row>
    <row r="74" spans="1:7">
      <c r="A74" s="41" t="s">
        <v>550</v>
      </c>
      <c r="B74" s="41" t="s">
        <v>551</v>
      </c>
      <c r="C74" s="102" t="s">
        <v>204</v>
      </c>
      <c r="D74" s="76" t="s">
        <v>205</v>
      </c>
      <c r="E74" s="76" t="s">
        <v>175</v>
      </c>
      <c r="F74" s="162">
        <v>8000</v>
      </c>
      <c r="G74" s="207"/>
    </row>
    <row r="75" spans="1:7">
      <c r="A75" s="41" t="s">
        <v>220</v>
      </c>
      <c r="B75" s="41" t="s">
        <v>221</v>
      </c>
      <c r="C75" s="41" t="s">
        <v>222</v>
      </c>
      <c r="D75" s="76" t="s">
        <v>174</v>
      </c>
      <c r="E75" s="76" t="s">
        <v>168</v>
      </c>
      <c r="F75" s="162">
        <v>12500</v>
      </c>
      <c r="G75" s="207"/>
    </row>
    <row r="76" spans="1:7">
      <c r="A76" s="41" t="s">
        <v>740</v>
      </c>
      <c r="B76" s="41" t="s">
        <v>228</v>
      </c>
      <c r="C76" s="41" t="s">
        <v>741</v>
      </c>
      <c r="D76" s="76" t="s">
        <v>755</v>
      </c>
      <c r="E76" s="76" t="s">
        <v>175</v>
      </c>
      <c r="F76" s="162">
        <v>8000</v>
      </c>
      <c r="G76" s="206" t="s">
        <v>756</v>
      </c>
    </row>
    <row r="77" spans="1:7">
      <c r="A77" s="41" t="s">
        <v>269</v>
      </c>
      <c r="B77" s="41" t="s">
        <v>271</v>
      </c>
      <c r="C77" s="41" t="s">
        <v>272</v>
      </c>
      <c r="D77" s="76" t="s">
        <v>273</v>
      </c>
      <c r="E77" s="76" t="s">
        <v>157</v>
      </c>
      <c r="F77" s="162">
        <v>42000</v>
      </c>
      <c r="G77" s="206" t="s">
        <v>548</v>
      </c>
    </row>
    <row r="78" spans="1:7">
      <c r="A78" s="102" t="s">
        <v>238</v>
      </c>
      <c r="B78" s="102" t="s">
        <v>325</v>
      </c>
      <c r="C78" s="102" t="s">
        <v>326</v>
      </c>
      <c r="D78" s="76" t="s">
        <v>174</v>
      </c>
      <c r="E78" s="76" t="s">
        <v>175</v>
      </c>
      <c r="F78" s="162">
        <v>8000</v>
      </c>
      <c r="G78" s="207"/>
    </row>
    <row r="79" spans="1:7">
      <c r="A79" s="102" t="s">
        <v>573</v>
      </c>
      <c r="B79" s="41" t="s">
        <v>277</v>
      </c>
      <c r="C79" s="102" t="s">
        <v>589</v>
      </c>
      <c r="D79" s="76" t="s">
        <v>167</v>
      </c>
      <c r="E79" s="76" t="s">
        <v>572</v>
      </c>
      <c r="F79" s="162">
        <v>24000</v>
      </c>
      <c r="G79" s="206" t="s">
        <v>584</v>
      </c>
    </row>
    <row r="80" spans="1:7">
      <c r="A80" s="25"/>
      <c r="B80" s="25"/>
      <c r="C80" s="25"/>
      <c r="D80" s="251" t="s">
        <v>923</v>
      </c>
      <c r="E80" s="252" t="s">
        <v>924</v>
      </c>
      <c r="F80" s="238"/>
    </row>
  </sheetData>
  <pageMargins left="0.7" right="0.7" top="0.75" bottom="0.75" header="0.3" footer="0.3"/>
  <pageSetup orientation="portrait" r:id="rId1"/>
  <headerFooter>
    <oddHeader>&amp;C2013 Festival Ball
Registration to Date 8.23.13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L85"/>
  <sheetViews>
    <sheetView topLeftCell="A56" zoomScaleNormal="100" workbookViewId="0">
      <selection sqref="A1:K85"/>
    </sheetView>
  </sheetViews>
  <sheetFormatPr defaultRowHeight="15"/>
  <cols>
    <col min="1" max="1" width="28.140625" bestFit="1" customWidth="1"/>
    <col min="2" max="2" width="13" bestFit="1" customWidth="1"/>
    <col min="3" max="3" width="14.7109375" bestFit="1" customWidth="1"/>
    <col min="4" max="4" width="31.85546875" hidden="1" customWidth="1"/>
    <col min="5" max="7" width="14.7109375" hidden="1" customWidth="1"/>
    <col min="8" max="8" width="31" customWidth="1"/>
    <col min="9" max="9" width="19.7109375" bestFit="1" customWidth="1"/>
    <col min="10" max="10" width="14" bestFit="1" customWidth="1"/>
    <col min="11" max="11" width="15.42578125" bestFit="1" customWidth="1"/>
    <col min="12" max="12" width="14" hidden="1" customWidth="1"/>
    <col min="13" max="13" width="19.140625" bestFit="1" customWidth="1"/>
  </cols>
  <sheetData>
    <row r="1" spans="1:12" ht="24.75">
      <c r="A1" s="90" t="s">
        <v>0</v>
      </c>
      <c r="B1" s="90" t="s">
        <v>1</v>
      </c>
      <c r="C1" s="91" t="s">
        <v>8</v>
      </c>
      <c r="D1" s="91" t="s">
        <v>990</v>
      </c>
      <c r="E1" s="91" t="s">
        <v>991</v>
      </c>
      <c r="F1" s="91" t="s">
        <v>992</v>
      </c>
      <c r="G1" s="91" t="s">
        <v>993</v>
      </c>
      <c r="H1" s="91" t="s">
        <v>557</v>
      </c>
      <c r="I1" s="92" t="s">
        <v>11</v>
      </c>
      <c r="J1" s="92" t="s">
        <v>146</v>
      </c>
      <c r="K1" s="96" t="s">
        <v>12</v>
      </c>
      <c r="L1" s="205" t="s">
        <v>735</v>
      </c>
    </row>
    <row r="2" spans="1:12">
      <c r="A2" s="41" t="s">
        <v>191</v>
      </c>
      <c r="B2" s="41" t="s">
        <v>192</v>
      </c>
      <c r="C2" s="41" t="s">
        <v>193</v>
      </c>
      <c r="D2" s="157" t="s">
        <v>279</v>
      </c>
      <c r="E2" s="75" t="s">
        <v>178</v>
      </c>
      <c r="F2" s="75" t="s">
        <v>136</v>
      </c>
      <c r="G2" s="75">
        <v>94566</v>
      </c>
      <c r="H2" s="159" t="s">
        <v>636</v>
      </c>
      <c r="I2" s="76" t="s">
        <v>194</v>
      </c>
      <c r="J2" s="76" t="s">
        <v>157</v>
      </c>
      <c r="K2" s="162">
        <v>25000</v>
      </c>
      <c r="L2" s="207"/>
    </row>
    <row r="3" spans="1:12">
      <c r="A3" s="41" t="s">
        <v>186</v>
      </c>
      <c r="B3" s="41" t="s">
        <v>271</v>
      </c>
      <c r="C3" s="41" t="s">
        <v>272</v>
      </c>
      <c r="D3" s="75" t="s">
        <v>296</v>
      </c>
      <c r="E3" s="75" t="s">
        <v>178</v>
      </c>
      <c r="F3" s="75" t="s">
        <v>136</v>
      </c>
      <c r="G3" s="75">
        <v>94566</v>
      </c>
      <c r="H3" s="159" t="s">
        <v>637</v>
      </c>
      <c r="I3" s="76" t="s">
        <v>167</v>
      </c>
      <c r="J3" s="76" t="s">
        <v>157</v>
      </c>
      <c r="K3" s="162">
        <v>25000</v>
      </c>
      <c r="L3" s="207"/>
    </row>
    <row r="4" spans="1:12" ht="26.25">
      <c r="A4" s="102" t="s">
        <v>451</v>
      </c>
      <c r="B4" s="102" t="s">
        <v>450</v>
      </c>
      <c r="C4" s="102" t="s">
        <v>452</v>
      </c>
      <c r="D4" s="102"/>
      <c r="E4" s="102"/>
      <c r="F4" s="102"/>
      <c r="G4" s="102"/>
      <c r="H4" s="159" t="s">
        <v>638</v>
      </c>
      <c r="I4" s="76" t="s">
        <v>174</v>
      </c>
      <c r="J4" s="76" t="s">
        <v>175</v>
      </c>
      <c r="K4" s="162">
        <v>8000</v>
      </c>
      <c r="L4" s="207"/>
    </row>
    <row r="5" spans="1:12">
      <c r="A5" s="41" t="s">
        <v>414</v>
      </c>
      <c r="B5" s="41" t="s">
        <v>415</v>
      </c>
      <c r="C5" s="41" t="s">
        <v>416</v>
      </c>
      <c r="D5" s="41"/>
      <c r="E5" s="41"/>
      <c r="F5" s="41"/>
      <c r="G5" s="41"/>
      <c r="H5" s="159" t="s">
        <v>560</v>
      </c>
      <c r="I5" s="76" t="s">
        <v>496</v>
      </c>
      <c r="J5" s="76" t="s">
        <v>418</v>
      </c>
      <c r="K5" s="162">
        <v>8000</v>
      </c>
      <c r="L5" s="206" t="s">
        <v>613</v>
      </c>
    </row>
    <row r="6" spans="1:12">
      <c r="A6" s="41" t="s">
        <v>595</v>
      </c>
      <c r="B6" s="41" t="s">
        <v>596</v>
      </c>
      <c r="C6" s="41" t="s">
        <v>597</v>
      </c>
      <c r="D6" s="41"/>
      <c r="E6" s="41"/>
      <c r="F6" s="41"/>
      <c r="G6" s="41"/>
      <c r="H6" s="159" t="s">
        <v>600</v>
      </c>
      <c r="I6" s="168" t="s">
        <v>167</v>
      </c>
      <c r="J6" s="168" t="s">
        <v>175</v>
      </c>
      <c r="K6" s="419">
        <v>8000</v>
      </c>
      <c r="L6" s="206"/>
    </row>
    <row r="7" spans="1:12">
      <c r="A7" s="41" t="s">
        <v>201</v>
      </c>
      <c r="B7" s="41" t="s">
        <v>203</v>
      </c>
      <c r="C7" s="41" t="s">
        <v>204</v>
      </c>
      <c r="D7" s="41"/>
      <c r="E7" s="41"/>
      <c r="F7" s="41"/>
      <c r="G7" s="41"/>
      <c r="H7" s="159" t="s">
        <v>639</v>
      </c>
      <c r="I7" s="76" t="s">
        <v>205</v>
      </c>
      <c r="J7" s="76" t="s">
        <v>175</v>
      </c>
      <c r="K7" s="162">
        <v>8000</v>
      </c>
      <c r="L7" s="207"/>
    </row>
    <row r="8" spans="1:12">
      <c r="A8" s="230" t="s">
        <v>734</v>
      </c>
      <c r="B8" s="230" t="s">
        <v>625</v>
      </c>
      <c r="C8" s="230" t="s">
        <v>626</v>
      </c>
      <c r="D8" s="230"/>
      <c r="E8" s="230"/>
      <c r="F8" s="230"/>
      <c r="G8" s="230"/>
      <c r="H8" s="159" t="s">
        <v>630</v>
      </c>
      <c r="I8" s="231" t="s">
        <v>174</v>
      </c>
      <c r="J8" s="231" t="s">
        <v>175</v>
      </c>
      <c r="K8" s="233">
        <v>8000</v>
      </c>
      <c r="L8" s="207"/>
    </row>
    <row r="9" spans="1:12">
      <c r="A9" s="41" t="s">
        <v>620</v>
      </c>
      <c r="B9" s="41" t="s">
        <v>129</v>
      </c>
      <c r="C9" s="41" t="s">
        <v>132</v>
      </c>
      <c r="D9" s="104" t="s">
        <v>177</v>
      </c>
      <c r="E9" s="75" t="s">
        <v>178</v>
      </c>
      <c r="F9" s="75" t="s">
        <v>136</v>
      </c>
      <c r="G9" s="75">
        <v>94566</v>
      </c>
      <c r="H9" s="159" t="s">
        <v>180</v>
      </c>
      <c r="I9" s="76" t="s">
        <v>207</v>
      </c>
      <c r="J9" s="76" t="s">
        <v>168</v>
      </c>
      <c r="K9" s="162">
        <v>12500</v>
      </c>
      <c r="L9" s="206" t="s">
        <v>622</v>
      </c>
    </row>
    <row r="10" spans="1:12">
      <c r="A10" s="235" t="s">
        <v>444</v>
      </c>
      <c r="B10" s="235" t="s">
        <v>499</v>
      </c>
      <c r="C10" s="235" t="s">
        <v>500</v>
      </c>
      <c r="D10" s="235"/>
      <c r="E10" s="235"/>
      <c r="F10" s="235"/>
      <c r="G10" s="235"/>
      <c r="H10" s="159" t="s">
        <v>501</v>
      </c>
      <c r="I10" s="231" t="s">
        <v>483</v>
      </c>
      <c r="J10" s="231" t="s">
        <v>175</v>
      </c>
      <c r="K10" s="233">
        <v>8000</v>
      </c>
      <c r="L10" s="207"/>
    </row>
    <row r="11" spans="1:12">
      <c r="A11" s="41" t="s">
        <v>904</v>
      </c>
      <c r="B11" s="235" t="s">
        <v>336</v>
      </c>
      <c r="C11" s="235" t="s">
        <v>906</v>
      </c>
      <c r="D11" s="235"/>
      <c r="E11" s="235"/>
      <c r="F11" s="235"/>
      <c r="G11" s="235"/>
      <c r="H11" s="159" t="s">
        <v>910</v>
      </c>
      <c r="I11" s="231" t="s">
        <v>167</v>
      </c>
      <c r="J11" s="231" t="s">
        <v>422</v>
      </c>
      <c r="K11" s="233">
        <v>2000</v>
      </c>
      <c r="L11" s="207"/>
    </row>
    <row r="12" spans="1:12">
      <c r="A12" s="235" t="s">
        <v>531</v>
      </c>
      <c r="B12" s="230" t="s">
        <v>491</v>
      </c>
      <c r="C12" s="235" t="s">
        <v>492</v>
      </c>
      <c r="D12" s="75" t="s">
        <v>493</v>
      </c>
      <c r="E12" s="75" t="s">
        <v>494</v>
      </c>
      <c r="F12" s="75" t="s">
        <v>136</v>
      </c>
      <c r="G12" s="75">
        <v>94608</v>
      </c>
      <c r="H12" s="159" t="s">
        <v>670</v>
      </c>
      <c r="I12" s="231" t="s">
        <v>510</v>
      </c>
      <c r="J12" s="231" t="s">
        <v>168</v>
      </c>
      <c r="K12" s="233">
        <v>12500</v>
      </c>
      <c r="L12" s="207"/>
    </row>
    <row r="13" spans="1:12">
      <c r="A13" s="230" t="s">
        <v>252</v>
      </c>
      <c r="B13" s="230" t="s">
        <v>129</v>
      </c>
      <c r="C13" s="230" t="s">
        <v>132</v>
      </c>
      <c r="D13" s="104" t="s">
        <v>177</v>
      </c>
      <c r="E13" s="75" t="s">
        <v>178</v>
      </c>
      <c r="F13" s="75" t="s">
        <v>136</v>
      </c>
      <c r="G13" s="75">
        <v>94566</v>
      </c>
      <c r="H13" s="159" t="s">
        <v>180</v>
      </c>
      <c r="I13" s="231" t="s">
        <v>167</v>
      </c>
      <c r="J13" s="231" t="s">
        <v>168</v>
      </c>
      <c r="K13" s="233">
        <v>12500</v>
      </c>
      <c r="L13" s="207"/>
    </row>
    <row r="14" spans="1:12">
      <c r="A14" s="230" t="s">
        <v>232</v>
      </c>
      <c r="B14" s="230" t="s">
        <v>877</v>
      </c>
      <c r="C14" s="230" t="s">
        <v>997</v>
      </c>
      <c r="D14" s="230"/>
      <c r="E14" s="230"/>
      <c r="F14" s="230"/>
      <c r="G14" s="230"/>
      <c r="H14" s="159" t="s">
        <v>669</v>
      </c>
      <c r="I14" s="231" t="s">
        <v>174</v>
      </c>
      <c r="J14" s="231" t="s">
        <v>175</v>
      </c>
      <c r="K14" s="233">
        <v>8000</v>
      </c>
      <c r="L14" s="207"/>
    </row>
    <row r="15" spans="1:12" s="421" customFormat="1">
      <c r="A15" s="230" t="s">
        <v>902</v>
      </c>
      <c r="B15" s="230" t="s">
        <v>986</v>
      </c>
      <c r="C15" s="230" t="s">
        <v>987</v>
      </c>
      <c r="D15" s="230"/>
      <c r="E15" s="230"/>
      <c r="F15" s="230"/>
      <c r="G15" s="230"/>
      <c r="H15" s="420" t="s">
        <v>998</v>
      </c>
      <c r="I15" s="231" t="s">
        <v>199</v>
      </c>
      <c r="J15" s="231" t="s">
        <v>168</v>
      </c>
      <c r="K15" s="233">
        <v>12500</v>
      </c>
      <c r="L15" s="234"/>
    </row>
    <row r="16" spans="1:12">
      <c r="A16" s="41" t="s">
        <v>367</v>
      </c>
      <c r="B16" s="41" t="s">
        <v>257</v>
      </c>
      <c r="C16" s="41" t="s">
        <v>368</v>
      </c>
      <c r="D16" s="41"/>
      <c r="E16" s="41"/>
      <c r="F16" s="41"/>
      <c r="G16" s="41"/>
      <c r="H16" s="159" t="s">
        <v>640</v>
      </c>
      <c r="I16" s="76" t="s">
        <v>174</v>
      </c>
      <c r="J16" s="76" t="s">
        <v>175</v>
      </c>
      <c r="K16" s="162">
        <v>8000</v>
      </c>
      <c r="L16" s="207"/>
    </row>
    <row r="17" spans="1:12">
      <c r="A17" s="107" t="s">
        <v>476</v>
      </c>
      <c r="B17" s="41" t="s">
        <v>439</v>
      </c>
      <c r="C17" s="41" t="s">
        <v>440</v>
      </c>
      <c r="D17" s="41"/>
      <c r="E17" s="41"/>
      <c r="F17" s="41"/>
      <c r="G17" s="41"/>
      <c r="H17" s="159" t="s">
        <v>668</v>
      </c>
      <c r="I17" s="76"/>
      <c r="J17" s="76" t="s">
        <v>175</v>
      </c>
      <c r="K17" s="162">
        <v>8000</v>
      </c>
      <c r="L17" s="207"/>
    </row>
    <row r="18" spans="1:12">
      <c r="A18" s="107" t="s">
        <v>799</v>
      </c>
      <c r="B18" s="41" t="s">
        <v>800</v>
      </c>
      <c r="C18" s="41" t="s">
        <v>801</v>
      </c>
      <c r="D18" s="41" t="s">
        <v>970</v>
      </c>
      <c r="E18" s="41" t="s">
        <v>581</v>
      </c>
      <c r="F18" s="41" t="s">
        <v>766</v>
      </c>
      <c r="G18" s="41">
        <v>94503</v>
      </c>
      <c r="H18" s="159" t="s">
        <v>809</v>
      </c>
      <c r="I18" s="76" t="s">
        <v>174</v>
      </c>
      <c r="J18" s="76" t="s">
        <v>168</v>
      </c>
      <c r="K18" s="162">
        <v>12500</v>
      </c>
      <c r="L18" s="207"/>
    </row>
    <row r="19" spans="1:12">
      <c r="A19" s="230" t="s">
        <v>242</v>
      </c>
      <c r="B19" s="235" t="s">
        <v>221</v>
      </c>
      <c r="C19" s="235" t="s">
        <v>240</v>
      </c>
      <c r="D19" s="52" t="s">
        <v>994</v>
      </c>
      <c r="E19" s="235" t="s">
        <v>178</v>
      </c>
      <c r="F19" s="235" t="s">
        <v>136</v>
      </c>
      <c r="G19" s="235">
        <v>94566</v>
      </c>
      <c r="H19" s="159" t="s">
        <v>641</v>
      </c>
      <c r="I19" s="231" t="s">
        <v>167</v>
      </c>
      <c r="J19" s="231" t="s">
        <v>168</v>
      </c>
      <c r="K19" s="233">
        <v>12500</v>
      </c>
      <c r="L19" s="207"/>
    </row>
    <row r="20" spans="1:12">
      <c r="A20" s="230" t="s">
        <v>674</v>
      </c>
      <c r="B20" s="235" t="s">
        <v>675</v>
      </c>
      <c r="C20" s="235" t="s">
        <v>466</v>
      </c>
      <c r="D20" s="158" t="s">
        <v>676</v>
      </c>
      <c r="E20" s="75" t="s">
        <v>178</v>
      </c>
      <c r="F20" s="75" t="s">
        <v>136</v>
      </c>
      <c r="G20" s="158">
        <v>94588</v>
      </c>
      <c r="H20" s="223" t="s">
        <v>678</v>
      </c>
      <c r="I20" s="231" t="s">
        <v>167</v>
      </c>
      <c r="J20" s="231" t="s">
        <v>157</v>
      </c>
      <c r="K20" s="233">
        <v>25000</v>
      </c>
      <c r="L20" s="207"/>
    </row>
    <row r="21" spans="1:12">
      <c r="A21" s="230" t="s">
        <v>396</v>
      </c>
      <c r="B21" s="230" t="s">
        <v>397</v>
      </c>
      <c r="C21" s="230" t="s">
        <v>398</v>
      </c>
      <c r="D21" s="230"/>
      <c r="E21" s="230"/>
      <c r="F21" s="230"/>
      <c r="G21" s="230"/>
      <c r="H21" s="159" t="s">
        <v>642</v>
      </c>
      <c r="I21" s="231"/>
      <c r="J21" s="231" t="s">
        <v>422</v>
      </c>
      <c r="K21" s="233">
        <v>2000</v>
      </c>
      <c r="L21" s="234" t="s">
        <v>546</v>
      </c>
    </row>
    <row r="22" spans="1:12" s="416" customFormat="1">
      <c r="A22" s="413" t="s">
        <v>802</v>
      </c>
      <c r="B22" s="413" t="s">
        <v>260</v>
      </c>
      <c r="C22" s="413" t="s">
        <v>779</v>
      </c>
      <c r="D22" s="244" t="s">
        <v>780</v>
      </c>
      <c r="E22" s="244" t="s">
        <v>781</v>
      </c>
      <c r="F22" s="244" t="s">
        <v>136</v>
      </c>
      <c r="G22" s="244">
        <v>90803</v>
      </c>
      <c r="H22" s="240" t="s">
        <v>783</v>
      </c>
      <c r="I22" s="414" t="s">
        <v>755</v>
      </c>
      <c r="J22" s="414" t="s">
        <v>168</v>
      </c>
      <c r="K22" s="415">
        <v>12500</v>
      </c>
      <c r="L22" s="207"/>
    </row>
    <row r="23" spans="1:12" s="416" customFormat="1">
      <c r="A23" s="418" t="s">
        <v>209</v>
      </c>
      <c r="B23" s="413" t="s">
        <v>995</v>
      </c>
      <c r="C23" s="413" t="s">
        <v>996</v>
      </c>
      <c r="D23" s="413"/>
      <c r="E23" s="413"/>
      <c r="F23" s="413"/>
      <c r="G23" s="413"/>
      <c r="H23" s="416" t="s">
        <v>999</v>
      </c>
      <c r="I23" s="414" t="s">
        <v>167</v>
      </c>
      <c r="J23" s="414" t="s">
        <v>168</v>
      </c>
      <c r="K23" s="415">
        <v>12500</v>
      </c>
      <c r="L23" s="207"/>
    </row>
    <row r="24" spans="1:12">
      <c r="A24" s="41" t="s">
        <v>208</v>
      </c>
      <c r="B24" s="41" t="s">
        <v>249</v>
      </c>
      <c r="C24" s="41" t="s">
        <v>250</v>
      </c>
      <c r="D24" s="75" t="s">
        <v>292</v>
      </c>
      <c r="E24" s="75" t="s">
        <v>293</v>
      </c>
      <c r="F24" s="75" t="s">
        <v>136</v>
      </c>
      <c r="G24" s="75">
        <v>90670</v>
      </c>
      <c r="H24" s="159" t="s">
        <v>643</v>
      </c>
      <c r="I24" s="76" t="s">
        <v>244</v>
      </c>
      <c r="J24" s="76" t="s">
        <v>168</v>
      </c>
      <c r="K24" s="162">
        <v>12500</v>
      </c>
      <c r="L24" s="207"/>
    </row>
    <row r="25" spans="1:12">
      <c r="A25" s="41" t="s">
        <v>1016</v>
      </c>
      <c r="B25" s="41" t="s">
        <v>1024</v>
      </c>
      <c r="C25" s="41" t="s">
        <v>1019</v>
      </c>
      <c r="D25" s="75"/>
      <c r="E25" s="75"/>
      <c r="F25" s="75"/>
      <c r="G25" s="75"/>
      <c r="H25" s="159" t="s">
        <v>1023</v>
      </c>
      <c r="I25" s="76"/>
      <c r="J25" s="76"/>
      <c r="K25" s="162"/>
      <c r="L25" s="207"/>
    </row>
    <row r="26" spans="1:12">
      <c r="A26" s="41" t="s">
        <v>1015</v>
      </c>
      <c r="B26" s="41" t="s">
        <v>1018</v>
      </c>
      <c r="C26" s="41" t="s">
        <v>930</v>
      </c>
      <c r="D26" s="75"/>
      <c r="E26" s="75"/>
      <c r="F26" s="75"/>
      <c r="G26" s="75"/>
      <c r="H26" s="159" t="s">
        <v>1020</v>
      </c>
      <c r="I26" s="76" t="s">
        <v>755</v>
      </c>
      <c r="J26" s="76" t="s">
        <v>1021</v>
      </c>
      <c r="K26" s="162"/>
      <c r="L26" s="207"/>
    </row>
    <row r="27" spans="1:12" s="416" customFormat="1" ht="24.75">
      <c r="A27" s="413" t="s">
        <v>1017</v>
      </c>
      <c r="B27" s="413" t="s">
        <v>775</v>
      </c>
      <c r="C27" s="413" t="s">
        <v>788</v>
      </c>
      <c r="D27" s="242" t="s">
        <v>540</v>
      </c>
      <c r="E27" s="242" t="s">
        <v>145</v>
      </c>
      <c r="F27" s="242" t="s">
        <v>136</v>
      </c>
      <c r="G27" s="242">
        <v>94583</v>
      </c>
      <c r="H27" s="159" t="s">
        <v>787</v>
      </c>
      <c r="I27" s="414" t="s">
        <v>755</v>
      </c>
      <c r="J27" s="414" t="s">
        <v>168</v>
      </c>
      <c r="K27" s="415">
        <v>12500</v>
      </c>
      <c r="L27" s="207"/>
    </row>
    <row r="28" spans="1:12" s="416" customFormat="1">
      <c r="A28" s="413" t="s">
        <v>948</v>
      </c>
      <c r="B28" s="413" t="s">
        <v>1022</v>
      </c>
      <c r="C28" s="413" t="s">
        <v>950</v>
      </c>
      <c r="D28" s="242"/>
      <c r="E28" s="242"/>
      <c r="F28" s="242"/>
      <c r="G28" s="242"/>
      <c r="H28" s="75" t="s">
        <v>951</v>
      </c>
      <c r="I28" s="414"/>
      <c r="J28" s="414" t="s">
        <v>1000</v>
      </c>
      <c r="K28" s="415"/>
      <c r="L28" s="207"/>
    </row>
    <row r="29" spans="1:12">
      <c r="A29" s="41" t="s">
        <v>211</v>
      </c>
      <c r="B29" s="41" t="s">
        <v>212</v>
      </c>
      <c r="C29" s="41" t="s">
        <v>213</v>
      </c>
      <c r="D29" s="75" t="s">
        <v>295</v>
      </c>
      <c r="E29" s="75" t="s">
        <v>297</v>
      </c>
      <c r="F29" s="75" t="s">
        <v>136</v>
      </c>
      <c r="G29" s="75">
        <v>92604</v>
      </c>
      <c r="H29" s="159" t="s">
        <v>705</v>
      </c>
      <c r="I29" s="76" t="s">
        <v>214</v>
      </c>
      <c r="J29" s="76" t="s">
        <v>168</v>
      </c>
      <c r="K29" s="162">
        <v>12500</v>
      </c>
      <c r="L29" s="207"/>
    </row>
    <row r="30" spans="1:12">
      <c r="A30" s="41" t="s">
        <v>961</v>
      </c>
      <c r="B30" s="41" t="s">
        <v>898</v>
      </c>
      <c r="C30" s="41" t="s">
        <v>899</v>
      </c>
      <c r="D30" s="41"/>
      <c r="E30" s="41"/>
      <c r="F30" s="41"/>
      <c r="G30" s="41"/>
      <c r="H30" s="159" t="s">
        <v>900</v>
      </c>
      <c r="I30" s="76" t="s">
        <v>244</v>
      </c>
      <c r="J30" s="76" t="s">
        <v>175</v>
      </c>
      <c r="K30" s="162">
        <v>8000</v>
      </c>
      <c r="L30" s="207"/>
    </row>
    <row r="31" spans="1:12">
      <c r="A31" s="41" t="s">
        <v>869</v>
      </c>
      <c r="B31" s="41" t="s">
        <v>481</v>
      </c>
      <c r="C31" s="41" t="s">
        <v>861</v>
      </c>
      <c r="D31" s="41"/>
      <c r="E31" s="41"/>
      <c r="F31" s="41"/>
      <c r="G31" s="41"/>
      <c r="H31" s="159" t="s">
        <v>865</v>
      </c>
      <c r="I31" s="76" t="s">
        <v>480</v>
      </c>
      <c r="J31" s="76" t="s">
        <v>175</v>
      </c>
      <c r="K31" s="162">
        <v>8000</v>
      </c>
      <c r="L31" s="234" t="s">
        <v>546</v>
      </c>
    </row>
    <row r="32" spans="1:12">
      <c r="A32" s="41" t="s">
        <v>757</v>
      </c>
      <c r="B32" s="41" t="s">
        <v>758</v>
      </c>
      <c r="C32" s="41" t="s">
        <v>759</v>
      </c>
      <c r="D32" s="41"/>
      <c r="E32" s="41"/>
      <c r="F32" s="41"/>
      <c r="G32" s="41"/>
      <c r="H32" s="159" t="s">
        <v>836</v>
      </c>
      <c r="I32" s="76" t="s">
        <v>244</v>
      </c>
      <c r="J32" s="76" t="s">
        <v>175</v>
      </c>
      <c r="K32" s="162">
        <v>8000</v>
      </c>
      <c r="L32" s="234" t="s">
        <v>546</v>
      </c>
    </row>
    <row r="33" spans="1:12">
      <c r="A33" s="102" t="s">
        <v>227</v>
      </c>
      <c r="B33" s="102" t="s">
        <v>228</v>
      </c>
      <c r="C33" s="102" t="s">
        <v>229</v>
      </c>
      <c r="D33" s="102"/>
      <c r="E33" s="102"/>
      <c r="F33" s="102"/>
      <c r="G33" s="102"/>
      <c r="H33" s="159" t="s">
        <v>644</v>
      </c>
      <c r="I33" s="76" t="s">
        <v>174</v>
      </c>
      <c r="J33" s="76" t="s">
        <v>230</v>
      </c>
      <c r="K33" s="162">
        <v>4000</v>
      </c>
      <c r="L33" s="207"/>
    </row>
    <row r="34" spans="1:12">
      <c r="A34" s="41" t="s">
        <v>365</v>
      </c>
      <c r="B34" s="41" t="s">
        <v>247</v>
      </c>
      <c r="C34" s="41" t="s">
        <v>366</v>
      </c>
      <c r="D34" s="41"/>
      <c r="E34" s="41"/>
      <c r="F34" s="41"/>
      <c r="G34" s="41"/>
      <c r="H34" s="159" t="s">
        <v>568</v>
      </c>
      <c r="I34" s="76" t="s">
        <v>244</v>
      </c>
      <c r="J34" s="76" t="s">
        <v>175</v>
      </c>
      <c r="K34" s="162">
        <v>8000</v>
      </c>
      <c r="L34" s="206" t="s">
        <v>546</v>
      </c>
    </row>
    <row r="35" spans="1:12">
      <c r="A35" s="41" t="s">
        <v>988</v>
      </c>
      <c r="B35" s="41" t="s">
        <v>481</v>
      </c>
      <c r="C35" s="41" t="s">
        <v>482</v>
      </c>
      <c r="D35" s="158" t="s">
        <v>425</v>
      </c>
      <c r="E35" s="75" t="s">
        <v>426</v>
      </c>
      <c r="F35" s="75" t="s">
        <v>136</v>
      </c>
      <c r="G35" s="158">
        <v>94544</v>
      </c>
      <c r="H35" s="159" t="s">
        <v>671</v>
      </c>
      <c r="I35" s="76" t="s">
        <v>480</v>
      </c>
      <c r="J35" s="76" t="s">
        <v>168</v>
      </c>
      <c r="K35" s="162">
        <v>12500</v>
      </c>
      <c r="L35" s="207"/>
    </row>
    <row r="36" spans="1:12">
      <c r="A36" s="41" t="s">
        <v>234</v>
      </c>
      <c r="B36" s="41" t="s">
        <v>726</v>
      </c>
      <c r="C36" s="41" t="s">
        <v>727</v>
      </c>
      <c r="D36" s="75" t="s">
        <v>302</v>
      </c>
      <c r="E36" s="75" t="s">
        <v>303</v>
      </c>
      <c r="F36" s="75" t="s">
        <v>304</v>
      </c>
      <c r="G36" s="75">
        <v>85254</v>
      </c>
      <c r="H36" s="159" t="s">
        <v>729</v>
      </c>
      <c r="I36" s="76" t="s">
        <v>167</v>
      </c>
      <c r="J36" s="76" t="s">
        <v>157</v>
      </c>
      <c r="K36" s="162">
        <v>45000</v>
      </c>
      <c r="L36" s="207"/>
    </row>
    <row r="37" spans="1:12" ht="26.25">
      <c r="A37" s="41" t="s">
        <v>234</v>
      </c>
      <c r="B37" s="41" t="s">
        <v>235</v>
      </c>
      <c r="C37" s="41" t="s">
        <v>236</v>
      </c>
      <c r="D37" s="41"/>
      <c r="E37" s="41"/>
      <c r="F37" s="41"/>
      <c r="G37" s="41"/>
      <c r="H37" s="159" t="s">
        <v>645</v>
      </c>
      <c r="I37" s="76" t="s">
        <v>174</v>
      </c>
      <c r="J37" s="76" t="s">
        <v>175</v>
      </c>
      <c r="K37" s="162">
        <v>8000</v>
      </c>
      <c r="L37" s="207"/>
    </row>
    <row r="38" spans="1:12">
      <c r="A38" s="41" t="s">
        <v>276</v>
      </c>
      <c r="B38" s="41" t="s">
        <v>277</v>
      </c>
      <c r="C38" s="41" t="s">
        <v>278</v>
      </c>
      <c r="D38" s="158" t="s">
        <v>306</v>
      </c>
      <c r="E38" s="75" t="s">
        <v>145</v>
      </c>
      <c r="F38" s="75" t="s">
        <v>136</v>
      </c>
      <c r="G38" s="75">
        <v>94583</v>
      </c>
      <c r="H38" s="159" t="s">
        <v>646</v>
      </c>
      <c r="I38" s="76" t="s">
        <v>174</v>
      </c>
      <c r="J38" s="76" t="s">
        <v>157</v>
      </c>
      <c r="K38" s="162">
        <v>25000</v>
      </c>
      <c r="L38" s="207"/>
    </row>
    <row r="39" spans="1:12">
      <c r="A39" s="235" t="s">
        <v>769</v>
      </c>
      <c r="B39" s="235" t="s">
        <v>770</v>
      </c>
      <c r="C39" s="235" t="s">
        <v>762</v>
      </c>
      <c r="D39" s="235"/>
      <c r="E39" s="235"/>
      <c r="F39" s="235"/>
      <c r="G39" s="235"/>
      <c r="H39" s="223" t="s">
        <v>768</v>
      </c>
      <c r="I39" s="231" t="s">
        <v>174</v>
      </c>
      <c r="J39" s="231" t="s">
        <v>266</v>
      </c>
      <c r="K39" s="233">
        <v>2000</v>
      </c>
      <c r="L39" s="206" t="s">
        <v>771</v>
      </c>
    </row>
    <row r="40" spans="1:12">
      <c r="A40" s="107" t="s">
        <v>255</v>
      </c>
      <c r="B40" s="41" t="s">
        <v>511</v>
      </c>
      <c r="C40" s="41" t="s">
        <v>259</v>
      </c>
      <c r="D40" s="41"/>
      <c r="E40" s="41"/>
      <c r="F40" s="41"/>
      <c r="G40" s="41"/>
      <c r="H40" s="159" t="s">
        <v>562</v>
      </c>
      <c r="I40" s="76" t="s">
        <v>174</v>
      </c>
      <c r="J40" s="76" t="s">
        <v>175</v>
      </c>
      <c r="K40" s="162">
        <v>8000</v>
      </c>
      <c r="L40" s="207"/>
    </row>
    <row r="41" spans="1:12">
      <c r="A41" s="41" t="s">
        <v>335</v>
      </c>
      <c r="B41" s="41" t="s">
        <v>336</v>
      </c>
      <c r="C41" s="41" t="s">
        <v>337</v>
      </c>
      <c r="D41" s="41"/>
      <c r="E41" s="41"/>
      <c r="F41" s="41"/>
      <c r="G41" s="41"/>
      <c r="H41" s="159" t="s">
        <v>341</v>
      </c>
      <c r="I41" s="76" t="s">
        <v>174</v>
      </c>
      <c r="J41" s="76" t="s">
        <v>175</v>
      </c>
      <c r="K41" s="162">
        <v>8000</v>
      </c>
      <c r="L41" s="206" t="s">
        <v>546</v>
      </c>
    </row>
    <row r="42" spans="1:12">
      <c r="A42" s="107" t="s">
        <v>527</v>
      </c>
      <c r="B42" s="41" t="s">
        <v>187</v>
      </c>
      <c r="C42" s="41" t="s">
        <v>188</v>
      </c>
      <c r="D42" s="41"/>
      <c r="E42" s="41"/>
      <c r="F42" s="41"/>
      <c r="G42" s="41"/>
      <c r="H42" s="159" t="s">
        <v>647</v>
      </c>
      <c r="I42" s="76" t="s">
        <v>528</v>
      </c>
      <c r="J42" s="76" t="s">
        <v>175</v>
      </c>
      <c r="K42" s="162">
        <v>8000</v>
      </c>
      <c r="L42" s="207"/>
    </row>
    <row r="43" spans="1:12">
      <c r="A43" s="41" t="s">
        <v>736</v>
      </c>
      <c r="B43" s="41" t="s">
        <v>129</v>
      </c>
      <c r="C43" s="41" t="s">
        <v>132</v>
      </c>
      <c r="D43" s="104" t="s">
        <v>177</v>
      </c>
      <c r="E43" s="75" t="s">
        <v>178</v>
      </c>
      <c r="F43" s="75" t="s">
        <v>136</v>
      </c>
      <c r="G43" s="75">
        <v>94566</v>
      </c>
      <c r="H43" s="159" t="s">
        <v>180</v>
      </c>
      <c r="I43" s="76" t="s">
        <v>207</v>
      </c>
      <c r="J43" s="76" t="s">
        <v>168</v>
      </c>
      <c r="K43" s="162">
        <v>12500</v>
      </c>
      <c r="L43" s="207"/>
    </row>
    <row r="44" spans="1:12">
      <c r="A44" s="41" t="s">
        <v>844</v>
      </c>
      <c r="B44" s="41" t="s">
        <v>852</v>
      </c>
      <c r="C44" s="41" t="s">
        <v>853</v>
      </c>
      <c r="D44" s="75" t="s">
        <v>847</v>
      </c>
      <c r="E44" s="75" t="s">
        <v>178</v>
      </c>
      <c r="F44" s="75" t="s">
        <v>136</v>
      </c>
      <c r="G44" s="75">
        <v>94588</v>
      </c>
      <c r="H44" s="422" t="s">
        <v>1001</v>
      </c>
      <c r="I44" s="76" t="s">
        <v>167</v>
      </c>
      <c r="J44" s="76" t="s">
        <v>168</v>
      </c>
      <c r="K44" s="162">
        <v>12500</v>
      </c>
      <c r="L44" s="207"/>
    </row>
    <row r="45" spans="1:12" ht="26.25">
      <c r="A45" s="102" t="s">
        <v>464</v>
      </c>
      <c r="B45" s="102" t="s">
        <v>465</v>
      </c>
      <c r="C45" s="41" t="s">
        <v>479</v>
      </c>
      <c r="D45" s="41"/>
      <c r="E45" s="41"/>
      <c r="F45" s="41"/>
      <c r="G45" s="41"/>
      <c r="H45" s="159" t="s">
        <v>648</v>
      </c>
      <c r="I45" s="76" t="s">
        <v>167</v>
      </c>
      <c r="J45" s="76" t="s">
        <v>175</v>
      </c>
      <c r="K45" s="162">
        <v>8000</v>
      </c>
      <c r="L45" s="207"/>
    </row>
    <row r="46" spans="1:12">
      <c r="A46" s="41" t="s">
        <v>246</v>
      </c>
      <c r="B46" s="41" t="s">
        <v>247</v>
      </c>
      <c r="C46" s="41" t="s">
        <v>248</v>
      </c>
      <c r="D46" s="41"/>
      <c r="E46" s="41"/>
      <c r="F46" s="41"/>
      <c r="G46" s="41"/>
      <c r="H46" s="159" t="s">
        <v>663</v>
      </c>
      <c r="I46" s="76" t="s">
        <v>174</v>
      </c>
      <c r="J46" s="76" t="s">
        <v>175</v>
      </c>
      <c r="K46" s="162">
        <v>8000</v>
      </c>
      <c r="L46" s="207"/>
    </row>
    <row r="47" spans="1:12">
      <c r="A47" s="41" t="s">
        <v>940</v>
      </c>
      <c r="B47" s="41"/>
      <c r="C47" s="41"/>
      <c r="D47" s="41"/>
      <c r="E47" s="41"/>
      <c r="F47" s="41"/>
      <c r="G47" s="41"/>
      <c r="H47" s="159" t="s">
        <v>1002</v>
      </c>
      <c r="I47" s="76"/>
      <c r="J47" s="76"/>
      <c r="K47" s="162"/>
      <c r="L47" s="207"/>
    </row>
    <row r="48" spans="1:12">
      <c r="A48" s="41" t="s">
        <v>989</v>
      </c>
      <c r="B48" s="102" t="s">
        <v>224</v>
      </c>
      <c r="C48" s="102" t="s">
        <v>225</v>
      </c>
      <c r="D48" s="102"/>
      <c r="E48" s="102"/>
      <c r="F48" s="102"/>
      <c r="G48" s="102"/>
      <c r="H48" s="159" t="s">
        <v>649</v>
      </c>
      <c r="I48" s="76" t="s">
        <v>174</v>
      </c>
      <c r="J48" s="76" t="s">
        <v>175</v>
      </c>
      <c r="K48" s="162">
        <v>8000</v>
      </c>
      <c r="L48" s="207"/>
    </row>
    <row r="49" spans="1:12">
      <c r="A49" s="41" t="s">
        <v>256</v>
      </c>
      <c r="B49" s="41" t="s">
        <v>228</v>
      </c>
      <c r="C49" s="41" t="s">
        <v>261</v>
      </c>
      <c r="D49" s="41"/>
      <c r="E49" s="41"/>
      <c r="F49" s="41"/>
      <c r="G49" s="41"/>
      <c r="H49" s="159" t="s">
        <v>650</v>
      </c>
      <c r="I49" s="76" t="s">
        <v>174</v>
      </c>
      <c r="J49" s="76" t="s">
        <v>175</v>
      </c>
      <c r="K49" s="162">
        <v>8000</v>
      </c>
      <c r="L49" s="207"/>
    </row>
    <row r="50" spans="1:12" ht="26.25">
      <c r="A50" s="41" t="s">
        <v>537</v>
      </c>
      <c r="B50" s="41" t="s">
        <v>538</v>
      </c>
      <c r="C50" s="41" t="s">
        <v>536</v>
      </c>
      <c r="D50" s="41"/>
      <c r="E50" s="41"/>
      <c r="F50" s="41"/>
      <c r="G50" s="41"/>
      <c r="H50" s="159" t="s">
        <v>651</v>
      </c>
      <c r="I50" s="76" t="s">
        <v>483</v>
      </c>
      <c r="J50" s="76" t="s">
        <v>175</v>
      </c>
      <c r="K50" s="162">
        <v>8000</v>
      </c>
      <c r="L50" s="207"/>
    </row>
    <row r="51" spans="1:12" s="416" customFormat="1">
      <c r="A51" s="413" t="s">
        <v>486</v>
      </c>
      <c r="B51" s="413"/>
      <c r="C51" s="413"/>
      <c r="D51" s="244" t="s">
        <v>956</v>
      </c>
      <c r="E51" s="242" t="s">
        <v>145</v>
      </c>
      <c r="F51" s="242" t="s">
        <v>136</v>
      </c>
      <c r="G51" s="242">
        <v>94583</v>
      </c>
      <c r="H51" s="183"/>
      <c r="I51" s="414" t="s">
        <v>530</v>
      </c>
      <c r="J51" s="414" t="s">
        <v>157</v>
      </c>
      <c r="K51" s="415">
        <v>25000</v>
      </c>
      <c r="L51" s="207"/>
    </row>
    <row r="52" spans="1:12">
      <c r="A52" s="41" t="s">
        <v>934</v>
      </c>
      <c r="B52" s="41" t="s">
        <v>123</v>
      </c>
      <c r="C52" s="41" t="s">
        <v>1003</v>
      </c>
      <c r="D52" s="41"/>
      <c r="E52" s="41"/>
      <c r="F52" s="41"/>
      <c r="G52" s="41"/>
      <c r="H52" s="159" t="s">
        <v>1004</v>
      </c>
      <c r="I52" s="76" t="s">
        <v>829</v>
      </c>
      <c r="J52" s="76" t="s">
        <v>230</v>
      </c>
      <c r="K52" s="162">
        <v>4000</v>
      </c>
      <c r="L52" s="207"/>
    </row>
    <row r="53" spans="1:12" ht="24.75">
      <c r="A53" s="41" t="s">
        <v>576</v>
      </c>
      <c r="B53" s="102" t="s">
        <v>578</v>
      </c>
      <c r="C53" s="41" t="s">
        <v>579</v>
      </c>
      <c r="D53" s="75" t="s">
        <v>580</v>
      </c>
      <c r="E53" s="75" t="s">
        <v>581</v>
      </c>
      <c r="F53" s="75" t="s">
        <v>136</v>
      </c>
      <c r="G53" s="75">
        <v>94503</v>
      </c>
      <c r="H53" s="159" t="s">
        <v>583</v>
      </c>
      <c r="I53" s="76" t="s">
        <v>174</v>
      </c>
      <c r="J53" s="76" t="s">
        <v>168</v>
      </c>
      <c r="K53" s="162">
        <v>12500</v>
      </c>
      <c r="L53" s="207"/>
    </row>
    <row r="54" spans="1:12">
      <c r="A54" s="41" t="s">
        <v>617</v>
      </c>
      <c r="B54" s="102" t="s">
        <v>619</v>
      </c>
      <c r="C54" s="41" t="s">
        <v>618</v>
      </c>
      <c r="D54" s="41"/>
      <c r="E54" s="41"/>
      <c r="F54" s="41"/>
      <c r="G54" s="41"/>
      <c r="H54" s="159" t="s">
        <v>653</v>
      </c>
      <c r="I54" s="76" t="s">
        <v>167</v>
      </c>
      <c r="J54" s="76" t="s">
        <v>175</v>
      </c>
      <c r="K54" s="162">
        <v>8000</v>
      </c>
      <c r="L54" s="207"/>
    </row>
    <row r="55" spans="1:12">
      <c r="A55" s="41" t="s">
        <v>854</v>
      </c>
      <c r="B55" s="102" t="s">
        <v>129</v>
      </c>
      <c r="C55" s="41" t="s">
        <v>132</v>
      </c>
      <c r="D55" s="41"/>
      <c r="E55" s="41"/>
      <c r="F55" s="41"/>
      <c r="G55" s="41"/>
      <c r="H55" s="159" t="s">
        <v>180</v>
      </c>
      <c r="I55" s="76" t="s">
        <v>207</v>
      </c>
      <c r="J55" s="76" t="s">
        <v>422</v>
      </c>
      <c r="K55" s="162">
        <v>2000</v>
      </c>
      <c r="L55" s="207"/>
    </row>
    <row r="56" spans="1:12">
      <c r="A56" s="102" t="s">
        <v>456</v>
      </c>
      <c r="B56" s="102" t="s">
        <v>458</v>
      </c>
      <c r="C56" s="102" t="s">
        <v>459</v>
      </c>
      <c r="D56" s="75" t="s">
        <v>460</v>
      </c>
      <c r="E56" s="75" t="s">
        <v>461</v>
      </c>
      <c r="F56" s="75" t="s">
        <v>136</v>
      </c>
      <c r="G56" s="75">
        <v>95206</v>
      </c>
      <c r="H56" s="159" t="s">
        <v>654</v>
      </c>
      <c r="I56" s="76" t="s">
        <v>174</v>
      </c>
      <c r="J56" s="76" t="s">
        <v>168</v>
      </c>
      <c r="K56" s="162">
        <v>12500</v>
      </c>
      <c r="L56" s="206" t="s">
        <v>555</v>
      </c>
    </row>
    <row r="57" spans="1:12">
      <c r="A57" s="41" t="s">
        <v>388</v>
      </c>
      <c r="B57" s="41" t="s">
        <v>389</v>
      </c>
      <c r="C57" s="41" t="s">
        <v>390</v>
      </c>
      <c r="D57" s="41"/>
      <c r="E57" s="41"/>
      <c r="F57" s="41"/>
      <c r="G57" s="41"/>
      <c r="H57" s="159" t="s">
        <v>394</v>
      </c>
      <c r="I57" s="76" t="s">
        <v>167</v>
      </c>
      <c r="J57" s="76" t="s">
        <v>175</v>
      </c>
      <c r="K57" s="162">
        <v>8000</v>
      </c>
      <c r="L57" s="206" t="s">
        <v>546</v>
      </c>
    </row>
    <row r="58" spans="1:12">
      <c r="A58" s="41" t="s">
        <v>356</v>
      </c>
      <c r="B58" s="41" t="s">
        <v>123</v>
      </c>
      <c r="C58" s="41" t="s">
        <v>357</v>
      </c>
      <c r="D58" s="158" t="s">
        <v>358</v>
      </c>
      <c r="E58" s="75" t="s">
        <v>359</v>
      </c>
      <c r="F58" s="75" t="s">
        <v>360</v>
      </c>
      <c r="G58" s="75">
        <v>29053</v>
      </c>
      <c r="H58" s="159" t="s">
        <v>655</v>
      </c>
      <c r="I58" s="76" t="s">
        <v>496</v>
      </c>
      <c r="J58" s="76" t="s">
        <v>168</v>
      </c>
      <c r="K58" s="162">
        <v>12500</v>
      </c>
      <c r="L58" s="207"/>
    </row>
    <row r="59" spans="1:12">
      <c r="A59" s="41" t="s">
        <v>125</v>
      </c>
      <c r="B59" s="41" t="s">
        <v>362</v>
      </c>
      <c r="C59" s="41" t="s">
        <v>363</v>
      </c>
      <c r="D59" s="75" t="s">
        <v>144</v>
      </c>
      <c r="E59" s="75" t="s">
        <v>145</v>
      </c>
      <c r="F59" s="75" t="s">
        <v>136</v>
      </c>
      <c r="G59" s="75">
        <v>94583</v>
      </c>
      <c r="H59" s="159" t="s">
        <v>364</v>
      </c>
      <c r="I59" s="76" t="s">
        <v>167</v>
      </c>
      <c r="J59" s="76" t="s">
        <v>157</v>
      </c>
      <c r="K59" s="162">
        <v>48000</v>
      </c>
      <c r="L59" s="206" t="s">
        <v>549</v>
      </c>
    </row>
    <row r="60" spans="1:12">
      <c r="A60" s="41" t="s">
        <v>603</v>
      </c>
      <c r="B60" s="41" t="s">
        <v>604</v>
      </c>
      <c r="C60" s="41" t="s">
        <v>426</v>
      </c>
      <c r="D60" s="41"/>
      <c r="E60" s="41"/>
      <c r="F60" s="41"/>
      <c r="G60" s="41"/>
      <c r="H60" s="159" t="s">
        <v>608</v>
      </c>
      <c r="I60" s="76"/>
      <c r="J60" s="76" t="s">
        <v>422</v>
      </c>
      <c r="K60" s="162">
        <v>2000</v>
      </c>
      <c r="L60" s="206" t="s">
        <v>613</v>
      </c>
    </row>
    <row r="61" spans="1:12">
      <c r="A61" s="41" t="s">
        <v>375</v>
      </c>
      <c r="B61" s="41" t="s">
        <v>248</v>
      </c>
      <c r="C61" s="41" t="s">
        <v>377</v>
      </c>
      <c r="D61" s="41"/>
      <c r="E61" s="41"/>
      <c r="F61" s="41"/>
      <c r="G61" s="41"/>
      <c r="H61" s="159" t="s">
        <v>656</v>
      </c>
      <c r="I61" s="76" t="s">
        <v>382</v>
      </c>
      <c r="J61" s="76" t="s">
        <v>168</v>
      </c>
      <c r="K61" s="162">
        <v>12500</v>
      </c>
      <c r="L61" s="207"/>
    </row>
    <row r="62" spans="1:12">
      <c r="A62" s="41" t="s">
        <v>196</v>
      </c>
      <c r="B62" s="41" t="s">
        <v>197</v>
      </c>
      <c r="C62" s="41" t="s">
        <v>198</v>
      </c>
      <c r="D62" s="41"/>
      <c r="E62" s="41"/>
      <c r="F62" s="41"/>
      <c r="G62" s="41"/>
      <c r="H62" s="159" t="s">
        <v>657</v>
      </c>
      <c r="I62" s="76" t="s">
        <v>199</v>
      </c>
      <c r="J62" s="76" t="s">
        <v>175</v>
      </c>
      <c r="K62" s="162">
        <v>8000</v>
      </c>
      <c r="L62" s="207"/>
    </row>
    <row r="63" spans="1:12">
      <c r="A63" s="41" t="s">
        <v>263</v>
      </c>
      <c r="B63" s="41" t="s">
        <v>402</v>
      </c>
      <c r="C63" s="41" t="s">
        <v>265</v>
      </c>
      <c r="D63" s="41"/>
      <c r="E63" s="41"/>
      <c r="F63" s="41"/>
      <c r="G63" s="41"/>
      <c r="H63" s="159" t="s">
        <v>664</v>
      </c>
      <c r="I63" s="76" t="s">
        <v>167</v>
      </c>
      <c r="J63" s="76" t="s">
        <v>477</v>
      </c>
      <c r="K63" s="162">
        <v>3000</v>
      </c>
      <c r="L63" s="206" t="s">
        <v>546</v>
      </c>
    </row>
    <row r="64" spans="1:12">
      <c r="A64" s="102" t="s">
        <v>471</v>
      </c>
      <c r="B64" s="102" t="s">
        <v>265</v>
      </c>
      <c r="C64" s="41" t="s">
        <v>1005</v>
      </c>
      <c r="D64" s="41"/>
      <c r="E64" s="41"/>
      <c r="F64" s="41"/>
      <c r="G64" s="41"/>
      <c r="H64" s="159" t="s">
        <v>1006</v>
      </c>
      <c r="I64" s="76" t="s">
        <v>167</v>
      </c>
      <c r="J64" s="76" t="s">
        <v>175</v>
      </c>
      <c r="K64" s="162">
        <v>8000</v>
      </c>
      <c r="L64" s="207"/>
    </row>
    <row r="65" spans="1:12">
      <c r="A65" s="41" t="s">
        <v>409</v>
      </c>
      <c r="B65" s="41" t="s">
        <v>1008</v>
      </c>
      <c r="C65" s="41" t="s">
        <v>1009</v>
      </c>
      <c r="D65" s="41"/>
      <c r="E65" s="41"/>
      <c r="F65" s="41"/>
      <c r="G65" s="41"/>
      <c r="H65" s="159" t="s">
        <v>1007</v>
      </c>
      <c r="I65" s="76" t="s">
        <v>174</v>
      </c>
      <c r="J65" s="76" t="s">
        <v>168</v>
      </c>
      <c r="K65" s="162">
        <v>12500</v>
      </c>
      <c r="L65" s="207"/>
    </row>
    <row r="66" spans="1:12">
      <c r="A66" s="102" t="s">
        <v>429</v>
      </c>
      <c r="B66" s="102" t="s">
        <v>430</v>
      </c>
      <c r="C66" s="41" t="s">
        <v>431</v>
      </c>
      <c r="D66" s="41"/>
      <c r="E66" s="41"/>
      <c r="F66" s="41"/>
      <c r="G66" s="41"/>
      <c r="H66" s="159" t="s">
        <v>665</v>
      </c>
      <c r="I66" s="76"/>
      <c r="J66" s="76" t="s">
        <v>168</v>
      </c>
      <c r="K66" s="162">
        <v>12500</v>
      </c>
      <c r="L66" s="207"/>
    </row>
    <row r="67" spans="1:12">
      <c r="A67" s="102" t="s">
        <v>351</v>
      </c>
      <c r="B67" s="102" t="s">
        <v>352</v>
      </c>
      <c r="C67" s="102" t="s">
        <v>353</v>
      </c>
      <c r="D67" s="102"/>
      <c r="E67" s="102"/>
      <c r="F67" s="102"/>
      <c r="G67" s="102"/>
      <c r="H67" s="159" t="s">
        <v>660</v>
      </c>
      <c r="I67" s="76" t="s">
        <v>517</v>
      </c>
      <c r="J67" s="76" t="s">
        <v>168</v>
      </c>
      <c r="K67" s="162">
        <v>12500</v>
      </c>
      <c r="L67" s="207"/>
    </row>
    <row r="68" spans="1:12">
      <c r="A68" s="41" t="s">
        <v>876</v>
      </c>
      <c r="B68" s="41" t="s">
        <v>877</v>
      </c>
      <c r="C68" s="41" t="s">
        <v>878</v>
      </c>
      <c r="D68" s="41"/>
      <c r="E68" s="41"/>
      <c r="F68" s="41"/>
      <c r="G68" s="41"/>
      <c r="H68" s="159" t="s">
        <v>880</v>
      </c>
      <c r="I68" s="76" t="s">
        <v>207</v>
      </c>
      <c r="J68" s="76" t="s">
        <v>175</v>
      </c>
      <c r="K68" s="162">
        <v>8000</v>
      </c>
      <c r="L68" s="206" t="s">
        <v>546</v>
      </c>
    </row>
    <row r="69" spans="1:12">
      <c r="A69" s="41" t="s">
        <v>128</v>
      </c>
      <c r="B69" s="41" t="s">
        <v>130</v>
      </c>
      <c r="C69" s="41" t="s">
        <v>131</v>
      </c>
      <c r="D69" s="105" t="s">
        <v>134</v>
      </c>
      <c r="E69" s="75" t="s">
        <v>135</v>
      </c>
      <c r="F69" s="75" t="s">
        <v>136</v>
      </c>
      <c r="G69" s="75">
        <v>93730</v>
      </c>
      <c r="H69" s="159" t="s">
        <v>138</v>
      </c>
      <c r="I69" s="76" t="s">
        <v>139</v>
      </c>
      <c r="J69" s="76" t="s">
        <v>157</v>
      </c>
      <c r="K69" s="162">
        <v>25000</v>
      </c>
      <c r="L69" s="207"/>
    </row>
    <row r="70" spans="1:12">
      <c r="A70" s="41" t="s">
        <v>925</v>
      </c>
      <c r="B70" s="41" t="s">
        <v>935</v>
      </c>
      <c r="C70" s="41" t="s">
        <v>741</v>
      </c>
      <c r="D70" s="41"/>
      <c r="E70" s="41"/>
      <c r="F70" s="41"/>
      <c r="G70" s="41"/>
      <c r="H70" s="75" t="s">
        <v>1010</v>
      </c>
      <c r="I70" s="76" t="s">
        <v>936</v>
      </c>
      <c r="J70" s="76" t="s">
        <v>422</v>
      </c>
      <c r="K70" s="162">
        <v>2000</v>
      </c>
      <c r="L70" s="206" t="s">
        <v>546</v>
      </c>
    </row>
    <row r="71" spans="1:12">
      <c r="A71" s="41" t="s">
        <v>262</v>
      </c>
      <c r="B71" s="41" t="s">
        <v>344</v>
      </c>
      <c r="C71" s="41" t="s">
        <v>345</v>
      </c>
      <c r="D71" s="41"/>
      <c r="E71" s="41"/>
      <c r="F71" s="41"/>
      <c r="G71" s="41"/>
      <c r="H71" s="159" t="s">
        <v>666</v>
      </c>
      <c r="I71" s="76" t="s">
        <v>496</v>
      </c>
      <c r="J71" s="76" t="s">
        <v>175</v>
      </c>
      <c r="K71" s="162">
        <v>8000</v>
      </c>
      <c r="L71" s="207"/>
    </row>
    <row r="72" spans="1:12" s="416" customFormat="1">
      <c r="A72" s="413" t="s">
        <v>190</v>
      </c>
      <c r="B72" s="417"/>
      <c r="C72" s="417"/>
      <c r="D72" s="417"/>
      <c r="E72" s="417"/>
      <c r="F72" s="417"/>
      <c r="G72" s="417"/>
      <c r="H72" s="183"/>
      <c r="I72" s="414"/>
      <c r="J72" s="414" t="s">
        <v>157</v>
      </c>
      <c r="K72" s="415">
        <v>25000</v>
      </c>
      <c r="L72" s="207"/>
    </row>
    <row r="73" spans="1:12">
      <c r="A73" s="41" t="s">
        <v>913</v>
      </c>
      <c r="B73" s="102" t="s">
        <v>914</v>
      </c>
      <c r="C73" s="102" t="s">
        <v>915</v>
      </c>
      <c r="D73" s="102"/>
      <c r="E73" s="102"/>
      <c r="F73" s="102"/>
      <c r="G73" s="102"/>
      <c r="H73" s="159" t="s">
        <v>920</v>
      </c>
      <c r="I73" s="76" t="s">
        <v>273</v>
      </c>
      <c r="J73" s="76" t="s">
        <v>266</v>
      </c>
      <c r="K73" s="162">
        <v>200</v>
      </c>
      <c r="L73" s="206" t="s">
        <v>546</v>
      </c>
    </row>
    <row r="74" spans="1:12" s="416" customFormat="1">
      <c r="A74" s="413" t="s">
        <v>159</v>
      </c>
      <c r="B74" s="413" t="s">
        <v>160</v>
      </c>
      <c r="C74" s="413" t="s">
        <v>161</v>
      </c>
      <c r="D74" s="413"/>
      <c r="E74" s="413"/>
      <c r="F74" s="413"/>
      <c r="G74" s="413"/>
      <c r="H74" s="183" t="s">
        <v>166</v>
      </c>
      <c r="I74" s="414" t="s">
        <v>167</v>
      </c>
      <c r="J74" s="414" t="s">
        <v>168</v>
      </c>
      <c r="K74" s="415">
        <v>12500</v>
      </c>
      <c r="L74" s="423"/>
    </row>
    <row r="75" spans="1:12">
      <c r="A75" s="41" t="s">
        <v>929</v>
      </c>
      <c r="B75" s="41" t="s">
        <v>221</v>
      </c>
      <c r="C75" s="41" t="s">
        <v>930</v>
      </c>
      <c r="D75" s="41"/>
      <c r="E75" s="41"/>
      <c r="F75" s="41"/>
      <c r="G75" s="41"/>
      <c r="H75" s="75" t="s">
        <v>931</v>
      </c>
      <c r="I75" s="76" t="s">
        <v>167</v>
      </c>
      <c r="J75" s="76" t="s">
        <v>175</v>
      </c>
      <c r="K75" s="162">
        <v>8000</v>
      </c>
      <c r="L75" s="207"/>
    </row>
    <row r="76" spans="1:12">
      <c r="A76" s="41" t="s">
        <v>371</v>
      </c>
      <c r="B76" s="41" t="s">
        <v>372</v>
      </c>
      <c r="C76" s="41" t="s">
        <v>373</v>
      </c>
      <c r="D76" s="41"/>
      <c r="E76" s="41"/>
      <c r="F76" s="41"/>
      <c r="G76" s="41"/>
      <c r="H76" s="159" t="s">
        <v>842</v>
      </c>
      <c r="I76" s="76" t="s">
        <v>174</v>
      </c>
      <c r="J76" s="76" t="s">
        <v>175</v>
      </c>
      <c r="K76" s="162">
        <v>8000</v>
      </c>
      <c r="L76" s="206" t="s">
        <v>547</v>
      </c>
    </row>
    <row r="77" spans="1:12">
      <c r="A77" s="100" t="s">
        <v>884</v>
      </c>
      <c r="B77" s="41" t="s">
        <v>885</v>
      </c>
      <c r="C77" s="41" t="s">
        <v>886</v>
      </c>
      <c r="D77" s="41"/>
      <c r="E77" s="41"/>
      <c r="F77" s="41"/>
      <c r="G77" s="41"/>
      <c r="H77" s="253" t="s">
        <v>891</v>
      </c>
      <c r="I77" s="76" t="s">
        <v>167</v>
      </c>
      <c r="J77" s="76" t="s">
        <v>422</v>
      </c>
      <c r="K77" s="162">
        <v>2000</v>
      </c>
      <c r="L77" s="207"/>
    </row>
    <row r="78" spans="1:12">
      <c r="A78" s="41" t="s">
        <v>370</v>
      </c>
      <c r="B78" s="102" t="s">
        <v>503</v>
      </c>
      <c r="C78" s="102" t="s">
        <v>504</v>
      </c>
      <c r="D78" s="102"/>
      <c r="E78" s="102"/>
      <c r="F78" s="102"/>
      <c r="G78" s="102"/>
      <c r="H78" s="159" t="s">
        <v>667</v>
      </c>
      <c r="I78" s="76" t="s">
        <v>244</v>
      </c>
      <c r="J78" s="76" t="s">
        <v>175</v>
      </c>
      <c r="K78" s="162">
        <v>8000</v>
      </c>
      <c r="L78" s="206" t="s">
        <v>546</v>
      </c>
    </row>
    <row r="79" spans="1:12">
      <c r="A79" s="41" t="s">
        <v>550</v>
      </c>
      <c r="B79" s="41" t="s">
        <v>551</v>
      </c>
      <c r="C79" s="102" t="s">
        <v>204</v>
      </c>
      <c r="D79" s="102"/>
      <c r="E79" s="102"/>
      <c r="F79" s="102"/>
      <c r="G79" s="102"/>
      <c r="H79" s="159" t="s">
        <v>639</v>
      </c>
      <c r="I79" s="76" t="s">
        <v>205</v>
      </c>
      <c r="J79" s="76" t="s">
        <v>175</v>
      </c>
      <c r="K79" s="162">
        <v>8000</v>
      </c>
      <c r="L79" s="207"/>
    </row>
    <row r="80" spans="1:12">
      <c r="A80" s="41" t="s">
        <v>220</v>
      </c>
      <c r="B80" s="41" t="s">
        <v>221</v>
      </c>
      <c r="C80" s="41" t="s">
        <v>222</v>
      </c>
      <c r="D80" s="41"/>
      <c r="E80" s="41"/>
      <c r="F80" s="41"/>
      <c r="G80" s="41"/>
      <c r="H80" s="159" t="s">
        <v>672</v>
      </c>
      <c r="I80" s="76" t="s">
        <v>174</v>
      </c>
      <c r="J80" s="76" t="s">
        <v>168</v>
      </c>
      <c r="K80" s="162">
        <v>12500</v>
      </c>
      <c r="L80" s="207"/>
    </row>
    <row r="81" spans="1:12">
      <c r="A81" s="41" t="s">
        <v>740</v>
      </c>
      <c r="B81" s="41" t="s">
        <v>228</v>
      </c>
      <c r="C81" s="41" t="s">
        <v>741</v>
      </c>
      <c r="D81" s="41"/>
      <c r="E81" s="41"/>
      <c r="F81" s="41"/>
      <c r="G81" s="41"/>
      <c r="H81" s="223" t="s">
        <v>744</v>
      </c>
      <c r="I81" s="76" t="s">
        <v>755</v>
      </c>
      <c r="J81" s="76" t="s">
        <v>175</v>
      </c>
      <c r="K81" s="162">
        <v>8000</v>
      </c>
      <c r="L81" s="206" t="s">
        <v>756</v>
      </c>
    </row>
    <row r="82" spans="1:12" s="416" customFormat="1">
      <c r="A82" s="413" t="s">
        <v>269</v>
      </c>
      <c r="B82" s="413" t="s">
        <v>1012</v>
      </c>
      <c r="C82" s="413" t="s">
        <v>1013</v>
      </c>
      <c r="D82" s="242" t="s">
        <v>323</v>
      </c>
      <c r="E82" s="242" t="s">
        <v>178</v>
      </c>
      <c r="F82" s="242" t="s">
        <v>136</v>
      </c>
      <c r="G82" s="242">
        <v>94566</v>
      </c>
      <c r="H82" s="413" t="s">
        <v>1014</v>
      </c>
      <c r="I82" s="414" t="s">
        <v>273</v>
      </c>
      <c r="J82" s="414" t="s">
        <v>157</v>
      </c>
      <c r="K82" s="415">
        <v>42000</v>
      </c>
      <c r="L82" s="206" t="s">
        <v>548</v>
      </c>
    </row>
    <row r="83" spans="1:12">
      <c r="A83" s="102" t="s">
        <v>238</v>
      </c>
      <c r="B83" s="102" t="s">
        <v>325</v>
      </c>
      <c r="C83" s="102" t="s">
        <v>326</v>
      </c>
      <c r="D83" s="102"/>
      <c r="E83" s="102"/>
      <c r="F83" s="102"/>
      <c r="G83" s="102"/>
      <c r="H83" s="159" t="s">
        <v>662</v>
      </c>
      <c r="I83" s="76" t="s">
        <v>174</v>
      </c>
      <c r="J83" s="76" t="s">
        <v>175</v>
      </c>
      <c r="K83" s="162">
        <v>8000</v>
      </c>
      <c r="L83" s="207"/>
    </row>
    <row r="84" spans="1:12">
      <c r="A84" s="102" t="s">
        <v>573</v>
      </c>
      <c r="B84" s="41" t="s">
        <v>277</v>
      </c>
      <c r="C84" s="102" t="s">
        <v>589</v>
      </c>
      <c r="D84" s="102"/>
      <c r="E84" s="102"/>
      <c r="F84" s="102"/>
      <c r="G84" s="102"/>
      <c r="H84" s="159" t="s">
        <v>1011</v>
      </c>
      <c r="I84" s="76" t="s">
        <v>167</v>
      </c>
      <c r="J84" s="76" t="s">
        <v>572</v>
      </c>
      <c r="K84" s="162">
        <v>24000</v>
      </c>
      <c r="L84" s="206" t="s">
        <v>584</v>
      </c>
    </row>
    <row r="85" spans="1:12">
      <c r="A85" s="25"/>
      <c r="B85" s="25"/>
      <c r="C85" s="25"/>
      <c r="D85" s="25"/>
      <c r="E85" s="25"/>
      <c r="F85" s="25"/>
      <c r="G85" s="25"/>
      <c r="I85" s="251">
        <f>SUM(K2:K84)</f>
        <v>918700</v>
      </c>
      <c r="J85" s="106" t="s">
        <v>924</v>
      </c>
      <c r="K85" s="238"/>
    </row>
  </sheetData>
  <autoFilter ref="A1:L85">
    <filterColumn colId="3"/>
    <filterColumn colId="4"/>
    <filterColumn colId="5"/>
    <filterColumn colId="6"/>
    <filterColumn colId="7"/>
    <sortState ref="A10:M78">
      <sortCondition ref="J1:J83"/>
    </sortState>
  </autoFilter>
  <hyperlinks>
    <hyperlink ref="H69" r:id="rId1"/>
    <hyperlink ref="H59" r:id="rId2"/>
    <hyperlink ref="H74" r:id="rId3"/>
    <hyperlink ref="H13" r:id="rId4"/>
    <hyperlink ref="H41" r:id="rId5"/>
    <hyperlink ref="H57" r:id="rId6"/>
    <hyperlink ref="H10" r:id="rId7" display="mailto:andy.grant@cardinalhealth.com"/>
    <hyperlink ref="H34" r:id="rId8"/>
    <hyperlink ref="H53" r:id="rId9"/>
    <hyperlink ref="H6" r:id="rId10"/>
    <hyperlink ref="H60" r:id="rId11"/>
    <hyperlink ref="H8" r:id="rId12"/>
    <hyperlink ref="H2" r:id="rId13"/>
    <hyperlink ref="H7" r:id="rId14"/>
    <hyperlink ref="H16" r:id="rId15"/>
    <hyperlink ref="H33" r:id="rId16"/>
    <hyperlink ref="H35" r:id="rId17"/>
    <hyperlink ref="H37" r:id="rId18"/>
    <hyperlink ref="H40" r:id="rId19"/>
    <hyperlink ref="H45" r:id="rId20"/>
    <hyperlink ref="H49" r:id="rId21"/>
    <hyperlink ref="H50" r:id="rId22"/>
    <hyperlink ref="H54" r:id="rId23"/>
    <hyperlink ref="H58" r:id="rId24"/>
    <hyperlink ref="H62" r:id="rId25"/>
    <hyperlink ref="H64" r:id="rId26"/>
    <hyperlink ref="H67" r:id="rId27"/>
    <hyperlink ref="H79" r:id="rId28"/>
    <hyperlink ref="H80" r:id="rId29"/>
    <hyperlink ref="H83" r:id="rId30"/>
    <hyperlink ref="H46" r:id="rId31"/>
    <hyperlink ref="H63" r:id="rId32"/>
    <hyperlink ref="H66" r:id="rId33"/>
    <hyperlink ref="H71" r:id="rId34"/>
    <hyperlink ref="H76" r:id="rId35"/>
    <hyperlink ref="H78" r:id="rId36"/>
    <hyperlink ref="H17" r:id="rId37"/>
    <hyperlink ref="H14" r:id="rId38"/>
    <hyperlink ref="H12" r:id="rId39"/>
    <hyperlink ref="H5" r:id="rId40"/>
    <hyperlink ref="H20" r:id="rId41" display="mailto:barry.johnson@crossmark.com"/>
    <hyperlink ref="H29" r:id="rId42"/>
    <hyperlink ref="H36" r:id="rId43"/>
    <hyperlink ref="H81" r:id="rId44"/>
    <hyperlink ref="H39" r:id="rId45"/>
    <hyperlink ref="H22" r:id="rId46"/>
    <hyperlink ref="H27" r:id="rId47"/>
    <hyperlink ref="H18" r:id="rId48"/>
    <hyperlink ref="H32" r:id="rId49"/>
    <hyperlink ref="H55" r:id="rId50"/>
    <hyperlink ref="H31" r:id="rId51"/>
    <hyperlink ref="H68" r:id="rId52"/>
    <hyperlink ref="H77" r:id="rId53"/>
    <hyperlink ref="H30" r:id="rId54"/>
    <hyperlink ref="H11" r:id="rId55"/>
    <hyperlink ref="H73" r:id="rId56"/>
    <hyperlink ref="H44" r:id="rId57"/>
    <hyperlink ref="H47" r:id="rId58"/>
    <hyperlink ref="H52" r:id="rId59"/>
    <hyperlink ref="H65" r:id="rId60"/>
    <hyperlink ref="H84" r:id="rId61"/>
    <hyperlink ref="H25" r:id="rId62"/>
  </hyperlinks>
  <pageMargins left="0.7" right="0.7" top="0.75" bottom="0.75" header="0.3" footer="0.3"/>
  <pageSetup scale="86" orientation="portrait" r:id="rId63"/>
  <headerFooter>
    <oddHeader>&amp;C2013 Festival Ball Registration to Date
8/29/2013</oddHeader>
  </headerFooter>
  <rowBreaks count="1" manualBreakCount="1">
    <brk id="48" max="5" man="1"/>
  </rowBreaks>
</worksheet>
</file>

<file path=xl/worksheets/sheet17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selection activeCell="F20" sqref="F20"/>
    </sheetView>
  </sheetViews>
  <sheetFormatPr defaultRowHeight="15"/>
  <cols>
    <col min="1" max="1" width="28.140625" bestFit="1" customWidth="1"/>
    <col min="2" max="2" width="10.7109375" bestFit="1" customWidth="1"/>
    <col min="3" max="3" width="13.42578125" bestFit="1" customWidth="1"/>
    <col min="4" max="4" width="19.7109375" bestFit="1" customWidth="1"/>
    <col min="5" max="5" width="14" bestFit="1" customWidth="1"/>
    <col min="6" max="6" width="9.28515625" bestFit="1" customWidth="1"/>
  </cols>
  <sheetData>
    <row r="1" spans="1:7" ht="36.75">
      <c r="A1" s="90" t="s">
        <v>0</v>
      </c>
      <c r="B1" s="90" t="s">
        <v>1</v>
      </c>
      <c r="C1" s="91" t="s">
        <v>8</v>
      </c>
      <c r="D1" s="92" t="s">
        <v>11</v>
      </c>
      <c r="E1" s="92" t="s">
        <v>146</v>
      </c>
      <c r="F1" s="96" t="s">
        <v>12</v>
      </c>
      <c r="G1" s="96" t="s">
        <v>982</v>
      </c>
    </row>
    <row r="2" spans="1:7">
      <c r="A2" s="41" t="s">
        <v>617</v>
      </c>
      <c r="B2" s="102" t="s">
        <v>619</v>
      </c>
      <c r="C2" s="41" t="s">
        <v>618</v>
      </c>
      <c r="D2" s="76" t="s">
        <v>167</v>
      </c>
      <c r="E2" s="76" t="s">
        <v>175</v>
      </c>
      <c r="F2" s="162">
        <v>8000</v>
      </c>
      <c r="G2" s="162" t="s">
        <v>982</v>
      </c>
    </row>
    <row r="3" spans="1:7">
      <c r="A3" s="41" t="s">
        <v>125</v>
      </c>
      <c r="B3" s="41" t="s">
        <v>362</v>
      </c>
      <c r="C3" s="41" t="s">
        <v>363</v>
      </c>
      <c r="D3" s="76" t="s">
        <v>167</v>
      </c>
      <c r="E3" s="76" t="s">
        <v>157</v>
      </c>
      <c r="F3" s="162">
        <v>48000</v>
      </c>
      <c r="G3" s="162" t="s">
        <v>982</v>
      </c>
    </row>
    <row r="4" spans="1:7">
      <c r="A4" s="41" t="s">
        <v>190</v>
      </c>
      <c r="B4" s="102" t="s">
        <v>497</v>
      </c>
      <c r="C4" s="102" t="s">
        <v>498</v>
      </c>
      <c r="D4" s="76" t="s">
        <v>167</v>
      </c>
      <c r="E4" s="76" t="s">
        <v>157</v>
      </c>
      <c r="F4" s="162">
        <v>25000</v>
      </c>
      <c r="G4" s="162" t="s">
        <v>982</v>
      </c>
    </row>
    <row r="5" spans="1:7">
      <c r="A5" s="230" t="s">
        <v>802</v>
      </c>
      <c r="B5" s="230" t="s">
        <v>260</v>
      </c>
      <c r="C5" s="230" t="s">
        <v>779</v>
      </c>
      <c r="D5" s="231" t="s">
        <v>755</v>
      </c>
      <c r="E5" s="231" t="s">
        <v>168</v>
      </c>
      <c r="F5" s="233">
        <v>12500</v>
      </c>
      <c r="G5" s="162" t="s">
        <v>982</v>
      </c>
    </row>
    <row r="6" spans="1:7">
      <c r="A6" s="235" t="s">
        <v>444</v>
      </c>
      <c r="B6" s="235" t="s">
        <v>499</v>
      </c>
      <c r="C6" s="235" t="s">
        <v>500</v>
      </c>
      <c r="D6" s="231" t="s">
        <v>483</v>
      </c>
      <c r="E6" s="231" t="s">
        <v>175</v>
      </c>
      <c r="F6" s="233">
        <v>8000</v>
      </c>
      <c r="G6" s="162" t="s">
        <v>982</v>
      </c>
    </row>
    <row r="7" spans="1:7">
      <c r="A7" s="41" t="s">
        <v>537</v>
      </c>
      <c r="B7" s="41" t="s">
        <v>985</v>
      </c>
      <c r="C7" s="41" t="s">
        <v>536</v>
      </c>
      <c r="D7" s="76" t="s">
        <v>483</v>
      </c>
      <c r="E7" s="76" t="s">
        <v>175</v>
      </c>
      <c r="F7" s="162">
        <v>8000</v>
      </c>
      <c r="G7" s="162" t="s">
        <v>982</v>
      </c>
    </row>
    <row r="8" spans="1:7">
      <c r="A8" s="41" t="s">
        <v>983</v>
      </c>
      <c r="B8" s="41" t="s">
        <v>221</v>
      </c>
      <c r="C8" s="41" t="s">
        <v>984</v>
      </c>
      <c r="D8" s="76" t="s">
        <v>483</v>
      </c>
      <c r="E8" s="76" t="s">
        <v>157</v>
      </c>
      <c r="F8" s="162">
        <v>25000</v>
      </c>
      <c r="G8" s="162" t="s">
        <v>982</v>
      </c>
    </row>
    <row r="9" spans="1:7">
      <c r="A9" s="41" t="s">
        <v>201</v>
      </c>
      <c r="B9" s="41" t="s">
        <v>203</v>
      </c>
      <c r="C9" s="41" t="s">
        <v>204</v>
      </c>
      <c r="D9" s="76" t="s">
        <v>205</v>
      </c>
      <c r="E9" s="76" t="s">
        <v>175</v>
      </c>
      <c r="F9" s="162">
        <v>8000</v>
      </c>
      <c r="G9" s="162" t="s">
        <v>982</v>
      </c>
    </row>
    <row r="10" spans="1:7">
      <c r="A10" s="41" t="s">
        <v>902</v>
      </c>
      <c r="B10" s="230"/>
      <c r="C10" s="230"/>
      <c r="D10" s="231" t="s">
        <v>199</v>
      </c>
      <c r="E10" s="231" t="s">
        <v>168</v>
      </c>
      <c r="F10" s="233">
        <v>12500</v>
      </c>
      <c r="G10" s="162" t="s">
        <v>982</v>
      </c>
    </row>
    <row r="11" spans="1:7">
      <c r="A11" s="41" t="s">
        <v>269</v>
      </c>
      <c r="B11" s="41" t="s">
        <v>271</v>
      </c>
      <c r="C11" s="41" t="s">
        <v>272</v>
      </c>
      <c r="D11" s="76" t="s">
        <v>273</v>
      </c>
      <c r="E11" s="76" t="s">
        <v>157</v>
      </c>
      <c r="F11" s="162">
        <v>42000</v>
      </c>
      <c r="G11" s="162" t="s">
        <v>982</v>
      </c>
    </row>
    <row r="12" spans="1:7">
      <c r="A12" s="41" t="s">
        <v>486</v>
      </c>
      <c r="B12" s="41" t="s">
        <v>487</v>
      </c>
      <c r="C12" s="41" t="s">
        <v>466</v>
      </c>
      <c r="D12" s="76" t="s">
        <v>530</v>
      </c>
      <c r="E12" s="76" t="s">
        <v>157</v>
      </c>
      <c r="F12" s="162">
        <v>25000</v>
      </c>
      <c r="G12" s="162" t="s">
        <v>982</v>
      </c>
    </row>
    <row r="13" spans="1:7">
      <c r="A13" s="107" t="s">
        <v>527</v>
      </c>
      <c r="B13" s="41" t="s">
        <v>187</v>
      </c>
      <c r="C13" s="41" t="s">
        <v>188</v>
      </c>
      <c r="D13" s="76" t="s">
        <v>528</v>
      </c>
      <c r="E13" s="76" t="s">
        <v>175</v>
      </c>
      <c r="F13" s="162">
        <v>8000</v>
      </c>
      <c r="G13" s="162" t="s">
        <v>982</v>
      </c>
    </row>
    <row r="14" spans="1:7">
      <c r="A14" s="107" t="s">
        <v>476</v>
      </c>
      <c r="B14" s="41" t="s">
        <v>439</v>
      </c>
      <c r="C14" s="41" t="s">
        <v>440</v>
      </c>
      <c r="D14" s="76"/>
      <c r="E14" s="76" t="s">
        <v>175</v>
      </c>
      <c r="F14" s="162">
        <v>8000</v>
      </c>
      <c r="G14" s="162" t="s">
        <v>982</v>
      </c>
    </row>
    <row r="15" spans="1:7">
      <c r="A15" s="41" t="s">
        <v>234</v>
      </c>
      <c r="B15" s="41" t="s">
        <v>726</v>
      </c>
      <c r="C15" s="41" t="s">
        <v>727</v>
      </c>
      <c r="D15" s="76" t="s">
        <v>167</v>
      </c>
      <c r="E15" s="76" t="s">
        <v>157</v>
      </c>
      <c r="F15" s="162">
        <v>45000</v>
      </c>
      <c r="G15" s="162" t="s">
        <v>982</v>
      </c>
    </row>
    <row r="16" spans="1:7">
      <c r="A16" s="41" t="s">
        <v>851</v>
      </c>
      <c r="B16" s="41" t="s">
        <v>852</v>
      </c>
      <c r="C16" s="41" t="s">
        <v>853</v>
      </c>
      <c r="D16" s="76" t="s">
        <v>167</v>
      </c>
      <c r="E16" s="76" t="s">
        <v>168</v>
      </c>
      <c r="F16" s="162">
        <v>12500</v>
      </c>
      <c r="G16" s="162" t="s">
        <v>982</v>
      </c>
    </row>
    <row r="17" spans="1:7">
      <c r="A17" s="102" t="s">
        <v>464</v>
      </c>
      <c r="B17" s="102" t="s">
        <v>465</v>
      </c>
      <c r="C17" s="41" t="s">
        <v>479</v>
      </c>
      <c r="D17" s="76" t="s">
        <v>167</v>
      </c>
      <c r="E17" s="76" t="s">
        <v>175</v>
      </c>
      <c r="F17" s="162">
        <v>8000</v>
      </c>
      <c r="G17" s="162" t="s">
        <v>982</v>
      </c>
    </row>
    <row r="18" spans="1:7">
      <c r="A18" s="41" t="s">
        <v>159</v>
      </c>
      <c r="B18" s="41" t="s">
        <v>160</v>
      </c>
      <c r="C18" s="41" t="s">
        <v>161</v>
      </c>
      <c r="D18" s="76" t="s">
        <v>167</v>
      </c>
      <c r="E18" s="76" t="s">
        <v>168</v>
      </c>
      <c r="F18" s="162">
        <v>12500</v>
      </c>
      <c r="G18" s="162" t="s">
        <v>982</v>
      </c>
    </row>
    <row r="19" spans="1:7">
      <c r="F19" s="412">
        <f>SUM(F2:F18)</f>
        <v>316000</v>
      </c>
    </row>
  </sheetData>
  <autoFilter ref="A1:G1">
    <sortState ref="A2:G82">
      <sortCondition ref="G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7"/>
  <dimension ref="A1:F164"/>
  <sheetViews>
    <sheetView tabSelected="1" topLeftCell="A119" workbookViewId="0">
      <selection activeCell="C141" sqref="C141"/>
    </sheetView>
  </sheetViews>
  <sheetFormatPr defaultRowHeight="12.75" outlineLevelRow="1"/>
  <cols>
    <col min="1" max="1" width="14.28515625" style="376" customWidth="1"/>
    <col min="2" max="2" width="25.28515625" style="376" customWidth="1"/>
    <col min="3" max="3" width="17.42578125" style="376" bestFit="1" customWidth="1"/>
    <col min="4" max="4" width="11.42578125" style="376" bestFit="1" customWidth="1"/>
    <col min="5" max="5" width="12.5703125" style="387" bestFit="1" customWidth="1"/>
    <col min="6" max="6" width="14.28515625" style="376" customWidth="1"/>
    <col min="7" max="7" width="25.28515625" style="376" customWidth="1"/>
    <col min="8" max="8" width="17.42578125" style="376" bestFit="1" customWidth="1"/>
    <col min="9" max="9" width="9" style="376" customWidth="1"/>
    <col min="10" max="10" width="14.28515625" style="376" customWidth="1"/>
    <col min="11" max="16384" width="9.140625" style="376"/>
  </cols>
  <sheetData>
    <row r="1" spans="1:6">
      <c r="A1" s="435" t="s">
        <v>109</v>
      </c>
      <c r="B1" s="436"/>
      <c r="C1" s="436"/>
      <c r="D1" s="436"/>
      <c r="E1" s="437"/>
    </row>
    <row r="2" spans="1:6" outlineLevel="1">
      <c r="A2" s="23" t="s">
        <v>39</v>
      </c>
      <c r="B2" s="23" t="s">
        <v>40</v>
      </c>
      <c r="C2" s="23" t="s">
        <v>41</v>
      </c>
      <c r="D2" s="24" t="s">
        <v>43</v>
      </c>
      <c r="E2" s="249" t="s">
        <v>42</v>
      </c>
    </row>
    <row r="3" spans="1:6" outlineLevel="1">
      <c r="A3" s="377">
        <v>41361</v>
      </c>
      <c r="B3" s="378" t="s">
        <v>331</v>
      </c>
      <c r="C3" s="243" t="s">
        <v>332</v>
      </c>
      <c r="D3" s="243" t="s">
        <v>333</v>
      </c>
      <c r="E3" s="379">
        <v>11250</v>
      </c>
    </row>
    <row r="4" spans="1:6" outlineLevel="1">
      <c r="A4" s="380">
        <v>41449</v>
      </c>
      <c r="B4" s="381" t="s">
        <v>585</v>
      </c>
      <c r="C4" s="243" t="s">
        <v>586</v>
      </c>
      <c r="D4" s="243" t="s">
        <v>587</v>
      </c>
      <c r="E4" s="379">
        <v>200</v>
      </c>
    </row>
    <row r="5" spans="1:6" outlineLevel="1">
      <c r="A5" s="382">
        <v>41458</v>
      </c>
      <c r="B5" s="381" t="s">
        <v>331</v>
      </c>
      <c r="C5" s="243" t="s">
        <v>702</v>
      </c>
      <c r="D5" s="243" t="s">
        <v>587</v>
      </c>
      <c r="E5" s="379">
        <v>11250</v>
      </c>
    </row>
    <row r="6" spans="1:6" outlineLevel="1">
      <c r="A6" s="382">
        <v>41458</v>
      </c>
      <c r="B6" s="381" t="s">
        <v>703</v>
      </c>
      <c r="C6" s="243" t="s">
        <v>704</v>
      </c>
      <c r="D6" s="243" t="s">
        <v>333</v>
      </c>
      <c r="E6" s="379">
        <v>1500</v>
      </c>
    </row>
    <row r="7" spans="1:6" outlineLevel="1">
      <c r="A7" s="382">
        <v>41495</v>
      </c>
      <c r="B7" s="381" t="s">
        <v>585</v>
      </c>
      <c r="C7" s="243" t="s">
        <v>882</v>
      </c>
      <c r="D7" s="243" t="s">
        <v>333</v>
      </c>
      <c r="E7" s="379">
        <v>895</v>
      </c>
      <c r="F7" s="383"/>
    </row>
    <row r="8" spans="1:6" outlineLevel="1">
      <c r="A8" s="382">
        <v>41542</v>
      </c>
      <c r="B8" s="381" t="s">
        <v>703</v>
      </c>
      <c r="C8" s="243" t="s">
        <v>969</v>
      </c>
      <c r="D8" s="243" t="s">
        <v>587</v>
      </c>
      <c r="E8" s="379">
        <v>1787.3</v>
      </c>
      <c r="F8" s="383"/>
    </row>
    <row r="9" spans="1:6" outlineLevel="1">
      <c r="A9" s="384"/>
      <c r="B9" s="381"/>
      <c r="C9" s="243"/>
      <c r="D9" s="243"/>
      <c r="E9" s="379"/>
      <c r="F9" s="383"/>
    </row>
    <row r="10" spans="1:6" outlineLevel="1">
      <c r="A10" s="384"/>
      <c r="B10" s="381"/>
      <c r="C10" s="243"/>
      <c r="D10" s="243"/>
      <c r="E10" s="379"/>
      <c r="F10" s="383"/>
    </row>
    <row r="11" spans="1:6" outlineLevel="1">
      <c r="A11" s="384"/>
      <c r="B11" s="381"/>
      <c r="C11" s="243"/>
      <c r="D11" s="243"/>
      <c r="E11" s="379"/>
      <c r="F11" s="383"/>
    </row>
    <row r="12" spans="1:6" ht="13.5" thickBot="1">
      <c r="A12" s="433" t="s">
        <v>42</v>
      </c>
      <c r="B12" s="434"/>
      <c r="C12" s="434"/>
      <c r="D12" s="434"/>
      <c r="E12" s="385">
        <f>SUM(E3:E11)</f>
        <v>26882.3</v>
      </c>
      <c r="F12" s="383"/>
    </row>
    <row r="13" spans="1:6">
      <c r="A13" s="435" t="s">
        <v>44</v>
      </c>
      <c r="B13" s="436"/>
      <c r="C13" s="436"/>
      <c r="D13" s="436"/>
      <c r="E13" s="437"/>
      <c r="F13" s="383"/>
    </row>
    <row r="14" spans="1:6" outlineLevel="1">
      <c r="A14" s="23" t="s">
        <v>39</v>
      </c>
      <c r="B14" s="23" t="s">
        <v>40</v>
      </c>
      <c r="C14" s="23" t="s">
        <v>41</v>
      </c>
      <c r="D14" s="24" t="s">
        <v>43</v>
      </c>
      <c r="E14" s="249" t="s">
        <v>42</v>
      </c>
      <c r="F14" s="383"/>
    </row>
    <row r="15" spans="1:6" outlineLevel="1">
      <c r="A15" s="386">
        <v>41499</v>
      </c>
      <c r="B15" s="378" t="s">
        <v>892</v>
      </c>
      <c r="C15" s="243" t="s">
        <v>893</v>
      </c>
      <c r="D15" s="243" t="s">
        <v>333</v>
      </c>
      <c r="E15" s="379">
        <v>1575</v>
      </c>
      <c r="F15" s="383"/>
    </row>
    <row r="16" spans="1:6" outlineLevel="1">
      <c r="A16" s="382">
        <v>41522</v>
      </c>
      <c r="B16" s="381" t="s">
        <v>946</v>
      </c>
      <c r="C16" s="243" t="s">
        <v>947</v>
      </c>
      <c r="D16" s="243" t="s">
        <v>587</v>
      </c>
      <c r="E16" s="379">
        <v>202091.35</v>
      </c>
      <c r="F16" s="383"/>
    </row>
    <row r="17" spans="1:6" outlineLevel="1">
      <c r="A17" s="382">
        <v>41548</v>
      </c>
      <c r="B17" s="381" t="s">
        <v>946</v>
      </c>
      <c r="C17" s="243" t="s">
        <v>947</v>
      </c>
      <c r="D17" s="243" t="s">
        <v>333</v>
      </c>
      <c r="E17" s="379">
        <v>16900.88</v>
      </c>
      <c r="F17" s="383"/>
    </row>
    <row r="18" spans="1:6" outlineLevel="1">
      <c r="A18" s="382">
        <v>41561</v>
      </c>
      <c r="B18" s="381" t="s">
        <v>892</v>
      </c>
      <c r="C18" s="243" t="s">
        <v>979</v>
      </c>
      <c r="D18" s="243" t="s">
        <v>587</v>
      </c>
      <c r="E18" s="379">
        <v>-49.5</v>
      </c>
      <c r="F18" s="383"/>
    </row>
    <row r="19" spans="1:6">
      <c r="A19" s="433" t="s">
        <v>42</v>
      </c>
      <c r="B19" s="434"/>
      <c r="C19" s="434"/>
      <c r="D19" s="434"/>
      <c r="E19" s="385">
        <f>SUM(E15:E18)</f>
        <v>220517.73</v>
      </c>
      <c r="F19" s="383"/>
    </row>
    <row r="20" spans="1:6" ht="13.5" thickBot="1">
      <c r="A20" s="430" t="s">
        <v>110</v>
      </c>
      <c r="B20" s="431"/>
      <c r="C20" s="431"/>
      <c r="D20" s="431"/>
      <c r="E20" s="432"/>
    </row>
    <row r="21" spans="1:6" outlineLevel="1">
      <c r="A21" s="23" t="s">
        <v>39</v>
      </c>
      <c r="B21" s="23" t="s">
        <v>40</v>
      </c>
      <c r="C21" s="23" t="s">
        <v>41</v>
      </c>
      <c r="D21" s="24" t="s">
        <v>43</v>
      </c>
      <c r="E21" s="249" t="s">
        <v>42</v>
      </c>
    </row>
    <row r="22" spans="1:6" outlineLevel="1">
      <c r="A22" s="386">
        <v>41479</v>
      </c>
      <c r="B22" s="378" t="s">
        <v>855</v>
      </c>
      <c r="C22" s="243" t="s">
        <v>856</v>
      </c>
      <c r="D22" s="243" t="s">
        <v>857</v>
      </c>
      <c r="E22" s="379">
        <v>40.729999999999997</v>
      </c>
    </row>
    <row r="23" spans="1:6" outlineLevel="1">
      <c r="A23" s="382">
        <v>41550</v>
      </c>
      <c r="B23" s="381" t="s">
        <v>973</v>
      </c>
      <c r="C23" s="243" t="s">
        <v>974</v>
      </c>
      <c r="D23" s="243" t="s">
        <v>587</v>
      </c>
      <c r="E23" s="379">
        <v>467.48</v>
      </c>
    </row>
    <row r="24" spans="1:6" outlineLevel="1">
      <c r="A24" s="382">
        <v>41551</v>
      </c>
      <c r="B24" s="381" t="s">
        <v>975</v>
      </c>
      <c r="C24" s="243">
        <v>6880</v>
      </c>
      <c r="D24" s="243" t="s">
        <v>945</v>
      </c>
      <c r="E24" s="379">
        <v>54.9</v>
      </c>
    </row>
    <row r="25" spans="1:6">
      <c r="A25" s="433" t="s">
        <v>42</v>
      </c>
      <c r="B25" s="434"/>
      <c r="C25" s="434"/>
      <c r="D25" s="434"/>
      <c r="E25" s="385">
        <f>SUM(E22:E24)</f>
        <v>563.11</v>
      </c>
    </row>
    <row r="26" spans="1:6" ht="13.5" thickBot="1">
      <c r="A26" s="430" t="s">
        <v>111</v>
      </c>
      <c r="B26" s="431"/>
      <c r="C26" s="431"/>
      <c r="D26" s="431"/>
      <c r="E26" s="432"/>
    </row>
    <row r="27" spans="1:6" hidden="1" outlineLevel="1">
      <c r="A27" s="23" t="s">
        <v>39</v>
      </c>
      <c r="B27" s="23" t="s">
        <v>40</v>
      </c>
      <c r="C27" s="23" t="s">
        <v>41</v>
      </c>
      <c r="D27" s="24" t="s">
        <v>43</v>
      </c>
      <c r="E27" s="249" t="s">
        <v>42</v>
      </c>
    </row>
    <row r="28" spans="1:6" hidden="1" outlineLevel="1">
      <c r="A28" s="381"/>
      <c r="B28" s="378"/>
      <c r="C28" s="243"/>
      <c r="D28" s="243"/>
      <c r="E28" s="379"/>
    </row>
    <row r="29" spans="1:6" hidden="1" outlineLevel="1">
      <c r="A29" s="384"/>
      <c r="B29" s="381"/>
      <c r="C29" s="243"/>
      <c r="D29" s="243"/>
      <c r="E29" s="379"/>
    </row>
    <row r="30" spans="1:6" hidden="1" outlineLevel="1">
      <c r="A30" s="384"/>
      <c r="B30" s="381"/>
      <c r="C30" s="243"/>
      <c r="D30" s="243"/>
      <c r="E30" s="379"/>
    </row>
    <row r="31" spans="1:6" hidden="1" outlineLevel="1">
      <c r="A31" s="384"/>
      <c r="B31" s="381"/>
      <c r="C31" s="243"/>
      <c r="D31" s="243"/>
      <c r="E31" s="379"/>
    </row>
    <row r="32" spans="1:6" hidden="1" outlineLevel="1">
      <c r="A32" s="384"/>
      <c r="B32" s="381"/>
      <c r="C32" s="243"/>
      <c r="D32" s="243"/>
      <c r="E32" s="379"/>
    </row>
    <row r="33" spans="1:5" hidden="1" outlineLevel="1">
      <c r="A33" s="384"/>
      <c r="B33" s="381"/>
      <c r="C33" s="243"/>
      <c r="D33" s="243"/>
      <c r="E33" s="379"/>
    </row>
    <row r="34" spans="1:5" hidden="1" outlineLevel="1">
      <c r="A34" s="384"/>
      <c r="B34" s="381"/>
      <c r="C34" s="243"/>
      <c r="D34" s="243"/>
      <c r="E34" s="379"/>
    </row>
    <row r="35" spans="1:5" hidden="1" outlineLevel="1">
      <c r="A35" s="384"/>
      <c r="B35" s="381"/>
      <c r="C35" s="243"/>
      <c r="D35" s="243"/>
      <c r="E35" s="379"/>
    </row>
    <row r="36" spans="1:5" hidden="1" outlineLevel="1">
      <c r="A36" s="384"/>
      <c r="B36" s="381"/>
      <c r="C36" s="243"/>
      <c r="D36" s="243"/>
      <c r="E36" s="379"/>
    </row>
    <row r="37" spans="1:5" hidden="1" outlineLevel="1">
      <c r="A37" s="243"/>
      <c r="B37" s="243"/>
      <c r="C37" s="243"/>
      <c r="D37" s="243"/>
      <c r="E37" s="379"/>
    </row>
    <row r="38" spans="1:5" collapsed="1">
      <c r="A38" s="433" t="s">
        <v>42</v>
      </c>
      <c r="B38" s="434"/>
      <c r="C38" s="434"/>
      <c r="D38" s="434"/>
      <c r="E38" s="385">
        <f>SUM(E28:E37)</f>
        <v>0</v>
      </c>
    </row>
    <row r="39" spans="1:5" ht="13.5" thickBot="1">
      <c r="A39" s="430" t="s">
        <v>47</v>
      </c>
      <c r="B39" s="431"/>
      <c r="C39" s="431"/>
      <c r="D39" s="431"/>
      <c r="E39" s="432"/>
    </row>
    <row r="40" spans="1:5" outlineLevel="1">
      <c r="A40" s="23" t="s">
        <v>39</v>
      </c>
      <c r="B40" s="23" t="s">
        <v>40</v>
      </c>
      <c r="C40" s="23" t="s">
        <v>41</v>
      </c>
      <c r="D40" s="24" t="s">
        <v>43</v>
      </c>
      <c r="E40" s="249" t="s">
        <v>42</v>
      </c>
    </row>
    <row r="41" spans="1:5" outlineLevel="1">
      <c r="A41" s="386">
        <v>41500</v>
      </c>
      <c r="B41" s="378" t="s">
        <v>894</v>
      </c>
      <c r="C41" s="243" t="s">
        <v>895</v>
      </c>
      <c r="D41" s="243" t="s">
        <v>587</v>
      </c>
      <c r="E41" s="379">
        <v>543.75</v>
      </c>
    </row>
    <row r="42" spans="1:5" outlineLevel="1">
      <c r="A42" s="382">
        <v>41536</v>
      </c>
      <c r="B42" s="381" t="s">
        <v>957</v>
      </c>
      <c r="C42" s="243" t="s">
        <v>958</v>
      </c>
      <c r="D42" s="243" t="s">
        <v>587</v>
      </c>
      <c r="E42" s="379">
        <v>2400</v>
      </c>
    </row>
    <row r="43" spans="1:5" outlineLevel="1">
      <c r="A43" s="382">
        <v>41550</v>
      </c>
      <c r="B43" s="381" t="s">
        <v>894</v>
      </c>
      <c r="C43" s="243" t="s">
        <v>958</v>
      </c>
      <c r="D43" s="243" t="s">
        <v>587</v>
      </c>
      <c r="E43" s="379">
        <v>108.75</v>
      </c>
    </row>
    <row r="44" spans="1:5">
      <c r="A44" s="433" t="s">
        <v>42</v>
      </c>
      <c r="B44" s="434"/>
      <c r="C44" s="434"/>
      <c r="D44" s="434"/>
      <c r="E44" s="385">
        <f>SUM(E41:E43)</f>
        <v>3052.5</v>
      </c>
    </row>
    <row r="45" spans="1:5" ht="13.5" thickBot="1">
      <c r="A45" s="430" t="s">
        <v>45</v>
      </c>
      <c r="B45" s="431"/>
      <c r="C45" s="431"/>
      <c r="D45" s="431"/>
      <c r="E45" s="432"/>
    </row>
    <row r="46" spans="1:5" outlineLevel="1">
      <c r="A46" s="23" t="s">
        <v>39</v>
      </c>
      <c r="B46" s="23" t="s">
        <v>40</v>
      </c>
      <c r="C46" s="23" t="s">
        <v>41</v>
      </c>
      <c r="D46" s="24" t="s">
        <v>43</v>
      </c>
      <c r="E46" s="249" t="s">
        <v>42</v>
      </c>
    </row>
    <row r="47" spans="1:5" outlineLevel="1">
      <c r="A47" s="386">
        <v>41491</v>
      </c>
      <c r="B47" s="378" t="s">
        <v>873</v>
      </c>
      <c r="C47" s="243" t="s">
        <v>874</v>
      </c>
      <c r="D47" s="243" t="s">
        <v>633</v>
      </c>
      <c r="E47" s="379">
        <v>511.32</v>
      </c>
    </row>
    <row r="48" spans="1:5" outlineLevel="1">
      <c r="A48" s="382">
        <v>41521</v>
      </c>
      <c r="B48" s="381" t="s">
        <v>943</v>
      </c>
      <c r="C48" s="243" t="s">
        <v>944</v>
      </c>
      <c r="D48" s="243" t="s">
        <v>333</v>
      </c>
      <c r="E48" s="379">
        <v>2435.8000000000002</v>
      </c>
    </row>
    <row r="49" spans="1:5" outlineLevel="1">
      <c r="A49" s="382">
        <v>41521</v>
      </c>
      <c r="B49" s="381" t="s">
        <v>873</v>
      </c>
      <c r="C49" s="243" t="s">
        <v>874</v>
      </c>
      <c r="D49" s="243" t="s">
        <v>945</v>
      </c>
      <c r="E49" s="379">
        <v>267.58999999999997</v>
      </c>
    </row>
    <row r="50" spans="1:5" outlineLevel="1">
      <c r="A50" s="382">
        <v>41529</v>
      </c>
      <c r="B50" s="381" t="s">
        <v>955</v>
      </c>
      <c r="C50" s="243" t="s">
        <v>944</v>
      </c>
      <c r="D50" s="243" t="s">
        <v>333</v>
      </c>
      <c r="E50" s="379">
        <v>2435.8000000000002</v>
      </c>
    </row>
    <row r="51" spans="1:5" outlineLevel="1">
      <c r="A51" s="382">
        <v>41555</v>
      </c>
      <c r="B51" s="381" t="s">
        <v>977</v>
      </c>
      <c r="C51" s="243" t="s">
        <v>874</v>
      </c>
      <c r="D51" s="243" t="s">
        <v>945</v>
      </c>
      <c r="E51" s="379">
        <v>375.13</v>
      </c>
    </row>
    <row r="52" spans="1:5">
      <c r="A52" s="433" t="s">
        <v>42</v>
      </c>
      <c r="B52" s="434"/>
      <c r="C52" s="434"/>
      <c r="D52" s="434"/>
      <c r="E52" s="385">
        <f>SUM(E47:E51)</f>
        <v>6025.64</v>
      </c>
    </row>
    <row r="53" spans="1:5" ht="13.5" thickBot="1">
      <c r="A53" s="430" t="s">
        <v>112</v>
      </c>
      <c r="B53" s="431"/>
      <c r="C53" s="431"/>
      <c r="D53" s="431"/>
      <c r="E53" s="432"/>
    </row>
    <row r="54" spans="1:5" hidden="1" outlineLevel="1">
      <c r="A54" s="23" t="s">
        <v>39</v>
      </c>
      <c r="B54" s="23" t="s">
        <v>40</v>
      </c>
      <c r="C54" s="23" t="s">
        <v>41</v>
      </c>
      <c r="D54" s="24" t="s">
        <v>43</v>
      </c>
      <c r="E54" s="249" t="s">
        <v>42</v>
      </c>
    </row>
    <row r="55" spans="1:5" hidden="1" outlineLevel="1">
      <c r="A55" s="381"/>
      <c r="B55" s="378"/>
      <c r="C55" s="243"/>
      <c r="D55" s="243"/>
      <c r="E55" s="379"/>
    </row>
    <row r="56" spans="1:5" hidden="1" outlineLevel="1">
      <c r="A56" s="384"/>
      <c r="B56" s="381"/>
      <c r="C56" s="243"/>
      <c r="D56" s="243"/>
      <c r="E56" s="379"/>
    </row>
    <row r="57" spans="1:5" hidden="1" outlineLevel="1">
      <c r="A57" s="384"/>
      <c r="B57" s="381"/>
      <c r="C57" s="243"/>
      <c r="D57" s="243"/>
      <c r="E57" s="379"/>
    </row>
    <row r="58" spans="1:5" hidden="1" outlineLevel="1">
      <c r="A58" s="384"/>
      <c r="B58" s="381"/>
      <c r="C58" s="243"/>
      <c r="D58" s="243"/>
      <c r="E58" s="379"/>
    </row>
    <row r="59" spans="1:5" hidden="1" outlineLevel="1">
      <c r="A59" s="384"/>
      <c r="B59" s="381"/>
      <c r="C59" s="243"/>
      <c r="D59" s="243"/>
      <c r="E59" s="379"/>
    </row>
    <row r="60" spans="1:5" hidden="1" outlineLevel="1">
      <c r="A60" s="384"/>
      <c r="B60" s="381"/>
      <c r="C60" s="243"/>
      <c r="D60" s="243"/>
      <c r="E60" s="379"/>
    </row>
    <row r="61" spans="1:5" hidden="1" outlineLevel="1">
      <c r="A61" s="384"/>
      <c r="B61" s="381"/>
      <c r="C61" s="243"/>
      <c r="D61" s="243"/>
      <c r="E61" s="379"/>
    </row>
    <row r="62" spans="1:5" hidden="1" outlineLevel="1">
      <c r="A62" s="384"/>
      <c r="B62" s="381"/>
      <c r="C62" s="243"/>
      <c r="D62" s="243"/>
      <c r="E62" s="379"/>
    </row>
    <row r="63" spans="1:5" hidden="1" outlineLevel="1">
      <c r="A63" s="384"/>
      <c r="B63" s="381"/>
      <c r="C63" s="243"/>
      <c r="D63" s="243"/>
      <c r="E63" s="379"/>
    </row>
    <row r="64" spans="1:5" hidden="1" outlineLevel="1">
      <c r="A64" s="243"/>
      <c r="B64" s="243"/>
      <c r="C64" s="243"/>
      <c r="D64" s="243"/>
      <c r="E64" s="379"/>
    </row>
    <row r="65" spans="1:5" collapsed="1">
      <c r="A65" s="433" t="s">
        <v>42</v>
      </c>
      <c r="B65" s="434"/>
      <c r="C65" s="434"/>
      <c r="D65" s="434"/>
      <c r="E65" s="385">
        <f>SUM(E55:E64)</f>
        <v>0</v>
      </c>
    </row>
    <row r="66" spans="1:5" ht="13.5" thickBot="1">
      <c r="A66" s="430" t="s">
        <v>113</v>
      </c>
      <c r="B66" s="431"/>
      <c r="C66" s="431"/>
      <c r="D66" s="431"/>
      <c r="E66" s="432"/>
    </row>
    <row r="67" spans="1:5" hidden="1" outlineLevel="1">
      <c r="A67" s="23" t="s">
        <v>39</v>
      </c>
      <c r="B67" s="23" t="s">
        <v>40</v>
      </c>
      <c r="C67" s="23" t="s">
        <v>41</v>
      </c>
      <c r="D67" s="24" t="s">
        <v>43</v>
      </c>
      <c r="E67" s="249" t="s">
        <v>42</v>
      </c>
    </row>
    <row r="68" spans="1:5" hidden="1" outlineLevel="1">
      <c r="A68" s="381"/>
      <c r="B68" s="378"/>
      <c r="C68" s="243"/>
      <c r="D68" s="243"/>
      <c r="E68" s="379"/>
    </row>
    <row r="69" spans="1:5" hidden="1" outlineLevel="1">
      <c r="A69" s="384"/>
      <c r="B69" s="381"/>
      <c r="C69" s="243"/>
      <c r="D69" s="243"/>
      <c r="E69" s="379"/>
    </row>
    <row r="70" spans="1:5" hidden="1" outlineLevel="1">
      <c r="A70" s="384"/>
      <c r="B70" s="381"/>
      <c r="C70" s="243"/>
      <c r="D70" s="243"/>
      <c r="E70" s="379"/>
    </row>
    <row r="71" spans="1:5" hidden="1" outlineLevel="1">
      <c r="A71" s="384"/>
      <c r="B71" s="381"/>
      <c r="C71" s="243"/>
      <c r="D71" s="243"/>
      <c r="E71" s="379"/>
    </row>
    <row r="72" spans="1:5" hidden="1" outlineLevel="1">
      <c r="A72" s="384"/>
      <c r="B72" s="381"/>
      <c r="C72" s="243"/>
      <c r="D72" s="243"/>
      <c r="E72" s="379"/>
    </row>
    <row r="73" spans="1:5" hidden="1" outlineLevel="1">
      <c r="A73" s="384"/>
      <c r="B73" s="381"/>
      <c r="C73" s="243"/>
      <c r="D73" s="243"/>
      <c r="E73" s="379"/>
    </row>
    <row r="74" spans="1:5" hidden="1" outlineLevel="1">
      <c r="A74" s="384"/>
      <c r="B74" s="381"/>
      <c r="C74" s="243"/>
      <c r="D74" s="243"/>
      <c r="E74" s="379"/>
    </row>
    <row r="75" spans="1:5" hidden="1" outlineLevel="1">
      <c r="A75" s="384"/>
      <c r="B75" s="381"/>
      <c r="C75" s="243"/>
      <c r="D75" s="243"/>
      <c r="E75" s="379"/>
    </row>
    <row r="76" spans="1:5" hidden="1" outlineLevel="1">
      <c r="A76" s="384"/>
      <c r="B76" s="381"/>
      <c r="C76" s="243"/>
      <c r="D76" s="243"/>
      <c r="E76" s="379"/>
    </row>
    <row r="77" spans="1:5" hidden="1" outlineLevel="1">
      <c r="A77" s="243"/>
      <c r="B77" s="243"/>
      <c r="C77" s="243"/>
      <c r="D77" s="243"/>
      <c r="E77" s="379"/>
    </row>
    <row r="78" spans="1:5" collapsed="1">
      <c r="A78" s="433" t="s">
        <v>42</v>
      </c>
      <c r="B78" s="434"/>
      <c r="C78" s="434"/>
      <c r="D78" s="434"/>
      <c r="E78" s="385">
        <f>SUM(E68:E77)</f>
        <v>0</v>
      </c>
    </row>
    <row r="79" spans="1:5" ht="13.5" thickBot="1">
      <c r="A79" s="430" t="s">
        <v>114</v>
      </c>
      <c r="B79" s="431"/>
      <c r="C79" s="431"/>
      <c r="D79" s="431"/>
      <c r="E79" s="432"/>
    </row>
    <row r="80" spans="1:5" hidden="1" outlineLevel="1">
      <c r="A80" s="23" t="s">
        <v>39</v>
      </c>
      <c r="B80" s="23" t="s">
        <v>40</v>
      </c>
      <c r="C80" s="23" t="s">
        <v>41</v>
      </c>
      <c r="D80" s="24" t="s">
        <v>43</v>
      </c>
      <c r="E80" s="249" t="s">
        <v>42</v>
      </c>
    </row>
    <row r="81" spans="1:5" hidden="1" outlineLevel="1">
      <c r="A81" s="381"/>
      <c r="B81" s="378"/>
      <c r="C81" s="243"/>
      <c r="D81" s="243"/>
      <c r="E81" s="379"/>
    </row>
    <row r="82" spans="1:5" hidden="1" outlineLevel="1">
      <c r="A82" s="384"/>
      <c r="B82" s="381"/>
      <c r="C82" s="243"/>
      <c r="D82" s="243"/>
      <c r="E82" s="379"/>
    </row>
    <row r="83" spans="1:5" hidden="1" outlineLevel="1">
      <c r="A83" s="384"/>
      <c r="B83" s="381"/>
      <c r="C83" s="243"/>
      <c r="D83" s="243"/>
      <c r="E83" s="379"/>
    </row>
    <row r="84" spans="1:5" hidden="1" outlineLevel="1">
      <c r="A84" s="384"/>
      <c r="B84" s="381"/>
      <c r="C84" s="243"/>
      <c r="D84" s="243"/>
      <c r="E84" s="379"/>
    </row>
    <row r="85" spans="1:5" hidden="1" outlineLevel="1">
      <c r="A85" s="384"/>
      <c r="B85" s="381"/>
      <c r="C85" s="243"/>
      <c r="D85" s="243"/>
      <c r="E85" s="379"/>
    </row>
    <row r="86" spans="1:5" hidden="1" outlineLevel="1">
      <c r="A86" s="384"/>
      <c r="B86" s="381"/>
      <c r="C86" s="243"/>
      <c r="D86" s="243"/>
      <c r="E86" s="379"/>
    </row>
    <row r="87" spans="1:5" hidden="1" outlineLevel="1">
      <c r="A87" s="384"/>
      <c r="B87" s="381"/>
      <c r="C87" s="243"/>
      <c r="D87" s="243"/>
      <c r="E87" s="379"/>
    </row>
    <row r="88" spans="1:5" hidden="1" outlineLevel="1">
      <c r="A88" s="384"/>
      <c r="B88" s="381"/>
      <c r="C88" s="243"/>
      <c r="D88" s="243"/>
      <c r="E88" s="379"/>
    </row>
    <row r="89" spans="1:5" hidden="1" outlineLevel="1">
      <c r="A89" s="384"/>
      <c r="B89" s="381"/>
      <c r="C89" s="243"/>
      <c r="D89" s="243"/>
      <c r="E89" s="379"/>
    </row>
    <row r="90" spans="1:5" hidden="1" outlineLevel="1">
      <c r="A90" s="243"/>
      <c r="B90" s="243"/>
      <c r="C90" s="243"/>
      <c r="D90" s="243"/>
      <c r="E90" s="379"/>
    </row>
    <row r="91" spans="1:5" collapsed="1">
      <c r="A91" s="433" t="s">
        <v>42</v>
      </c>
      <c r="B91" s="434"/>
      <c r="C91" s="434"/>
      <c r="D91" s="434"/>
      <c r="E91" s="385">
        <f>SUM(E81:E90)</f>
        <v>0</v>
      </c>
    </row>
    <row r="92" spans="1:5" ht="13.5" thickBot="1">
      <c r="A92" s="430" t="s">
        <v>46</v>
      </c>
      <c r="B92" s="431"/>
      <c r="C92" s="431"/>
      <c r="D92" s="431"/>
      <c r="E92" s="432"/>
    </row>
    <row r="93" spans="1:5" hidden="1" outlineLevel="1">
      <c r="A93" s="23" t="s">
        <v>39</v>
      </c>
      <c r="B93" s="23" t="s">
        <v>40</v>
      </c>
      <c r="C93" s="23" t="s">
        <v>41</v>
      </c>
      <c r="D93" s="24" t="s">
        <v>43</v>
      </c>
      <c r="E93" s="249" t="s">
        <v>42</v>
      </c>
    </row>
    <row r="94" spans="1:5" hidden="1" outlineLevel="1">
      <c r="A94" s="381"/>
      <c r="B94" s="378"/>
      <c r="C94" s="243"/>
      <c r="D94" s="243"/>
      <c r="E94" s="379"/>
    </row>
    <row r="95" spans="1:5" hidden="1" outlineLevel="1">
      <c r="A95" s="384"/>
      <c r="B95" s="381"/>
      <c r="C95" s="243"/>
      <c r="D95" s="243"/>
      <c r="E95" s="379"/>
    </row>
    <row r="96" spans="1:5" hidden="1" outlineLevel="1">
      <c r="A96" s="384"/>
      <c r="B96" s="381"/>
      <c r="C96" s="243"/>
      <c r="D96" s="243"/>
      <c r="E96" s="379"/>
    </row>
    <row r="97" spans="1:5" hidden="1" outlineLevel="1">
      <c r="A97" s="384"/>
      <c r="B97" s="381"/>
      <c r="C97" s="243"/>
      <c r="D97" s="243"/>
      <c r="E97" s="379"/>
    </row>
    <row r="98" spans="1:5" hidden="1" outlineLevel="1">
      <c r="A98" s="384"/>
      <c r="B98" s="381"/>
      <c r="C98" s="243"/>
      <c r="D98" s="243"/>
      <c r="E98" s="379"/>
    </row>
    <row r="99" spans="1:5" hidden="1" outlineLevel="1">
      <c r="A99" s="384"/>
      <c r="B99" s="381"/>
      <c r="C99" s="243"/>
      <c r="D99" s="243"/>
      <c r="E99" s="379"/>
    </row>
    <row r="100" spans="1:5" hidden="1" outlineLevel="1">
      <c r="A100" s="384"/>
      <c r="B100" s="381"/>
      <c r="C100" s="243"/>
      <c r="D100" s="243"/>
      <c r="E100" s="379"/>
    </row>
    <row r="101" spans="1:5" hidden="1" outlineLevel="1">
      <c r="A101" s="384"/>
      <c r="B101" s="381"/>
      <c r="C101" s="243"/>
      <c r="D101" s="243"/>
      <c r="E101" s="379"/>
    </row>
    <row r="102" spans="1:5" hidden="1" outlineLevel="1">
      <c r="A102" s="384"/>
      <c r="B102" s="381"/>
      <c r="C102" s="243"/>
      <c r="D102" s="243"/>
      <c r="E102" s="379"/>
    </row>
    <row r="103" spans="1:5" hidden="1" outlineLevel="1">
      <c r="A103" s="243"/>
      <c r="B103" s="243"/>
      <c r="C103" s="243"/>
      <c r="D103" s="243"/>
      <c r="E103" s="379"/>
    </row>
    <row r="104" spans="1:5" collapsed="1">
      <c r="A104" s="433" t="s">
        <v>42</v>
      </c>
      <c r="B104" s="434"/>
      <c r="C104" s="434"/>
      <c r="D104" s="434"/>
      <c r="E104" s="385">
        <f>SUM(E94:E103)</f>
        <v>0</v>
      </c>
    </row>
    <row r="105" spans="1:5" ht="13.5" thickBot="1">
      <c r="A105" s="430" t="s">
        <v>48</v>
      </c>
      <c r="B105" s="431"/>
      <c r="C105" s="431"/>
      <c r="D105" s="431"/>
      <c r="E105" s="432"/>
    </row>
    <row r="106" spans="1:5" outlineLevel="1">
      <c r="A106" s="23" t="s">
        <v>39</v>
      </c>
      <c r="B106" s="23" t="s">
        <v>40</v>
      </c>
      <c r="C106" s="23" t="s">
        <v>41</v>
      </c>
      <c r="D106" s="24" t="s">
        <v>43</v>
      </c>
      <c r="E106" s="249" t="s">
        <v>42</v>
      </c>
    </row>
    <row r="107" spans="1:5" outlineLevel="1">
      <c r="A107" s="386">
        <v>41408</v>
      </c>
      <c r="B107" s="378" t="s">
        <v>468</v>
      </c>
      <c r="C107" s="243" t="s">
        <v>469</v>
      </c>
      <c r="D107" s="243" t="s">
        <v>333</v>
      </c>
      <c r="E107" s="379">
        <v>34.81</v>
      </c>
    </row>
    <row r="108" spans="1:5" outlineLevel="1">
      <c r="A108" s="382">
        <v>41479</v>
      </c>
      <c r="B108" s="381" t="s">
        <v>468</v>
      </c>
      <c r="C108" s="243" t="s">
        <v>858</v>
      </c>
      <c r="D108" s="243" t="s">
        <v>333</v>
      </c>
      <c r="E108" s="379">
        <v>40.340000000000003</v>
      </c>
    </row>
    <row r="109" spans="1:5" outlineLevel="1">
      <c r="A109" s="382">
        <v>41481</v>
      </c>
      <c r="B109" s="381" t="s">
        <v>468</v>
      </c>
      <c r="C109" s="243" t="s">
        <v>872</v>
      </c>
      <c r="D109" s="243" t="s">
        <v>333</v>
      </c>
      <c r="E109" s="379">
        <v>27.36</v>
      </c>
    </row>
    <row r="110" spans="1:5" outlineLevel="1">
      <c r="A110" s="382">
        <v>41544</v>
      </c>
      <c r="B110" s="381" t="s">
        <v>468</v>
      </c>
      <c r="C110" s="243" t="s">
        <v>971</v>
      </c>
      <c r="D110" s="243" t="s">
        <v>333</v>
      </c>
      <c r="E110" s="379">
        <v>168.79</v>
      </c>
    </row>
    <row r="111" spans="1:5" outlineLevel="1">
      <c r="A111" s="382">
        <v>41570</v>
      </c>
      <c r="B111" s="381" t="s">
        <v>980</v>
      </c>
      <c r="C111" s="243" t="s">
        <v>971</v>
      </c>
      <c r="D111" s="243" t="s">
        <v>981</v>
      </c>
      <c r="E111" s="379">
        <v>27.36</v>
      </c>
    </row>
    <row r="112" spans="1:5" outlineLevel="1">
      <c r="A112" s="382">
        <v>41570</v>
      </c>
      <c r="B112" s="381" t="s">
        <v>468</v>
      </c>
      <c r="C112" s="243" t="s">
        <v>971</v>
      </c>
      <c r="D112" s="243" t="s">
        <v>981</v>
      </c>
      <c r="E112" s="379">
        <v>8.31</v>
      </c>
    </row>
    <row r="113" spans="1:5" outlineLevel="1">
      <c r="A113" s="382">
        <v>41555</v>
      </c>
      <c r="B113" s="381" t="s">
        <v>976</v>
      </c>
      <c r="C113" s="243" t="s">
        <v>971</v>
      </c>
      <c r="D113" s="243" t="s">
        <v>945</v>
      </c>
      <c r="E113" s="379">
        <v>133.24</v>
      </c>
    </row>
    <row r="114" spans="1:5">
      <c r="A114" s="433" t="s">
        <v>42</v>
      </c>
      <c r="B114" s="434"/>
      <c r="C114" s="434"/>
      <c r="D114" s="434"/>
      <c r="E114" s="385">
        <f>SUM(E107:E113)</f>
        <v>440.21000000000004</v>
      </c>
    </row>
    <row r="115" spans="1:5" ht="13.5" thickBot="1">
      <c r="A115" s="430" t="s">
        <v>49</v>
      </c>
      <c r="B115" s="431"/>
      <c r="C115" s="431"/>
      <c r="D115" s="431"/>
      <c r="E115" s="432"/>
    </row>
    <row r="116" spans="1:5" outlineLevel="1">
      <c r="A116" s="23" t="s">
        <v>39</v>
      </c>
      <c r="B116" s="23" t="s">
        <v>40</v>
      </c>
      <c r="C116" s="23" t="s">
        <v>41</v>
      </c>
      <c r="D116" s="24" t="s">
        <v>43</v>
      </c>
      <c r="E116" s="249" t="s">
        <v>42</v>
      </c>
    </row>
    <row r="117" spans="1:5" outlineLevel="1">
      <c r="A117" s="386">
        <v>41455</v>
      </c>
      <c r="B117" s="378" t="s">
        <v>631</v>
      </c>
      <c r="C117" s="243" t="s">
        <v>632</v>
      </c>
      <c r="D117" s="243" t="s">
        <v>633</v>
      </c>
      <c r="E117" s="379">
        <v>188.42</v>
      </c>
    </row>
    <row r="118" spans="1:5" outlineLevel="1">
      <c r="A118" s="382">
        <v>41453</v>
      </c>
      <c r="B118" s="381" t="s">
        <v>634</v>
      </c>
      <c r="C118" s="243" t="s">
        <v>635</v>
      </c>
      <c r="D118" s="243" t="s">
        <v>633</v>
      </c>
      <c r="E118" s="379">
        <v>381.5</v>
      </c>
    </row>
    <row r="119" spans="1:5" outlineLevel="1">
      <c r="A119" s="382">
        <v>41499</v>
      </c>
      <c r="B119" s="381" t="s">
        <v>634</v>
      </c>
      <c r="C119" s="243" t="s">
        <v>911</v>
      </c>
      <c r="D119" s="243" t="s">
        <v>633</v>
      </c>
      <c r="E119" s="379">
        <v>70.39</v>
      </c>
    </row>
    <row r="120" spans="1:5" outlineLevel="1">
      <c r="A120" s="382">
        <v>41514</v>
      </c>
      <c r="B120" s="381" t="s">
        <v>932</v>
      </c>
      <c r="C120" s="243" t="s">
        <v>933</v>
      </c>
      <c r="D120" s="243" t="s">
        <v>587</v>
      </c>
      <c r="E120" s="379">
        <v>565.5</v>
      </c>
    </row>
    <row r="121" spans="1:5" outlineLevel="1">
      <c r="A121" s="382">
        <v>41527</v>
      </c>
      <c r="B121" s="381" t="s">
        <v>953</v>
      </c>
      <c r="C121" s="243" t="s">
        <v>954</v>
      </c>
      <c r="D121" s="243" t="s">
        <v>633</v>
      </c>
      <c r="E121" s="379">
        <v>35.33</v>
      </c>
    </row>
    <row r="122" spans="1:5" outlineLevel="1">
      <c r="A122" s="382">
        <v>41535</v>
      </c>
      <c r="B122" s="381" t="s">
        <v>932</v>
      </c>
      <c r="C122" s="243" t="s">
        <v>972</v>
      </c>
      <c r="D122" s="243" t="s">
        <v>587</v>
      </c>
      <c r="E122" s="379">
        <v>2156.73</v>
      </c>
    </row>
    <row r="123" spans="1:5" outlineLevel="1">
      <c r="A123" s="382">
        <v>41555</v>
      </c>
      <c r="B123" s="381" t="s">
        <v>978</v>
      </c>
      <c r="C123" s="243" t="s">
        <v>972</v>
      </c>
      <c r="D123" s="243" t="s">
        <v>587</v>
      </c>
      <c r="E123" s="379">
        <v>1944.17</v>
      </c>
    </row>
    <row r="124" spans="1:5">
      <c r="A124" s="433" t="s">
        <v>42</v>
      </c>
      <c r="B124" s="434"/>
      <c r="C124" s="434"/>
      <c r="D124" s="434"/>
      <c r="E124" s="385">
        <f>SUM(E117:E123)</f>
        <v>5342.04</v>
      </c>
    </row>
    <row r="125" spans="1:5" ht="13.5" thickBot="1">
      <c r="A125" s="430" t="s">
        <v>116</v>
      </c>
      <c r="B125" s="431"/>
      <c r="C125" s="431"/>
      <c r="D125" s="431"/>
      <c r="E125" s="432"/>
    </row>
    <row r="126" spans="1:5" hidden="1" outlineLevel="1">
      <c r="A126" s="23" t="s">
        <v>39</v>
      </c>
      <c r="B126" s="23" t="s">
        <v>40</v>
      </c>
      <c r="C126" s="23" t="s">
        <v>41</v>
      </c>
      <c r="D126" s="24" t="s">
        <v>43</v>
      </c>
      <c r="E126" s="249" t="s">
        <v>42</v>
      </c>
    </row>
    <row r="127" spans="1:5" hidden="1" outlineLevel="1">
      <c r="A127" s="381"/>
      <c r="B127" s="378"/>
      <c r="C127" s="243"/>
      <c r="D127" s="243"/>
      <c r="E127" s="379"/>
    </row>
    <row r="128" spans="1:5" hidden="1" outlineLevel="1">
      <c r="A128" s="384"/>
      <c r="B128" s="381"/>
      <c r="C128" s="243"/>
      <c r="D128" s="243"/>
      <c r="E128" s="379"/>
    </row>
    <row r="129" spans="1:5" hidden="1" outlineLevel="1">
      <c r="A129" s="384"/>
      <c r="B129" s="381"/>
      <c r="C129" s="243"/>
      <c r="D129" s="243"/>
      <c r="E129" s="379"/>
    </row>
    <row r="130" spans="1:5" hidden="1" outlineLevel="1">
      <c r="A130" s="384"/>
      <c r="B130" s="381"/>
      <c r="C130" s="243"/>
      <c r="D130" s="243"/>
      <c r="E130" s="379"/>
    </row>
    <row r="131" spans="1:5" hidden="1" outlineLevel="1">
      <c r="A131" s="384"/>
      <c r="B131" s="381"/>
      <c r="C131" s="243"/>
      <c r="D131" s="243"/>
      <c r="E131" s="379"/>
    </row>
    <row r="132" spans="1:5" hidden="1" outlineLevel="1">
      <c r="A132" s="384"/>
      <c r="B132" s="381"/>
      <c r="C132" s="243"/>
      <c r="D132" s="243"/>
      <c r="E132" s="379"/>
    </row>
    <row r="133" spans="1:5" hidden="1" outlineLevel="1">
      <c r="A133" s="384"/>
      <c r="B133" s="381"/>
      <c r="C133" s="243"/>
      <c r="D133" s="243"/>
      <c r="E133" s="379"/>
    </row>
    <row r="134" spans="1:5" hidden="1" outlineLevel="1">
      <c r="A134" s="384"/>
      <c r="B134" s="381"/>
      <c r="C134" s="243"/>
      <c r="D134" s="243"/>
      <c r="E134" s="379"/>
    </row>
    <row r="135" spans="1:5" hidden="1" outlineLevel="1">
      <c r="A135" s="384"/>
      <c r="B135" s="381"/>
      <c r="C135" s="243"/>
      <c r="D135" s="243"/>
      <c r="E135" s="379"/>
    </row>
    <row r="136" spans="1:5" hidden="1" outlineLevel="1">
      <c r="A136" s="243"/>
      <c r="B136" s="243"/>
      <c r="C136" s="243"/>
      <c r="D136" s="243"/>
      <c r="E136" s="379"/>
    </row>
    <row r="137" spans="1:5" collapsed="1">
      <c r="A137" s="433" t="s">
        <v>42</v>
      </c>
      <c r="B137" s="434"/>
      <c r="C137" s="434"/>
      <c r="D137" s="434"/>
      <c r="E137" s="385">
        <f>SUM(E127:E136)</f>
        <v>0</v>
      </c>
    </row>
    <row r="138" spans="1:5" ht="13.5" thickBot="1">
      <c r="A138" s="430" t="s">
        <v>50</v>
      </c>
      <c r="B138" s="431"/>
      <c r="C138" s="431"/>
      <c r="D138" s="431"/>
      <c r="E138" s="432"/>
    </row>
    <row r="139" spans="1:5" outlineLevel="1">
      <c r="A139" s="23" t="s">
        <v>39</v>
      </c>
      <c r="B139" s="23" t="s">
        <v>40</v>
      </c>
      <c r="C139" s="23" t="s">
        <v>41</v>
      </c>
      <c r="D139" s="24" t="s">
        <v>43</v>
      </c>
      <c r="E139" s="249" t="s">
        <v>42</v>
      </c>
    </row>
    <row r="140" spans="1:5" outlineLevel="1">
      <c r="A140" s="377">
        <v>41542</v>
      </c>
      <c r="B140" s="378" t="s">
        <v>1025</v>
      </c>
      <c r="C140" s="243" t="s">
        <v>1027</v>
      </c>
      <c r="D140" s="243" t="s">
        <v>1026</v>
      </c>
      <c r="E140" s="379">
        <v>225</v>
      </c>
    </row>
    <row r="141" spans="1:5" outlineLevel="1">
      <c r="A141" s="384"/>
      <c r="B141" s="381"/>
      <c r="C141" s="243"/>
      <c r="D141" s="243"/>
      <c r="E141" s="379"/>
    </row>
    <row r="142" spans="1:5" outlineLevel="1">
      <c r="A142" s="384"/>
      <c r="B142" s="381"/>
      <c r="C142" s="243"/>
      <c r="D142" s="243"/>
      <c r="E142" s="379"/>
    </row>
    <row r="143" spans="1:5" outlineLevel="1">
      <c r="A143" s="384"/>
      <c r="B143" s="381"/>
      <c r="C143" s="243"/>
      <c r="D143" s="243"/>
      <c r="E143" s="379"/>
    </row>
    <row r="144" spans="1:5" outlineLevel="1">
      <c r="A144" s="384"/>
      <c r="B144" s="381"/>
      <c r="C144" s="243"/>
      <c r="D144" s="243"/>
      <c r="E144" s="379"/>
    </row>
    <row r="145" spans="1:5" outlineLevel="1">
      <c r="A145" s="384"/>
      <c r="B145" s="381"/>
      <c r="C145" s="243"/>
      <c r="D145" s="243"/>
      <c r="E145" s="379"/>
    </row>
    <row r="146" spans="1:5" outlineLevel="1">
      <c r="A146" s="384"/>
      <c r="B146" s="381"/>
      <c r="C146" s="243"/>
      <c r="D146" s="243"/>
      <c r="E146" s="379"/>
    </row>
    <row r="147" spans="1:5" outlineLevel="1">
      <c r="A147" s="384"/>
      <c r="B147" s="381"/>
      <c r="C147" s="243"/>
      <c r="D147" s="243"/>
      <c r="E147" s="379"/>
    </row>
    <row r="148" spans="1:5" outlineLevel="1">
      <c r="A148" s="384"/>
      <c r="B148" s="381"/>
      <c r="C148" s="243"/>
      <c r="D148" s="243"/>
      <c r="E148" s="379"/>
    </row>
    <row r="149" spans="1:5" outlineLevel="1">
      <c r="A149" s="243"/>
      <c r="B149" s="243"/>
      <c r="C149" s="243"/>
      <c r="D149" s="243"/>
      <c r="E149" s="379"/>
    </row>
    <row r="150" spans="1:5">
      <c r="A150" s="433" t="s">
        <v>42</v>
      </c>
      <c r="B150" s="434"/>
      <c r="C150" s="434"/>
      <c r="D150" s="434"/>
      <c r="E150" s="385">
        <f>SUM(E140:E149)</f>
        <v>225</v>
      </c>
    </row>
    <row r="151" spans="1:5" ht="13.5" thickBot="1">
      <c r="A151" s="430" t="s">
        <v>117</v>
      </c>
      <c r="B151" s="431"/>
      <c r="C151" s="431"/>
      <c r="D151" s="431"/>
      <c r="E151" s="432"/>
    </row>
    <row r="152" spans="1:5" hidden="1" outlineLevel="1">
      <c r="A152" s="23" t="s">
        <v>39</v>
      </c>
      <c r="B152" s="23" t="s">
        <v>40</v>
      </c>
      <c r="C152" s="23" t="s">
        <v>41</v>
      </c>
      <c r="D152" s="24" t="s">
        <v>43</v>
      </c>
      <c r="E152" s="249" t="s">
        <v>42</v>
      </c>
    </row>
    <row r="153" spans="1:5" hidden="1" outlineLevel="1">
      <c r="A153" s="381"/>
      <c r="B153" s="378"/>
      <c r="C153" s="243"/>
      <c r="D153" s="243"/>
      <c r="E153" s="379"/>
    </row>
    <row r="154" spans="1:5" hidden="1" outlineLevel="1">
      <c r="A154" s="384"/>
      <c r="B154" s="381"/>
      <c r="C154" s="243"/>
      <c r="D154" s="243"/>
      <c r="E154" s="379"/>
    </row>
    <row r="155" spans="1:5" hidden="1" outlineLevel="1">
      <c r="A155" s="384"/>
      <c r="B155" s="381"/>
      <c r="C155" s="243"/>
      <c r="D155" s="243"/>
      <c r="E155" s="379"/>
    </row>
    <row r="156" spans="1:5" hidden="1" outlineLevel="1">
      <c r="A156" s="384"/>
      <c r="B156" s="381"/>
      <c r="C156" s="243"/>
      <c r="D156" s="243"/>
      <c r="E156" s="379"/>
    </row>
    <row r="157" spans="1:5" hidden="1" outlineLevel="1">
      <c r="A157" s="384"/>
      <c r="B157" s="381"/>
      <c r="C157" s="243"/>
      <c r="D157" s="243"/>
      <c r="E157" s="379"/>
    </row>
    <row r="158" spans="1:5" hidden="1" outlineLevel="1">
      <c r="A158" s="384"/>
      <c r="B158" s="381"/>
      <c r="C158" s="243"/>
      <c r="D158" s="243"/>
      <c r="E158" s="379"/>
    </row>
    <row r="159" spans="1:5" hidden="1" outlineLevel="1">
      <c r="A159" s="384"/>
      <c r="B159" s="381"/>
      <c r="C159" s="243"/>
      <c r="D159" s="243"/>
      <c r="E159" s="379"/>
    </row>
    <row r="160" spans="1:5" hidden="1" outlineLevel="1">
      <c r="A160" s="384"/>
      <c r="B160" s="381"/>
      <c r="C160" s="243"/>
      <c r="D160" s="243"/>
      <c r="E160" s="379"/>
    </row>
    <row r="161" spans="1:5" hidden="1" outlineLevel="1">
      <c r="A161" s="384"/>
      <c r="B161" s="381"/>
      <c r="C161" s="243"/>
      <c r="D161" s="243"/>
      <c r="E161" s="379"/>
    </row>
    <row r="162" spans="1:5" hidden="1" outlineLevel="1">
      <c r="A162" s="243"/>
      <c r="B162" s="243"/>
      <c r="C162" s="243"/>
      <c r="D162" s="243"/>
      <c r="E162" s="379"/>
    </row>
    <row r="163" spans="1:5" collapsed="1">
      <c r="A163" s="433" t="s">
        <v>42</v>
      </c>
      <c r="B163" s="434"/>
      <c r="C163" s="434"/>
      <c r="D163" s="434"/>
      <c r="E163" s="385">
        <f>SUM(E153:E162)</f>
        <v>0</v>
      </c>
    </row>
    <row r="164" spans="1:5">
      <c r="E164" s="375">
        <f>E12+E19+E25+E38+E44+E52+E65+E78+E91+E104+E114+E124+E137+E150+E163</f>
        <v>263048.52999999997</v>
      </c>
    </row>
  </sheetData>
  <mergeCells count="30">
    <mergeCell ref="A138:E138"/>
    <mergeCell ref="A150:D150"/>
    <mergeCell ref="A151:E151"/>
    <mergeCell ref="A163:D163"/>
    <mergeCell ref="A92:E92"/>
    <mergeCell ref="A104:D104"/>
    <mergeCell ref="A105:E105"/>
    <mergeCell ref="A114:D114"/>
    <mergeCell ref="A115:E115"/>
    <mergeCell ref="A124:D124"/>
    <mergeCell ref="A1:E1"/>
    <mergeCell ref="A12:D12"/>
    <mergeCell ref="A26:E26"/>
    <mergeCell ref="A38:D38"/>
    <mergeCell ref="A45:E45"/>
    <mergeCell ref="A44:D44"/>
    <mergeCell ref="A13:E13"/>
    <mergeCell ref="A19:D19"/>
    <mergeCell ref="A20:E20"/>
    <mergeCell ref="A25:D25"/>
    <mergeCell ref="A39:E39"/>
    <mergeCell ref="A79:E79"/>
    <mergeCell ref="A91:D91"/>
    <mergeCell ref="A125:E125"/>
    <mergeCell ref="A137:D137"/>
    <mergeCell ref="A52:D52"/>
    <mergeCell ref="A53:E53"/>
    <mergeCell ref="A65:D65"/>
    <mergeCell ref="A66:E66"/>
    <mergeCell ref="A78:D7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F3027"/>
  <sheetViews>
    <sheetView topLeftCell="S70" zoomScale="80" zoomScaleNormal="80" zoomScalePageLayoutView="90" workbookViewId="0">
      <selection activeCell="W100" sqref="W100"/>
    </sheetView>
  </sheetViews>
  <sheetFormatPr defaultRowHeight="12"/>
  <cols>
    <col min="1" max="1" width="4.42578125" style="136" hidden="1" customWidth="1"/>
    <col min="2" max="2" width="4.85546875" style="136" hidden="1" customWidth="1"/>
    <col min="3" max="3" width="4.42578125" style="136" hidden="1" customWidth="1"/>
    <col min="4" max="4" width="13.140625" style="102" customWidth="1"/>
    <col min="5" max="5" width="25.5703125" style="102" customWidth="1"/>
    <col min="6" max="7" width="17.140625" style="102" customWidth="1"/>
    <col min="8" max="14" width="17.140625" style="80" customWidth="1"/>
    <col min="15" max="16" width="17.140625" style="136" customWidth="1"/>
    <col min="17" max="22" width="17.140625" style="80" customWidth="1"/>
    <col min="23" max="23" width="17.140625" style="145" customWidth="1"/>
    <col min="24" max="24" width="17.140625" style="110" customWidth="1"/>
    <col min="25" max="25" width="17.28515625" style="78" customWidth="1"/>
    <col min="26" max="26" width="12.42578125" style="78" customWidth="1"/>
    <col min="27" max="27" width="8" style="79" bestFit="1" customWidth="1"/>
    <col min="28" max="28" width="13.28515625" style="79" bestFit="1" customWidth="1"/>
    <col min="29" max="29" width="13.28515625" style="164" customWidth="1"/>
    <col min="30" max="30" width="22.42578125" style="78" customWidth="1"/>
    <col min="31" max="31" width="12.42578125" style="171" customWidth="1"/>
    <col min="32" max="32" width="23.140625" style="124" customWidth="1"/>
    <col min="33" max="16384" width="9.140625" style="102"/>
  </cols>
  <sheetData>
    <row r="1" spans="1:32" s="99" customFormat="1" ht="91.5" customHeight="1">
      <c r="A1" s="88" t="s">
        <v>10</v>
      </c>
      <c r="B1" s="88" t="s">
        <v>31</v>
      </c>
      <c r="C1" s="88" t="s">
        <v>38</v>
      </c>
      <c r="D1" s="89" t="s">
        <v>34</v>
      </c>
      <c r="E1" s="90" t="s">
        <v>0</v>
      </c>
      <c r="F1" s="91" t="s">
        <v>88</v>
      </c>
      <c r="G1" s="91" t="s">
        <v>89</v>
      </c>
      <c r="H1" s="92" t="s">
        <v>2</v>
      </c>
      <c r="I1" s="92" t="s">
        <v>51</v>
      </c>
      <c r="J1" s="92" t="s">
        <v>4</v>
      </c>
      <c r="K1" s="92" t="s">
        <v>14</v>
      </c>
      <c r="L1" s="92" t="s">
        <v>5</v>
      </c>
      <c r="M1" s="92" t="s">
        <v>6</v>
      </c>
      <c r="N1" s="92" t="s">
        <v>7</v>
      </c>
      <c r="O1" s="92" t="s">
        <v>11</v>
      </c>
      <c r="P1" s="93" t="s">
        <v>126</v>
      </c>
      <c r="Q1" s="93" t="s">
        <v>120</v>
      </c>
      <c r="R1" s="93" t="s">
        <v>119</v>
      </c>
      <c r="S1" s="93" t="s">
        <v>90</v>
      </c>
      <c r="T1" s="94" t="s">
        <v>33</v>
      </c>
      <c r="U1" s="94" t="s">
        <v>91</v>
      </c>
      <c r="V1" s="94" t="s">
        <v>92</v>
      </c>
      <c r="W1" s="95" t="s">
        <v>93</v>
      </c>
      <c r="X1" s="388" t="s">
        <v>3</v>
      </c>
      <c r="Y1" s="96" t="s">
        <v>519</v>
      </c>
      <c r="Z1" s="96" t="s">
        <v>146</v>
      </c>
      <c r="AA1" s="97" t="s">
        <v>118</v>
      </c>
      <c r="AB1" s="97" t="s">
        <v>30</v>
      </c>
      <c r="AC1" s="163" t="s">
        <v>427</v>
      </c>
      <c r="AD1" s="96" t="s">
        <v>15</v>
      </c>
      <c r="AE1" s="170" t="s">
        <v>95</v>
      </c>
      <c r="AF1" s="98" t="s">
        <v>94</v>
      </c>
    </row>
    <row r="2" spans="1:32" s="76" customFormat="1">
      <c r="A2" s="73"/>
      <c r="B2" s="73"/>
      <c r="C2" s="73"/>
      <c r="D2" s="41"/>
      <c r="E2" s="41" t="s">
        <v>937</v>
      </c>
      <c r="F2" s="41"/>
      <c r="G2" s="41"/>
      <c r="H2" s="75"/>
      <c r="I2" s="75"/>
      <c r="J2" s="75"/>
      <c r="K2" s="75"/>
      <c r="L2" s="75"/>
      <c r="M2" s="161"/>
      <c r="N2" s="75"/>
      <c r="O2" s="41" t="s">
        <v>941</v>
      </c>
      <c r="Q2" s="75"/>
      <c r="R2" s="75"/>
      <c r="S2" s="75"/>
      <c r="T2" s="75"/>
      <c r="U2" s="75"/>
      <c r="V2" s="75"/>
      <c r="W2" s="77"/>
      <c r="X2" s="389">
        <v>5000</v>
      </c>
      <c r="Y2" s="78">
        <f t="shared" ref="Y2:Y8" si="0">SUM(Q2*25000,S2*12500,T2*8000,U2*4000,V2*1000,X2)</f>
        <v>5000</v>
      </c>
      <c r="Z2" s="78" t="s">
        <v>921</v>
      </c>
      <c r="AA2" s="79"/>
      <c r="AB2" s="79"/>
      <c r="AC2" s="164"/>
      <c r="AD2" s="78"/>
      <c r="AE2" s="171"/>
      <c r="AF2" s="80"/>
    </row>
    <row r="3" spans="1:32" ht="30">
      <c r="A3" s="73"/>
      <c r="B3" s="73" t="s">
        <v>140</v>
      </c>
      <c r="C3" s="73" t="s">
        <v>140</v>
      </c>
      <c r="D3" s="41" t="s">
        <v>195</v>
      </c>
      <c r="E3" s="41" t="s">
        <v>191</v>
      </c>
      <c r="F3" s="41" t="s">
        <v>192</v>
      </c>
      <c r="G3" s="41" t="s">
        <v>193</v>
      </c>
      <c r="H3" s="75"/>
      <c r="I3" s="157" t="s">
        <v>279</v>
      </c>
      <c r="J3" s="75" t="s">
        <v>178</v>
      </c>
      <c r="K3" s="75" t="s">
        <v>136</v>
      </c>
      <c r="L3" s="75">
        <v>94566</v>
      </c>
      <c r="M3" s="254" t="s">
        <v>532</v>
      </c>
      <c r="N3" s="159" t="s">
        <v>636</v>
      </c>
      <c r="O3" s="76" t="s">
        <v>194</v>
      </c>
      <c r="P3" s="76"/>
      <c r="Q3" s="75">
        <v>1</v>
      </c>
      <c r="R3" s="75"/>
      <c r="S3" s="75"/>
      <c r="T3" s="75"/>
      <c r="U3" s="75"/>
      <c r="V3" s="75"/>
      <c r="W3" s="77"/>
      <c r="Y3" s="78">
        <f t="shared" si="0"/>
        <v>25000</v>
      </c>
      <c r="Z3" s="78" t="s">
        <v>157</v>
      </c>
      <c r="AA3" s="79">
        <v>41366</v>
      </c>
      <c r="AB3" s="79">
        <v>41450</v>
      </c>
      <c r="AF3" s="80"/>
    </row>
    <row r="4" spans="1:32" s="76" customFormat="1" ht="25.5">
      <c r="A4" s="73"/>
      <c r="B4" s="73" t="s">
        <v>140</v>
      </c>
      <c r="C4" s="73" t="s">
        <v>140</v>
      </c>
      <c r="D4" s="41" t="s">
        <v>185</v>
      </c>
      <c r="E4" s="41" t="s">
        <v>186</v>
      </c>
      <c r="F4" s="41" t="s">
        <v>271</v>
      </c>
      <c r="G4" s="41" t="s">
        <v>272</v>
      </c>
      <c r="H4" s="75"/>
      <c r="I4" s="75" t="s">
        <v>296</v>
      </c>
      <c r="J4" s="75" t="s">
        <v>178</v>
      </c>
      <c r="K4" s="75" t="s">
        <v>136</v>
      </c>
      <c r="L4" s="75">
        <v>94566</v>
      </c>
      <c r="M4" s="75" t="s">
        <v>189</v>
      </c>
      <c r="N4" s="159" t="s">
        <v>637</v>
      </c>
      <c r="O4" s="76" t="s">
        <v>829</v>
      </c>
      <c r="Q4" s="75">
        <v>1</v>
      </c>
      <c r="R4" s="75"/>
      <c r="S4" s="75"/>
      <c r="T4" s="75"/>
      <c r="U4" s="75"/>
      <c r="V4" s="75"/>
      <c r="W4" s="77"/>
      <c r="X4" s="110"/>
      <c r="Y4" s="78">
        <f t="shared" si="0"/>
        <v>25000</v>
      </c>
      <c r="Z4" s="78" t="s">
        <v>157</v>
      </c>
      <c r="AA4" s="79"/>
      <c r="AB4" s="79">
        <v>41541</v>
      </c>
      <c r="AC4" s="164">
        <v>105</v>
      </c>
      <c r="AD4" s="78"/>
      <c r="AE4" s="171"/>
      <c r="AF4" s="80"/>
    </row>
    <row r="5" spans="1:32" s="76" customFormat="1" ht="26.25">
      <c r="A5" s="73"/>
      <c r="B5" s="73"/>
      <c r="C5" s="73"/>
      <c r="D5" s="149" t="s">
        <v>449</v>
      </c>
      <c r="E5" s="102" t="s">
        <v>451</v>
      </c>
      <c r="F5" s="102" t="s">
        <v>450</v>
      </c>
      <c r="G5" s="102" t="s">
        <v>452</v>
      </c>
      <c r="H5" s="75"/>
      <c r="I5" s="75" t="s">
        <v>453</v>
      </c>
      <c r="J5" s="75" t="s">
        <v>319</v>
      </c>
      <c r="K5" s="75" t="s">
        <v>136</v>
      </c>
      <c r="L5" s="75">
        <v>95762</v>
      </c>
      <c r="M5" s="75" t="s">
        <v>454</v>
      </c>
      <c r="N5" s="159" t="s">
        <v>638</v>
      </c>
      <c r="O5" s="76" t="s">
        <v>174</v>
      </c>
      <c r="Q5" s="75"/>
      <c r="R5" s="75"/>
      <c r="S5" s="75"/>
      <c r="T5" s="75">
        <v>1</v>
      </c>
      <c r="U5" s="75"/>
      <c r="V5" s="75"/>
      <c r="W5" s="77"/>
      <c r="X5" s="110"/>
      <c r="Y5" s="78">
        <f t="shared" si="0"/>
        <v>8000</v>
      </c>
      <c r="Z5" s="78" t="s">
        <v>175</v>
      </c>
      <c r="AA5" s="79"/>
      <c r="AB5" s="79">
        <v>41582</v>
      </c>
      <c r="AC5" s="164"/>
      <c r="AD5" s="78"/>
      <c r="AE5" s="171"/>
      <c r="AF5" s="80"/>
    </row>
    <row r="6" spans="1:32" s="76" customFormat="1" ht="12.75">
      <c r="A6" s="73"/>
      <c r="B6" s="73"/>
      <c r="C6" s="73"/>
      <c r="D6" s="41" t="s">
        <v>455</v>
      </c>
      <c r="E6" s="41" t="s">
        <v>417</v>
      </c>
      <c r="F6" s="41"/>
      <c r="G6" s="41"/>
      <c r="H6" s="75"/>
      <c r="I6" s="75"/>
      <c r="J6" s="75"/>
      <c r="K6" s="75"/>
      <c r="L6" s="75"/>
      <c r="M6" s="75"/>
      <c r="N6" s="159"/>
      <c r="O6" s="76" t="s">
        <v>205</v>
      </c>
      <c r="Q6" s="75"/>
      <c r="R6" s="75"/>
      <c r="S6" s="75"/>
      <c r="T6" s="75"/>
      <c r="U6" s="75"/>
      <c r="V6" s="75"/>
      <c r="W6" s="77"/>
      <c r="X6" s="146">
        <v>500</v>
      </c>
      <c r="Y6" s="78">
        <f t="shared" si="0"/>
        <v>500</v>
      </c>
      <c r="Z6" s="78" t="s">
        <v>266</v>
      </c>
      <c r="AA6" s="79"/>
      <c r="AB6" s="79">
        <v>41407</v>
      </c>
      <c r="AC6" s="164"/>
      <c r="AD6" s="78"/>
      <c r="AE6" s="171"/>
      <c r="AF6" s="80"/>
    </row>
    <row r="7" spans="1:32" s="76" customFormat="1" ht="25.5">
      <c r="A7" s="73"/>
      <c r="B7" s="73"/>
      <c r="C7" s="73"/>
      <c r="D7" s="41" t="s">
        <v>520</v>
      </c>
      <c r="E7" s="41" t="s">
        <v>521</v>
      </c>
      <c r="F7" s="41" t="s">
        <v>415</v>
      </c>
      <c r="G7" s="41" t="s">
        <v>416</v>
      </c>
      <c r="H7" s="75"/>
      <c r="I7" s="75" t="s">
        <v>522</v>
      </c>
      <c r="J7" s="75" t="s">
        <v>523</v>
      </c>
      <c r="K7" s="75" t="s">
        <v>329</v>
      </c>
      <c r="L7" s="75">
        <v>60015</v>
      </c>
      <c r="M7" s="75"/>
      <c r="N7" s="159" t="s">
        <v>560</v>
      </c>
      <c r="O7" s="76" t="s">
        <v>174</v>
      </c>
      <c r="Q7" s="75"/>
      <c r="R7" s="75"/>
      <c r="S7" s="75"/>
      <c r="T7" s="75">
        <v>1</v>
      </c>
      <c r="U7" s="75"/>
      <c r="V7" s="75"/>
      <c r="W7" s="77"/>
      <c r="X7" s="110"/>
      <c r="Y7" s="78">
        <f t="shared" si="0"/>
        <v>8000</v>
      </c>
      <c r="Z7" s="78" t="s">
        <v>175</v>
      </c>
      <c r="AA7" s="79">
        <v>41428</v>
      </c>
      <c r="AB7" s="79">
        <v>41463</v>
      </c>
      <c r="AC7" s="164"/>
      <c r="AD7" s="78"/>
      <c r="AE7" s="171">
        <v>41428</v>
      </c>
      <c r="AF7" s="80"/>
    </row>
    <row r="8" spans="1:32" s="76" customFormat="1" ht="12.75">
      <c r="A8" s="73"/>
      <c r="B8" s="73"/>
      <c r="C8" s="73"/>
      <c r="D8" s="76" t="s">
        <v>594</v>
      </c>
      <c r="E8" s="41" t="s">
        <v>595</v>
      </c>
      <c r="F8" s="41" t="s">
        <v>596</v>
      </c>
      <c r="G8" s="41" t="s">
        <v>597</v>
      </c>
      <c r="H8" s="75"/>
      <c r="I8" s="75" t="s">
        <v>598</v>
      </c>
      <c r="J8" s="75" t="s">
        <v>319</v>
      </c>
      <c r="K8" s="75" t="s">
        <v>136</v>
      </c>
      <c r="L8" s="75">
        <v>95762</v>
      </c>
      <c r="M8" s="75" t="s">
        <v>599</v>
      </c>
      <c r="N8" s="159" t="s">
        <v>600</v>
      </c>
      <c r="O8" s="76" t="s">
        <v>483</v>
      </c>
      <c r="Q8" s="75"/>
      <c r="R8" s="75"/>
      <c r="S8" s="75"/>
      <c r="T8" s="75">
        <v>1</v>
      </c>
      <c r="U8" s="75"/>
      <c r="V8" s="75"/>
      <c r="W8" s="77"/>
      <c r="X8" s="110"/>
      <c r="Y8" s="78">
        <f t="shared" si="0"/>
        <v>8000</v>
      </c>
      <c r="Z8" s="78" t="s">
        <v>175</v>
      </c>
      <c r="AA8" s="79">
        <v>41449</v>
      </c>
      <c r="AB8" s="79">
        <v>41449</v>
      </c>
      <c r="AC8" s="164"/>
      <c r="AD8" s="78"/>
      <c r="AE8" s="171"/>
      <c r="AF8" s="80"/>
    </row>
    <row r="9" spans="1:32" s="76" customFormat="1" ht="26.25">
      <c r="A9" s="73"/>
      <c r="B9" s="73"/>
      <c r="C9" s="73"/>
      <c r="D9" s="149" t="s">
        <v>202</v>
      </c>
      <c r="E9" s="41" t="s">
        <v>201</v>
      </c>
      <c r="F9" s="41" t="s">
        <v>203</v>
      </c>
      <c r="G9" s="41" t="s">
        <v>204</v>
      </c>
      <c r="H9" s="75"/>
      <c r="I9" s="158" t="s">
        <v>280</v>
      </c>
      <c r="J9" s="75" t="s">
        <v>281</v>
      </c>
      <c r="K9" s="75" t="s">
        <v>136</v>
      </c>
      <c r="L9" s="75">
        <v>95695</v>
      </c>
      <c r="M9" s="158" t="s">
        <v>282</v>
      </c>
      <c r="N9" s="159" t="s">
        <v>639</v>
      </c>
      <c r="O9" s="76" t="s">
        <v>205</v>
      </c>
      <c r="Q9" s="75"/>
      <c r="R9" s="75"/>
      <c r="S9" s="75"/>
      <c r="T9" s="75">
        <v>1</v>
      </c>
      <c r="U9" s="75"/>
      <c r="V9" s="75"/>
      <c r="W9" s="77"/>
      <c r="X9" s="110"/>
      <c r="Y9" s="78">
        <v>8000</v>
      </c>
      <c r="Z9" s="78" t="s">
        <v>175</v>
      </c>
      <c r="AA9" s="79"/>
      <c r="AB9" s="79">
        <v>41400</v>
      </c>
      <c r="AC9" s="164"/>
      <c r="AD9" s="78"/>
      <c r="AE9" s="171"/>
      <c r="AF9" s="80"/>
    </row>
    <row r="10" spans="1:32" s="76" customFormat="1" ht="25.5">
      <c r="A10" s="73"/>
      <c r="B10" s="73"/>
      <c r="C10" s="73"/>
      <c r="D10" s="41" t="s">
        <v>623</v>
      </c>
      <c r="E10" s="41" t="s">
        <v>624</v>
      </c>
      <c r="F10" s="41" t="s">
        <v>625</v>
      </c>
      <c r="G10" s="41" t="s">
        <v>626</v>
      </c>
      <c r="H10" s="75"/>
      <c r="I10" s="75" t="s">
        <v>627</v>
      </c>
      <c r="J10" s="75" t="s">
        <v>628</v>
      </c>
      <c r="K10" s="75" t="s">
        <v>136</v>
      </c>
      <c r="L10" s="75">
        <v>95973</v>
      </c>
      <c r="M10" s="75" t="s">
        <v>629</v>
      </c>
      <c r="N10" s="159" t="s">
        <v>630</v>
      </c>
      <c r="O10" s="76" t="s">
        <v>174</v>
      </c>
      <c r="Q10" s="75"/>
      <c r="R10" s="75"/>
      <c r="S10" s="75"/>
      <c r="T10" s="75">
        <v>1</v>
      </c>
      <c r="U10" s="75"/>
      <c r="V10" s="75"/>
      <c r="W10" s="77"/>
      <c r="X10" s="110"/>
      <c r="Y10" s="78">
        <f>SUM(Q10*25000,S10*12500,T10*8000,U10*4000,V10*1000,X10)</f>
        <v>8000</v>
      </c>
      <c r="Z10" s="78" t="s">
        <v>175</v>
      </c>
      <c r="AA10" s="79">
        <v>41456</v>
      </c>
      <c r="AB10" s="79">
        <v>41534</v>
      </c>
      <c r="AC10" s="164"/>
      <c r="AD10" s="78"/>
      <c r="AE10" s="171">
        <v>41456</v>
      </c>
      <c r="AF10" s="80"/>
    </row>
    <row r="11" spans="1:32" s="76" customFormat="1" ht="25.5">
      <c r="A11" s="73"/>
      <c r="B11" s="73"/>
      <c r="C11" s="73"/>
      <c r="D11" s="41" t="s">
        <v>722</v>
      </c>
      <c r="E11" s="41" t="s">
        <v>621</v>
      </c>
      <c r="F11" s="41" t="s">
        <v>723</v>
      </c>
      <c r="G11" s="41" t="s">
        <v>132</v>
      </c>
      <c r="H11" s="75"/>
      <c r="I11" s="104" t="s">
        <v>177</v>
      </c>
      <c r="J11" s="75" t="s">
        <v>178</v>
      </c>
      <c r="K11" s="75" t="s">
        <v>136</v>
      </c>
      <c r="L11" s="75">
        <v>94566</v>
      </c>
      <c r="M11" s="104" t="s">
        <v>179</v>
      </c>
      <c r="N11" s="159" t="s">
        <v>180</v>
      </c>
      <c r="O11" s="76" t="s">
        <v>207</v>
      </c>
      <c r="Q11" s="75"/>
      <c r="R11" s="75"/>
      <c r="S11" s="75">
        <v>1</v>
      </c>
      <c r="T11" s="75"/>
      <c r="U11" s="75"/>
      <c r="V11" s="75"/>
      <c r="W11" s="77"/>
      <c r="X11" s="110"/>
      <c r="Y11" s="78">
        <f>SUM(Q11*25000,S11*12500,T11*8000,U11*4000,V11*1000,X11)</f>
        <v>12500</v>
      </c>
      <c r="Z11" s="78" t="s">
        <v>168</v>
      </c>
      <c r="AA11" s="79">
        <v>41464</v>
      </c>
      <c r="AB11" s="79"/>
      <c r="AC11" s="164"/>
      <c r="AD11" s="78"/>
      <c r="AE11" s="171"/>
      <c r="AF11" s="80"/>
    </row>
    <row r="12" spans="1:32" ht="25.5">
      <c r="A12" s="73"/>
      <c r="B12" s="73"/>
      <c r="C12" s="73"/>
      <c r="D12" s="102" t="s">
        <v>443</v>
      </c>
      <c r="E12" s="102" t="s">
        <v>444</v>
      </c>
      <c r="F12" s="102" t="s">
        <v>499</v>
      </c>
      <c r="G12" s="102" t="s">
        <v>500</v>
      </c>
      <c r="H12" s="75"/>
      <c r="I12" s="75" t="s">
        <v>445</v>
      </c>
      <c r="J12" s="75" t="s">
        <v>446</v>
      </c>
      <c r="K12" s="75" t="s">
        <v>447</v>
      </c>
      <c r="L12" s="75">
        <v>43017</v>
      </c>
      <c r="M12" s="75" t="s">
        <v>448</v>
      </c>
      <c r="N12" s="159" t="s">
        <v>501</v>
      </c>
      <c r="O12" s="76" t="s">
        <v>483</v>
      </c>
      <c r="P12" s="76"/>
      <c r="Q12" s="75"/>
      <c r="R12" s="75"/>
      <c r="S12" s="75"/>
      <c r="T12" s="75">
        <v>1</v>
      </c>
      <c r="U12" s="75"/>
      <c r="V12" s="75"/>
      <c r="W12" s="77"/>
      <c r="Y12" s="78">
        <f>SUM(Q12*25000,S12*12500,T12*8000,U12*4000,V12*1000,X12)</f>
        <v>8000</v>
      </c>
      <c r="Z12" s="78" t="s">
        <v>175</v>
      </c>
      <c r="AB12" s="79">
        <v>41438</v>
      </c>
      <c r="AF12" s="80"/>
    </row>
    <row r="13" spans="1:32" ht="25.5">
      <c r="A13" s="73"/>
      <c r="B13" s="73"/>
      <c r="C13" s="73"/>
      <c r="D13" s="41" t="s">
        <v>903</v>
      </c>
      <c r="E13" s="41" t="s">
        <v>904</v>
      </c>
      <c r="F13" s="41" t="s">
        <v>905</v>
      </c>
      <c r="G13" s="41" t="s">
        <v>906</v>
      </c>
      <c r="H13" s="75"/>
      <c r="I13" s="161" t="s">
        <v>907</v>
      </c>
      <c r="J13" s="75" t="s">
        <v>908</v>
      </c>
      <c r="K13" s="75" t="s">
        <v>136</v>
      </c>
      <c r="L13" s="75">
        <v>95035</v>
      </c>
      <c r="M13" s="161" t="s">
        <v>909</v>
      </c>
      <c r="N13" s="159" t="s">
        <v>910</v>
      </c>
      <c r="O13" s="76" t="s">
        <v>167</v>
      </c>
      <c r="P13" s="76"/>
      <c r="Q13" s="75"/>
      <c r="R13" s="75"/>
      <c r="S13" s="75"/>
      <c r="T13" s="75"/>
      <c r="U13" s="75"/>
      <c r="V13" s="75">
        <v>2</v>
      </c>
      <c r="W13" s="77"/>
      <c r="Y13" s="78">
        <f>SUM(Q13*25000,S13*12500,T13*8000,U13*4000,V13*1000,X13)</f>
        <v>2000</v>
      </c>
      <c r="Z13" s="78" t="s">
        <v>401</v>
      </c>
      <c r="AA13" s="79">
        <v>41506</v>
      </c>
      <c r="AB13" s="79">
        <v>41520</v>
      </c>
      <c r="AD13" s="110"/>
      <c r="AE13" s="172">
        <v>41506</v>
      </c>
      <c r="AF13" s="80"/>
    </row>
    <row r="14" spans="1:32" ht="25.5">
      <c r="A14" s="73"/>
      <c r="B14" s="73"/>
      <c r="C14" s="73"/>
      <c r="D14" s="41" t="s">
        <v>489</v>
      </c>
      <c r="E14" s="41" t="s">
        <v>490</v>
      </c>
      <c r="F14" s="41" t="s">
        <v>491</v>
      </c>
      <c r="G14" s="41" t="s">
        <v>492</v>
      </c>
      <c r="H14" s="75"/>
      <c r="I14" s="75" t="s">
        <v>493</v>
      </c>
      <c r="J14" s="75" t="s">
        <v>494</v>
      </c>
      <c r="K14" s="75" t="s">
        <v>136</v>
      </c>
      <c r="L14" s="75">
        <v>94608</v>
      </c>
      <c r="M14" s="75" t="s">
        <v>495</v>
      </c>
      <c r="N14" s="159" t="s">
        <v>670</v>
      </c>
      <c r="O14" s="76" t="s">
        <v>510</v>
      </c>
      <c r="P14" s="76"/>
      <c r="Q14" s="75"/>
      <c r="R14" s="75"/>
      <c r="S14" s="75">
        <v>1</v>
      </c>
      <c r="T14" s="75"/>
      <c r="U14" s="75"/>
      <c r="V14" s="75"/>
      <c r="W14" s="77"/>
      <c r="Y14" s="78">
        <f>SUM(Q14*25000,S14*12500,T14*8000,U14*4000,V14*1000,X14)</f>
        <v>12500</v>
      </c>
      <c r="Z14" s="78" t="s">
        <v>168</v>
      </c>
      <c r="AB14" s="79">
        <v>41457</v>
      </c>
      <c r="AF14" s="80"/>
    </row>
    <row r="15" spans="1:32" s="106" customFormat="1" ht="12.75">
      <c r="A15" s="73"/>
      <c r="B15" s="73"/>
      <c r="C15" s="73"/>
      <c r="D15" s="41"/>
      <c r="E15" s="41" t="s">
        <v>490</v>
      </c>
      <c r="F15" s="41" t="s">
        <v>491</v>
      </c>
      <c r="G15" s="41" t="s">
        <v>492</v>
      </c>
      <c r="H15" s="75"/>
      <c r="I15" s="75"/>
      <c r="J15" s="75"/>
      <c r="K15" s="75"/>
      <c r="L15" s="75"/>
      <c r="M15" s="75"/>
      <c r="N15" s="159"/>
      <c r="O15" s="76"/>
      <c r="P15" s="76"/>
      <c r="Q15" s="75"/>
      <c r="R15" s="75"/>
      <c r="S15" s="75"/>
      <c r="T15" s="75"/>
      <c r="U15" s="75"/>
      <c r="V15" s="75"/>
      <c r="W15" s="77"/>
      <c r="X15" s="110"/>
      <c r="Y15" s="78">
        <v>6000</v>
      </c>
      <c r="Z15" s="78" t="s">
        <v>921</v>
      </c>
      <c r="AA15" s="79"/>
      <c r="AB15" s="79">
        <v>41534</v>
      </c>
      <c r="AC15" s="164"/>
      <c r="AD15" s="110"/>
      <c r="AE15" s="172"/>
      <c r="AF15" s="80"/>
    </row>
    <row r="16" spans="1:32" s="76" customFormat="1" ht="25.5">
      <c r="A16" s="73"/>
      <c r="B16" s="73"/>
      <c r="C16" s="73"/>
      <c r="D16" s="41" t="s">
        <v>251</v>
      </c>
      <c r="E16" s="41" t="s">
        <v>252</v>
      </c>
      <c r="F16" s="41" t="s">
        <v>129</v>
      </c>
      <c r="G16" s="41" t="s">
        <v>132</v>
      </c>
      <c r="H16" s="75"/>
      <c r="I16" s="75" t="s">
        <v>177</v>
      </c>
      <c r="J16" s="75" t="s">
        <v>178</v>
      </c>
      <c r="K16" s="75" t="s">
        <v>136</v>
      </c>
      <c r="L16" s="75">
        <v>94566</v>
      </c>
      <c r="M16" s="161" t="s">
        <v>283</v>
      </c>
      <c r="N16" s="159" t="s">
        <v>180</v>
      </c>
      <c r="O16" s="76" t="s">
        <v>207</v>
      </c>
      <c r="Q16" s="75"/>
      <c r="R16" s="75"/>
      <c r="S16" s="75">
        <v>1</v>
      </c>
      <c r="T16" s="75"/>
      <c r="U16" s="75"/>
      <c r="V16" s="75"/>
      <c r="W16" s="77"/>
      <c r="X16" s="110"/>
      <c r="Y16" s="78">
        <f t="shared" ref="Y16:Y39" si="1">SUM(Q16*25000,S16*12500,T16*8000,U16*4000,V16*1000,X16)</f>
        <v>12500</v>
      </c>
      <c r="Z16" s="78" t="s">
        <v>168</v>
      </c>
      <c r="AA16" s="79">
        <v>41366</v>
      </c>
      <c r="AB16" s="79">
        <v>41443</v>
      </c>
      <c r="AC16" s="164"/>
      <c r="AD16" s="78"/>
      <c r="AE16" s="171"/>
      <c r="AF16" s="80"/>
    </row>
    <row r="17" spans="1:32" s="106" customFormat="1" ht="25.5">
      <c r="A17" s="73"/>
      <c r="B17" s="73"/>
      <c r="C17" s="73"/>
      <c r="D17" s="41" t="s">
        <v>231</v>
      </c>
      <c r="E17" s="41" t="s">
        <v>232</v>
      </c>
      <c r="F17" s="41" t="s">
        <v>284</v>
      </c>
      <c r="G17" s="41" t="s">
        <v>285</v>
      </c>
      <c r="H17" s="75"/>
      <c r="I17" s="75" t="s">
        <v>286</v>
      </c>
      <c r="J17" s="75" t="s">
        <v>287</v>
      </c>
      <c r="K17" s="75" t="s">
        <v>136</v>
      </c>
      <c r="L17" s="75">
        <v>94949</v>
      </c>
      <c r="M17" s="75"/>
      <c r="N17" s="159" t="s">
        <v>669</v>
      </c>
      <c r="O17" s="76" t="s">
        <v>174</v>
      </c>
      <c r="P17" s="76"/>
      <c r="Q17" s="75"/>
      <c r="R17" s="75"/>
      <c r="S17" s="75"/>
      <c r="T17" s="75">
        <v>1</v>
      </c>
      <c r="U17" s="75"/>
      <c r="V17" s="75"/>
      <c r="W17" s="77"/>
      <c r="X17" s="110"/>
      <c r="Y17" s="78">
        <f t="shared" si="1"/>
        <v>8000</v>
      </c>
      <c r="Z17" s="78" t="s">
        <v>175</v>
      </c>
      <c r="AA17" s="79">
        <v>41361</v>
      </c>
      <c r="AB17" s="79">
        <v>41400</v>
      </c>
      <c r="AC17" s="164"/>
      <c r="AD17" s="78"/>
      <c r="AE17" s="171"/>
      <c r="AF17" s="80"/>
    </row>
    <row r="18" spans="1:32" s="76" customFormat="1">
      <c r="A18" s="73"/>
      <c r="B18" s="73"/>
      <c r="C18" s="73"/>
      <c r="D18" s="41" t="s">
        <v>901</v>
      </c>
      <c r="E18" s="41" t="s">
        <v>902</v>
      </c>
      <c r="F18" s="41"/>
      <c r="G18" s="41"/>
      <c r="H18" s="75"/>
      <c r="I18" s="75"/>
      <c r="J18" s="75"/>
      <c r="K18" s="75"/>
      <c r="L18" s="75"/>
      <c r="M18" s="75"/>
      <c r="N18" s="75"/>
      <c r="O18" s="76" t="s">
        <v>199</v>
      </c>
      <c r="Q18" s="75"/>
      <c r="R18" s="75"/>
      <c r="S18" s="75">
        <v>1</v>
      </c>
      <c r="T18" s="75"/>
      <c r="U18" s="75"/>
      <c r="V18" s="75"/>
      <c r="W18" s="77"/>
      <c r="X18" s="110"/>
      <c r="Y18" s="78">
        <f t="shared" si="1"/>
        <v>12500</v>
      </c>
      <c r="Z18" s="78" t="s">
        <v>168</v>
      </c>
      <c r="AA18" s="79"/>
      <c r="AB18" s="79"/>
      <c r="AC18" s="164">
        <v>6250</v>
      </c>
      <c r="AD18" s="78"/>
      <c r="AE18" s="171"/>
      <c r="AF18" s="80"/>
    </row>
    <row r="19" spans="1:32" s="76" customFormat="1" ht="26.25">
      <c r="A19" s="73"/>
      <c r="B19" s="73"/>
      <c r="C19" s="73"/>
      <c r="D19" s="41" t="s">
        <v>435</v>
      </c>
      <c r="E19" s="41" t="s">
        <v>367</v>
      </c>
      <c r="F19" s="41" t="s">
        <v>257</v>
      </c>
      <c r="G19" s="41" t="s">
        <v>368</v>
      </c>
      <c r="H19" s="75"/>
      <c r="I19" s="160" t="s">
        <v>436</v>
      </c>
      <c r="J19" s="75" t="s">
        <v>369</v>
      </c>
      <c r="K19" s="75" t="s">
        <v>136</v>
      </c>
      <c r="L19" s="75">
        <v>94588</v>
      </c>
      <c r="M19" s="158" t="s">
        <v>437</v>
      </c>
      <c r="N19" s="159" t="s">
        <v>640</v>
      </c>
      <c r="O19" s="76" t="s">
        <v>174</v>
      </c>
      <c r="Q19" s="75"/>
      <c r="R19" s="75"/>
      <c r="S19" s="75"/>
      <c r="T19" s="75">
        <v>1</v>
      </c>
      <c r="U19" s="75"/>
      <c r="V19" s="75"/>
      <c r="W19" s="77"/>
      <c r="X19" s="110"/>
      <c r="Y19" s="78">
        <f t="shared" si="1"/>
        <v>8000</v>
      </c>
      <c r="Z19" s="78" t="s">
        <v>175</v>
      </c>
      <c r="AA19" s="79"/>
      <c r="AB19" s="79">
        <v>41402</v>
      </c>
      <c r="AC19" s="164"/>
      <c r="AD19" s="78"/>
      <c r="AE19" s="171"/>
      <c r="AF19" s="80"/>
    </row>
    <row r="20" spans="1:32" s="106" customFormat="1" ht="26.25">
      <c r="A20" s="73"/>
      <c r="B20" s="73"/>
      <c r="C20" s="73"/>
      <c r="D20" s="41" t="s">
        <v>435</v>
      </c>
      <c r="E20" s="41" t="s">
        <v>438</v>
      </c>
      <c r="F20" s="41" t="s">
        <v>439</v>
      </c>
      <c r="G20" s="41" t="s">
        <v>440</v>
      </c>
      <c r="H20" s="75"/>
      <c r="I20" s="160" t="s">
        <v>436</v>
      </c>
      <c r="J20" s="75" t="s">
        <v>178</v>
      </c>
      <c r="K20" s="75" t="s">
        <v>136</v>
      </c>
      <c r="L20" s="75">
        <v>94588</v>
      </c>
      <c r="M20" s="158" t="s">
        <v>441</v>
      </c>
      <c r="N20" s="159" t="s">
        <v>668</v>
      </c>
      <c r="O20" s="76" t="s">
        <v>167</v>
      </c>
      <c r="P20" s="76"/>
      <c r="Q20" s="75"/>
      <c r="R20" s="75"/>
      <c r="S20" s="75"/>
      <c r="T20" s="75">
        <v>1</v>
      </c>
      <c r="U20" s="75"/>
      <c r="V20" s="75"/>
      <c r="W20" s="77"/>
      <c r="X20" s="110"/>
      <c r="Y20" s="78">
        <f t="shared" si="1"/>
        <v>8000</v>
      </c>
      <c r="Z20" s="78" t="s">
        <v>175</v>
      </c>
      <c r="AA20" s="79"/>
      <c r="AB20" s="79">
        <v>41431</v>
      </c>
      <c r="AC20" s="164"/>
      <c r="AD20" s="78" t="s">
        <v>554</v>
      </c>
      <c r="AE20" s="171"/>
      <c r="AF20" s="80"/>
    </row>
    <row r="21" spans="1:32" s="76" customFormat="1" ht="25.5">
      <c r="A21" s="73"/>
      <c r="B21" s="73"/>
      <c r="C21" s="73"/>
      <c r="D21" s="41" t="s">
        <v>806</v>
      </c>
      <c r="E21" s="107" t="s">
        <v>799</v>
      </c>
      <c r="F21" s="41" t="s">
        <v>807</v>
      </c>
      <c r="G21" s="41" t="s">
        <v>801</v>
      </c>
      <c r="H21" s="75"/>
      <c r="I21" s="41" t="s">
        <v>970</v>
      </c>
      <c r="J21" s="41" t="s">
        <v>581</v>
      </c>
      <c r="K21" s="41" t="s">
        <v>766</v>
      </c>
      <c r="L21" s="41">
        <v>94503</v>
      </c>
      <c r="M21" s="75" t="s">
        <v>808</v>
      </c>
      <c r="N21" s="159" t="s">
        <v>809</v>
      </c>
      <c r="O21" s="76" t="s">
        <v>174</v>
      </c>
      <c r="Q21" s="75"/>
      <c r="R21" s="75"/>
      <c r="S21" s="75">
        <v>1</v>
      </c>
      <c r="T21" s="75"/>
      <c r="U21" s="75"/>
      <c r="V21" s="75"/>
      <c r="W21" s="77"/>
      <c r="X21" s="110"/>
      <c r="Y21" s="78">
        <f t="shared" si="1"/>
        <v>12500</v>
      </c>
      <c r="Z21" s="78" t="s">
        <v>168</v>
      </c>
      <c r="AA21" s="79">
        <v>41472</v>
      </c>
      <c r="AB21" s="79">
        <v>41544</v>
      </c>
      <c r="AC21" s="164"/>
      <c r="AD21" s="78"/>
      <c r="AE21" s="171"/>
      <c r="AF21" s="80"/>
    </row>
    <row r="22" spans="1:32" s="76" customFormat="1" ht="25.5">
      <c r="A22" s="73"/>
      <c r="B22" s="73"/>
      <c r="C22" s="73"/>
      <c r="D22" s="102" t="s">
        <v>241</v>
      </c>
      <c r="E22" s="102" t="s">
        <v>242</v>
      </c>
      <c r="F22" s="102" t="s">
        <v>221</v>
      </c>
      <c r="G22" s="102" t="s">
        <v>240</v>
      </c>
      <c r="H22" s="75"/>
      <c r="I22" s="75" t="s">
        <v>288</v>
      </c>
      <c r="J22" s="75" t="s">
        <v>145</v>
      </c>
      <c r="K22" s="75" t="s">
        <v>136</v>
      </c>
      <c r="L22" s="75">
        <v>94583</v>
      </c>
      <c r="M22" s="75" t="s">
        <v>289</v>
      </c>
      <c r="N22" s="159" t="s">
        <v>641</v>
      </c>
      <c r="O22" s="76" t="s">
        <v>508</v>
      </c>
      <c r="Q22" s="75"/>
      <c r="R22" s="75"/>
      <c r="S22" s="75">
        <v>1</v>
      </c>
      <c r="T22" s="75"/>
      <c r="U22" s="75"/>
      <c r="V22" s="75"/>
      <c r="W22" s="77"/>
      <c r="X22" s="110"/>
      <c r="Y22" s="78">
        <f t="shared" si="1"/>
        <v>12500</v>
      </c>
      <c r="Z22" s="78" t="s">
        <v>168</v>
      </c>
      <c r="AA22" s="79">
        <v>41365</v>
      </c>
      <c r="AB22" s="79">
        <v>41498</v>
      </c>
      <c r="AC22" s="164"/>
      <c r="AD22" s="78"/>
      <c r="AE22" s="171"/>
      <c r="AF22" s="80" t="s">
        <v>509</v>
      </c>
    </row>
    <row r="23" spans="1:32" s="106" customFormat="1" ht="15">
      <c r="A23" s="73"/>
      <c r="B23" s="73"/>
      <c r="C23" s="73"/>
      <c r="D23" s="102" t="s">
        <v>673</v>
      </c>
      <c r="E23" s="102" t="s">
        <v>674</v>
      </c>
      <c r="F23" s="102" t="s">
        <v>675</v>
      </c>
      <c r="G23" s="102" t="s">
        <v>466</v>
      </c>
      <c r="H23" s="75"/>
      <c r="I23" s="158" t="s">
        <v>676</v>
      </c>
      <c r="J23" s="75" t="s">
        <v>178</v>
      </c>
      <c r="K23" s="75" t="s">
        <v>136</v>
      </c>
      <c r="L23" s="158">
        <v>94588</v>
      </c>
      <c r="M23" s="158" t="s">
        <v>677</v>
      </c>
      <c r="N23" s="223" t="s">
        <v>678</v>
      </c>
      <c r="O23" s="76" t="s">
        <v>754</v>
      </c>
      <c r="Q23" s="75">
        <v>1</v>
      </c>
      <c r="R23" s="75"/>
      <c r="S23" s="75"/>
      <c r="T23" s="75"/>
      <c r="U23" s="75"/>
      <c r="V23" s="75"/>
      <c r="W23" s="77"/>
      <c r="X23" s="110"/>
      <c r="Y23" s="78">
        <f t="shared" si="1"/>
        <v>25000</v>
      </c>
      <c r="Z23" s="78" t="s">
        <v>157</v>
      </c>
      <c r="AA23" s="79">
        <v>41456</v>
      </c>
      <c r="AB23" s="79">
        <v>41554</v>
      </c>
      <c r="AC23" s="164"/>
      <c r="AD23" s="110"/>
      <c r="AE23" s="172"/>
      <c r="AF23" s="80"/>
    </row>
    <row r="24" spans="1:32" s="76" customFormat="1">
      <c r="A24" s="73"/>
      <c r="B24" s="73"/>
      <c r="C24" s="73"/>
      <c r="D24" s="41"/>
      <c r="E24" s="41" t="s">
        <v>674</v>
      </c>
      <c r="F24" s="41"/>
      <c r="G24" s="41"/>
      <c r="H24" s="75"/>
      <c r="I24" s="75"/>
      <c r="J24" s="75"/>
      <c r="K24" s="75"/>
      <c r="L24" s="75"/>
      <c r="M24" s="75"/>
      <c r="N24" s="75"/>
      <c r="O24" s="41" t="s">
        <v>754</v>
      </c>
      <c r="Q24" s="75"/>
      <c r="R24" s="75"/>
      <c r="S24" s="75"/>
      <c r="T24" s="75"/>
      <c r="U24" s="75"/>
      <c r="V24" s="75"/>
      <c r="W24" s="77"/>
      <c r="X24" s="389">
        <v>5200</v>
      </c>
      <c r="Y24" s="78">
        <f t="shared" si="1"/>
        <v>5200</v>
      </c>
      <c r="Z24" s="78" t="s">
        <v>921</v>
      </c>
      <c r="AA24" s="79"/>
      <c r="AB24" s="79"/>
      <c r="AC24" s="164"/>
      <c r="AD24" s="78"/>
      <c r="AE24" s="171"/>
      <c r="AF24" s="80"/>
    </row>
    <row r="25" spans="1:32" s="76" customFormat="1" ht="25.5">
      <c r="A25" s="73"/>
      <c r="B25" s="73"/>
      <c r="C25" s="73"/>
      <c r="D25" s="41" t="s">
        <v>395</v>
      </c>
      <c r="E25" s="41" t="s">
        <v>396</v>
      </c>
      <c r="F25" s="41" t="s">
        <v>397</v>
      </c>
      <c r="G25" s="41" t="s">
        <v>398</v>
      </c>
      <c r="H25" s="75"/>
      <c r="I25" s="75" t="s">
        <v>399</v>
      </c>
      <c r="J25" s="75" t="s">
        <v>386</v>
      </c>
      <c r="K25" s="75" t="s">
        <v>136</v>
      </c>
      <c r="L25" s="75">
        <v>94450</v>
      </c>
      <c r="M25" s="75" t="s">
        <v>400</v>
      </c>
      <c r="N25" s="159" t="s">
        <v>642</v>
      </c>
      <c r="O25" s="76" t="s">
        <v>244</v>
      </c>
      <c r="Q25" s="75"/>
      <c r="R25" s="75"/>
      <c r="S25" s="75"/>
      <c r="T25" s="75"/>
      <c r="U25" s="75"/>
      <c r="V25" s="75">
        <v>2</v>
      </c>
      <c r="W25" s="77"/>
      <c r="X25" s="110"/>
      <c r="Y25" s="78">
        <f t="shared" si="1"/>
        <v>2000</v>
      </c>
      <c r="Z25" s="78" t="s">
        <v>401</v>
      </c>
      <c r="AA25" s="79">
        <v>41387</v>
      </c>
      <c r="AB25" s="79">
        <v>41467</v>
      </c>
      <c r="AC25" s="164"/>
      <c r="AD25" s="78"/>
      <c r="AE25" s="171"/>
      <c r="AF25" s="80"/>
    </row>
    <row r="26" spans="1:32" s="76" customFormat="1" ht="15">
      <c r="A26" s="73"/>
      <c r="B26" s="73"/>
      <c r="C26" s="73"/>
      <c r="D26" s="41" t="s">
        <v>777</v>
      </c>
      <c r="E26" s="149" t="s">
        <v>778</v>
      </c>
      <c r="F26" s="149" t="s">
        <v>260</v>
      </c>
      <c r="G26" s="149" t="s">
        <v>779</v>
      </c>
      <c r="H26" s="75"/>
      <c r="I26" s="158" t="s">
        <v>780</v>
      </c>
      <c r="J26" s="158" t="s">
        <v>781</v>
      </c>
      <c r="K26" s="158" t="s">
        <v>136</v>
      </c>
      <c r="L26" s="158">
        <v>90803</v>
      </c>
      <c r="M26" s="158" t="s">
        <v>782</v>
      </c>
      <c r="N26" s="240" t="s">
        <v>783</v>
      </c>
      <c r="O26" s="76" t="s">
        <v>755</v>
      </c>
      <c r="Q26" s="75"/>
      <c r="R26" s="75"/>
      <c r="S26" s="75">
        <v>1</v>
      </c>
      <c r="T26" s="75"/>
      <c r="U26" s="75"/>
      <c r="V26" s="75"/>
      <c r="W26" s="77"/>
      <c r="X26" s="110"/>
      <c r="Y26" s="78">
        <f t="shared" si="1"/>
        <v>12500</v>
      </c>
      <c r="Z26" s="78" t="s">
        <v>168</v>
      </c>
      <c r="AA26" s="79">
        <v>41470</v>
      </c>
      <c r="AB26" s="79">
        <v>41486</v>
      </c>
      <c r="AC26" s="164"/>
      <c r="AD26" s="78"/>
      <c r="AE26" s="171"/>
      <c r="AF26" s="80"/>
    </row>
    <row r="27" spans="1:32" s="76" customFormat="1" ht="26.25">
      <c r="A27" s="73" t="s">
        <v>140</v>
      </c>
      <c r="B27" s="73" t="s">
        <v>140</v>
      </c>
      <c r="C27" s="73" t="s">
        <v>140</v>
      </c>
      <c r="D27" s="148" t="s">
        <v>143</v>
      </c>
      <c r="E27" s="100" t="s">
        <v>209</v>
      </c>
      <c r="F27" s="41" t="s">
        <v>830</v>
      </c>
      <c r="G27" s="41" t="s">
        <v>831</v>
      </c>
      <c r="H27" s="75"/>
      <c r="I27" s="158" t="s">
        <v>290</v>
      </c>
      <c r="J27" s="75" t="s">
        <v>145</v>
      </c>
      <c r="K27" s="75" t="s">
        <v>291</v>
      </c>
      <c r="L27" s="75">
        <v>94583</v>
      </c>
      <c r="M27" s="75" t="s">
        <v>184</v>
      </c>
      <c r="N27" s="159" t="s">
        <v>832</v>
      </c>
      <c r="O27" s="76" t="s">
        <v>167</v>
      </c>
      <c r="Q27" s="75"/>
      <c r="R27" s="75"/>
      <c r="S27" s="75">
        <v>1</v>
      </c>
      <c r="T27" s="75"/>
      <c r="U27" s="75"/>
      <c r="V27" s="75"/>
      <c r="W27" s="77">
        <f>(Q27*20)+(R27*12)+(S27*12)+(T27*10)+(U27*5)+V27</f>
        <v>12</v>
      </c>
      <c r="X27" s="110"/>
      <c r="Y27" s="78">
        <f t="shared" si="1"/>
        <v>12500</v>
      </c>
      <c r="Z27" s="78" t="s">
        <v>168</v>
      </c>
      <c r="AA27" s="79"/>
      <c r="AB27" s="79">
        <v>41428</v>
      </c>
      <c r="AC27" s="164"/>
      <c r="AD27" s="78"/>
      <c r="AE27" s="171"/>
      <c r="AF27" s="80"/>
    </row>
    <row r="28" spans="1:32" s="76" customFormat="1" ht="25.5">
      <c r="A28" s="73"/>
      <c r="B28" s="73"/>
      <c r="C28" s="73"/>
      <c r="D28" s="41" t="s">
        <v>243</v>
      </c>
      <c r="E28" s="41" t="s">
        <v>208</v>
      </c>
      <c r="F28" s="41" t="s">
        <v>249</v>
      </c>
      <c r="G28" s="41" t="s">
        <v>250</v>
      </c>
      <c r="H28" s="75"/>
      <c r="I28" s="75" t="s">
        <v>292</v>
      </c>
      <c r="J28" s="75" t="s">
        <v>293</v>
      </c>
      <c r="K28" s="75" t="s">
        <v>136</v>
      </c>
      <c r="L28" s="75">
        <v>90670</v>
      </c>
      <c r="M28" s="75" t="s">
        <v>294</v>
      </c>
      <c r="N28" s="159" t="s">
        <v>643</v>
      </c>
      <c r="O28" s="76" t="s">
        <v>244</v>
      </c>
      <c r="Q28" s="75"/>
      <c r="R28" s="75"/>
      <c r="S28" s="75">
        <v>1</v>
      </c>
      <c r="T28" s="75"/>
      <c r="U28" s="75"/>
      <c r="V28" s="75"/>
      <c r="W28" s="77"/>
      <c r="X28" s="110"/>
      <c r="Y28" s="78">
        <f t="shared" si="1"/>
        <v>12500</v>
      </c>
      <c r="Z28" s="78" t="s">
        <v>168</v>
      </c>
      <c r="AA28" s="79">
        <v>41365</v>
      </c>
      <c r="AB28" s="79">
        <v>41400</v>
      </c>
      <c r="AC28" s="164"/>
      <c r="AD28" s="78"/>
      <c r="AE28" s="171"/>
      <c r="AF28" s="80"/>
    </row>
    <row r="29" spans="1:32" s="76" customFormat="1" ht="36">
      <c r="A29" s="73"/>
      <c r="B29" s="73"/>
      <c r="C29" s="73"/>
      <c r="D29" s="41" t="s">
        <v>774</v>
      </c>
      <c r="E29" s="102" t="s">
        <v>870</v>
      </c>
      <c r="F29" s="41" t="s">
        <v>775</v>
      </c>
      <c r="G29" s="41" t="s">
        <v>776</v>
      </c>
      <c r="H29" s="75"/>
      <c r="I29" s="75" t="s">
        <v>540</v>
      </c>
      <c r="J29" s="75" t="s">
        <v>145</v>
      </c>
      <c r="K29" s="75" t="s">
        <v>136</v>
      </c>
      <c r="L29" s="75">
        <v>94583</v>
      </c>
      <c r="M29" s="75" t="s">
        <v>786</v>
      </c>
      <c r="N29" s="159" t="s">
        <v>787</v>
      </c>
      <c r="O29" s="76" t="s">
        <v>755</v>
      </c>
      <c r="Q29" s="75"/>
      <c r="R29" s="75"/>
      <c r="S29" s="75">
        <v>1</v>
      </c>
      <c r="T29" s="75"/>
      <c r="U29" s="75"/>
      <c r="V29" s="75"/>
      <c r="W29" s="77"/>
      <c r="X29" s="110"/>
      <c r="Y29" s="78">
        <f t="shared" si="1"/>
        <v>12500</v>
      </c>
      <c r="Z29" s="78" t="s">
        <v>168</v>
      </c>
      <c r="AA29" s="79">
        <v>41470</v>
      </c>
      <c r="AB29" s="79">
        <v>41568</v>
      </c>
      <c r="AC29" s="164"/>
      <c r="AD29" s="78"/>
      <c r="AE29" s="171"/>
      <c r="AF29" s="80"/>
    </row>
    <row r="30" spans="1:32" s="76" customFormat="1">
      <c r="A30" s="73"/>
      <c r="B30" s="73"/>
      <c r="C30" s="73"/>
      <c r="D30" s="41"/>
      <c r="E30" s="41" t="s">
        <v>483</v>
      </c>
      <c r="F30" s="41"/>
      <c r="G30" s="41"/>
      <c r="H30" s="75"/>
      <c r="I30" s="75"/>
      <c r="J30" s="75"/>
      <c r="K30" s="75"/>
      <c r="L30" s="75"/>
      <c r="M30" s="75"/>
      <c r="N30" s="75"/>
      <c r="O30" s="41" t="s">
        <v>939</v>
      </c>
      <c r="Q30" s="75"/>
      <c r="R30" s="75"/>
      <c r="S30" s="75"/>
      <c r="T30" s="75"/>
      <c r="U30" s="75"/>
      <c r="V30" s="75"/>
      <c r="W30" s="77"/>
      <c r="X30" s="389">
        <v>500</v>
      </c>
      <c r="Y30" s="78">
        <f t="shared" si="1"/>
        <v>500</v>
      </c>
      <c r="Z30" s="78" t="s">
        <v>921</v>
      </c>
      <c r="AA30" s="79"/>
      <c r="AB30" s="79"/>
      <c r="AC30" s="164"/>
      <c r="AD30" s="78"/>
      <c r="AE30" s="171"/>
      <c r="AF30" s="80"/>
    </row>
    <row r="31" spans="1:32" s="76" customFormat="1" ht="24">
      <c r="A31" s="73"/>
      <c r="B31" s="73"/>
      <c r="C31" s="73"/>
      <c r="D31" s="41"/>
      <c r="E31" s="41" t="s">
        <v>948</v>
      </c>
      <c r="F31" s="41" t="s">
        <v>949</v>
      </c>
      <c r="G31" s="41" t="s">
        <v>950</v>
      </c>
      <c r="H31" s="75"/>
      <c r="I31" s="75"/>
      <c r="J31" s="75"/>
      <c r="K31" s="75"/>
      <c r="L31" s="75"/>
      <c r="M31" s="75"/>
      <c r="N31" s="75" t="s">
        <v>951</v>
      </c>
      <c r="Q31" s="75"/>
      <c r="R31" s="75"/>
      <c r="S31" s="75"/>
      <c r="T31" s="75"/>
      <c r="U31" s="75"/>
      <c r="V31" s="75">
        <v>2</v>
      </c>
      <c r="W31" s="77"/>
      <c r="X31" s="110"/>
      <c r="Y31" s="78">
        <f t="shared" si="1"/>
        <v>2000</v>
      </c>
      <c r="Z31" s="78" t="s">
        <v>401</v>
      </c>
      <c r="AA31" s="79"/>
      <c r="AB31" s="79"/>
      <c r="AC31" s="164"/>
      <c r="AD31" s="78"/>
      <c r="AE31" s="171"/>
      <c r="AF31" s="80"/>
    </row>
    <row r="32" spans="1:32" s="76" customFormat="1" ht="25.5">
      <c r="A32" s="73"/>
      <c r="B32" s="73"/>
      <c r="C32" s="73"/>
      <c r="D32" s="41" t="s">
        <v>210</v>
      </c>
      <c r="E32" s="41" t="s">
        <v>211</v>
      </c>
      <c r="F32" s="41" t="s">
        <v>212</v>
      </c>
      <c r="G32" s="41" t="s">
        <v>213</v>
      </c>
      <c r="H32" s="75"/>
      <c r="I32" s="75" t="s">
        <v>295</v>
      </c>
      <c r="J32" s="75" t="s">
        <v>297</v>
      </c>
      <c r="K32" s="75" t="s">
        <v>136</v>
      </c>
      <c r="L32" s="75">
        <v>92604</v>
      </c>
      <c r="M32" s="75" t="s">
        <v>298</v>
      </c>
      <c r="N32" s="159" t="s">
        <v>705</v>
      </c>
      <c r="O32" s="76" t="s">
        <v>214</v>
      </c>
      <c r="Q32" s="75"/>
      <c r="R32" s="75"/>
      <c r="S32" s="75">
        <v>1</v>
      </c>
      <c r="T32" s="75"/>
      <c r="U32" s="75"/>
      <c r="V32" s="75"/>
      <c r="W32" s="77"/>
      <c r="X32" s="110"/>
      <c r="Y32" s="78">
        <f t="shared" si="1"/>
        <v>12500</v>
      </c>
      <c r="Z32" s="78" t="s">
        <v>168</v>
      </c>
      <c r="AA32" s="79"/>
      <c r="AB32" s="79">
        <v>41442</v>
      </c>
      <c r="AC32" s="164"/>
      <c r="AD32" s="78"/>
      <c r="AE32" s="171"/>
      <c r="AF32" s="80"/>
    </row>
    <row r="33" spans="1:32" s="106" customFormat="1" ht="26.25">
      <c r="A33" s="73"/>
      <c r="B33" s="73"/>
      <c r="C33" s="73"/>
      <c r="D33" s="41" t="s">
        <v>896</v>
      </c>
      <c r="E33" s="41" t="s">
        <v>961</v>
      </c>
      <c r="F33" s="41" t="s">
        <v>898</v>
      </c>
      <c r="G33" s="41" t="s">
        <v>899</v>
      </c>
      <c r="H33" s="75"/>
      <c r="I33" s="263" t="s">
        <v>962</v>
      </c>
      <c r="J33" s="75" t="s">
        <v>178</v>
      </c>
      <c r="K33" s="75" t="s">
        <v>766</v>
      </c>
      <c r="L33" s="75">
        <v>94588</v>
      </c>
      <c r="M33" s="263" t="s">
        <v>963</v>
      </c>
      <c r="N33" s="159" t="s">
        <v>900</v>
      </c>
      <c r="O33" s="76" t="s">
        <v>167</v>
      </c>
      <c r="P33" s="76"/>
      <c r="Q33" s="75"/>
      <c r="R33" s="75"/>
      <c r="S33" s="75"/>
      <c r="T33" s="75">
        <v>1</v>
      </c>
      <c r="U33" s="75"/>
      <c r="V33" s="75"/>
      <c r="W33" s="77"/>
      <c r="X33" s="110"/>
      <c r="Y33" s="78">
        <f t="shared" si="1"/>
        <v>8000</v>
      </c>
      <c r="Z33" s="78" t="s">
        <v>175</v>
      </c>
      <c r="AA33" s="79"/>
      <c r="AB33" s="79">
        <v>41505</v>
      </c>
      <c r="AC33" s="164"/>
      <c r="AD33" s="78"/>
      <c r="AE33" s="171"/>
      <c r="AF33" s="80"/>
    </row>
    <row r="34" spans="1:32" s="106" customFormat="1" ht="25.5">
      <c r="A34" s="73"/>
      <c r="B34" s="73"/>
      <c r="C34" s="73"/>
      <c r="D34" s="41" t="s">
        <v>866</v>
      </c>
      <c r="E34" s="41" t="s">
        <v>860</v>
      </c>
      <c r="F34" s="41" t="s">
        <v>481</v>
      </c>
      <c r="G34" s="41" t="s">
        <v>861</v>
      </c>
      <c r="H34" s="75"/>
      <c r="I34" s="75" t="s">
        <v>862</v>
      </c>
      <c r="J34" s="75" t="s">
        <v>863</v>
      </c>
      <c r="K34" s="75" t="s">
        <v>136</v>
      </c>
      <c r="L34" s="75">
        <v>95603</v>
      </c>
      <c r="M34" s="75" t="s">
        <v>864</v>
      </c>
      <c r="N34" s="159" t="s">
        <v>865</v>
      </c>
      <c r="O34" s="76" t="s">
        <v>480</v>
      </c>
      <c r="P34" s="76"/>
      <c r="Q34" s="75"/>
      <c r="R34" s="75"/>
      <c r="S34" s="75"/>
      <c r="T34" s="75">
        <v>1</v>
      </c>
      <c r="U34" s="75"/>
      <c r="V34" s="75"/>
      <c r="W34" s="77"/>
      <c r="X34" s="110"/>
      <c r="Y34" s="78">
        <f t="shared" si="1"/>
        <v>8000</v>
      </c>
      <c r="Z34" s="78" t="s">
        <v>175</v>
      </c>
      <c r="AA34" s="79"/>
      <c r="AB34" s="79">
        <v>41555</v>
      </c>
      <c r="AC34" s="164"/>
      <c r="AD34" s="78"/>
      <c r="AE34" s="171">
        <v>41484</v>
      </c>
      <c r="AF34" s="80"/>
    </row>
    <row r="35" spans="1:32" s="76" customFormat="1" ht="25.5">
      <c r="A35" s="73"/>
      <c r="B35" s="73"/>
      <c r="C35" s="73"/>
      <c r="D35" s="41" t="s">
        <v>834</v>
      </c>
      <c r="E35" s="102" t="s">
        <v>757</v>
      </c>
      <c r="F35" s="41" t="s">
        <v>835</v>
      </c>
      <c r="G35" s="41" t="s">
        <v>759</v>
      </c>
      <c r="H35" s="75"/>
      <c r="I35" s="75" t="s">
        <v>837</v>
      </c>
      <c r="J35" s="75" t="s">
        <v>838</v>
      </c>
      <c r="K35" s="75" t="s">
        <v>136</v>
      </c>
      <c r="L35" s="75">
        <v>95334</v>
      </c>
      <c r="M35" s="75" t="s">
        <v>839</v>
      </c>
      <c r="N35" s="159" t="s">
        <v>836</v>
      </c>
      <c r="O35" s="76" t="s">
        <v>244</v>
      </c>
      <c r="Q35" s="75"/>
      <c r="R35" s="75"/>
      <c r="S35" s="75"/>
      <c r="T35" s="75">
        <v>1</v>
      </c>
      <c r="U35" s="75"/>
      <c r="V35" s="75"/>
      <c r="W35" s="77"/>
      <c r="X35" s="110"/>
      <c r="Y35" s="78">
        <f t="shared" si="1"/>
        <v>8000</v>
      </c>
      <c r="Z35" s="78" t="s">
        <v>175</v>
      </c>
      <c r="AA35" s="79">
        <v>41477</v>
      </c>
      <c r="AB35" s="79">
        <v>41505</v>
      </c>
      <c r="AC35" s="164"/>
      <c r="AD35" s="78"/>
      <c r="AE35" s="171">
        <v>41477</v>
      </c>
      <c r="AF35" s="80"/>
    </row>
    <row r="36" spans="1:32" s="106" customFormat="1" ht="25.5">
      <c r="A36" s="73"/>
      <c r="B36" s="73"/>
      <c r="C36" s="73"/>
      <c r="D36" s="102" t="s">
        <v>226</v>
      </c>
      <c r="E36" s="102" t="s">
        <v>227</v>
      </c>
      <c r="F36" s="102" t="s">
        <v>228</v>
      </c>
      <c r="G36" s="102" t="s">
        <v>229</v>
      </c>
      <c r="H36" s="75"/>
      <c r="I36" s="75" t="s">
        <v>299</v>
      </c>
      <c r="J36" s="75" t="s">
        <v>300</v>
      </c>
      <c r="K36" s="75" t="s">
        <v>136</v>
      </c>
      <c r="L36" s="75">
        <v>95366</v>
      </c>
      <c r="M36" s="75" t="s">
        <v>301</v>
      </c>
      <c r="N36" s="159" t="s">
        <v>644</v>
      </c>
      <c r="O36" s="76" t="s">
        <v>174</v>
      </c>
      <c r="P36" s="76"/>
      <c r="Q36" s="75"/>
      <c r="R36" s="75"/>
      <c r="S36" s="75"/>
      <c r="T36" s="75"/>
      <c r="U36" s="75">
        <v>1</v>
      </c>
      <c r="V36" s="75"/>
      <c r="W36" s="77"/>
      <c r="X36" s="110"/>
      <c r="Y36" s="78">
        <f t="shared" si="1"/>
        <v>4000</v>
      </c>
      <c r="Z36" s="78" t="s">
        <v>230</v>
      </c>
      <c r="AA36" s="79">
        <v>41358</v>
      </c>
      <c r="AB36" s="79">
        <v>41366</v>
      </c>
      <c r="AC36" s="164"/>
      <c r="AD36" s="78"/>
      <c r="AE36" s="171"/>
      <c r="AF36" s="80"/>
    </row>
    <row r="37" spans="1:32" s="76" customFormat="1" ht="25.5">
      <c r="A37" s="73"/>
      <c r="B37" s="73"/>
      <c r="C37" s="73"/>
      <c r="D37" s="41" t="s">
        <v>570</v>
      </c>
      <c r="E37" s="41" t="s">
        <v>365</v>
      </c>
      <c r="F37" s="41" t="s">
        <v>247</v>
      </c>
      <c r="G37" s="41" t="s">
        <v>366</v>
      </c>
      <c r="H37" s="75"/>
      <c r="I37" s="75" t="s">
        <v>565</v>
      </c>
      <c r="J37" s="75" t="s">
        <v>566</v>
      </c>
      <c r="K37" s="75" t="s">
        <v>136</v>
      </c>
      <c r="L37" s="75">
        <v>95382</v>
      </c>
      <c r="M37" s="75" t="s">
        <v>567</v>
      </c>
      <c r="N37" s="159" t="s">
        <v>568</v>
      </c>
      <c r="O37" s="76" t="s">
        <v>244</v>
      </c>
      <c r="Q37" s="75"/>
      <c r="R37" s="75"/>
      <c r="S37" s="75"/>
      <c r="T37" s="75">
        <v>1</v>
      </c>
      <c r="U37" s="75"/>
      <c r="V37" s="75"/>
      <c r="W37" s="77"/>
      <c r="X37" s="110"/>
      <c r="Y37" s="78">
        <f t="shared" si="1"/>
        <v>8000</v>
      </c>
      <c r="Z37" s="78" t="s">
        <v>175</v>
      </c>
      <c r="AA37" s="79">
        <v>41442</v>
      </c>
      <c r="AB37" s="79">
        <v>41491</v>
      </c>
      <c r="AC37" s="164"/>
      <c r="AD37" s="78"/>
      <c r="AE37" s="171"/>
      <c r="AF37" s="80"/>
    </row>
    <row r="38" spans="1:32" s="76" customFormat="1" ht="26.25">
      <c r="A38" s="73"/>
      <c r="B38" s="73"/>
      <c r="C38" s="73"/>
      <c r="D38" s="41" t="s">
        <v>423</v>
      </c>
      <c r="E38" s="41" t="s">
        <v>424</v>
      </c>
      <c r="F38" s="41" t="s">
        <v>481</v>
      </c>
      <c r="G38" s="41" t="s">
        <v>482</v>
      </c>
      <c r="H38" s="75"/>
      <c r="I38" s="158" t="s">
        <v>425</v>
      </c>
      <c r="J38" s="75" t="s">
        <v>426</v>
      </c>
      <c r="K38" s="75" t="s">
        <v>136</v>
      </c>
      <c r="L38" s="158">
        <v>94544</v>
      </c>
      <c r="M38" s="75" t="s">
        <v>533</v>
      </c>
      <c r="N38" s="159" t="s">
        <v>671</v>
      </c>
      <c r="O38" s="76" t="s">
        <v>480</v>
      </c>
      <c r="Q38" s="75"/>
      <c r="R38" s="75"/>
      <c r="S38" s="75">
        <v>1</v>
      </c>
      <c r="T38" s="75"/>
      <c r="U38" s="75"/>
      <c r="V38" s="75"/>
      <c r="W38" s="77"/>
      <c r="X38" s="110"/>
      <c r="Y38" s="78">
        <f t="shared" si="1"/>
        <v>12500</v>
      </c>
      <c r="Z38" s="78" t="s">
        <v>168</v>
      </c>
      <c r="AA38" s="79">
        <v>41396</v>
      </c>
      <c r="AB38" s="79">
        <v>41474</v>
      </c>
      <c r="AC38" s="164"/>
      <c r="AD38" s="78"/>
      <c r="AE38" s="171"/>
      <c r="AF38" s="80"/>
    </row>
    <row r="39" spans="1:32" s="106" customFormat="1" ht="26.25">
      <c r="A39" s="73"/>
      <c r="B39" s="73"/>
      <c r="C39" s="73"/>
      <c r="D39" s="41" t="s">
        <v>233</v>
      </c>
      <c r="E39" s="41" t="s">
        <v>234</v>
      </c>
      <c r="F39" s="41" t="s">
        <v>235</v>
      </c>
      <c r="G39" s="41" t="s">
        <v>236</v>
      </c>
      <c r="H39" s="75"/>
      <c r="I39" s="158" t="s">
        <v>302</v>
      </c>
      <c r="J39" s="75" t="s">
        <v>303</v>
      </c>
      <c r="K39" s="75" t="s">
        <v>304</v>
      </c>
      <c r="L39" s="75">
        <v>85331</v>
      </c>
      <c r="M39" s="158" t="s">
        <v>305</v>
      </c>
      <c r="N39" s="159" t="s">
        <v>645</v>
      </c>
      <c r="O39" s="76" t="s">
        <v>174</v>
      </c>
      <c r="P39" s="76"/>
      <c r="Q39" s="75"/>
      <c r="R39" s="75"/>
      <c r="S39" s="75"/>
      <c r="T39" s="75">
        <v>1</v>
      </c>
      <c r="U39" s="75"/>
      <c r="V39" s="75"/>
      <c r="W39" s="77"/>
      <c r="X39" s="110"/>
      <c r="Y39" s="78">
        <f t="shared" si="1"/>
        <v>8000</v>
      </c>
      <c r="Z39" s="78" t="s">
        <v>175</v>
      </c>
      <c r="AA39" s="79">
        <v>41361</v>
      </c>
      <c r="AB39" s="79">
        <v>41423</v>
      </c>
      <c r="AC39" s="164"/>
      <c r="AD39" s="78"/>
      <c r="AE39" s="171"/>
      <c r="AF39" s="80"/>
    </row>
    <row r="40" spans="1:32" s="106" customFormat="1" ht="14.25" customHeight="1">
      <c r="A40" s="73"/>
      <c r="B40" s="73"/>
      <c r="C40" s="73"/>
      <c r="D40" s="41" t="s">
        <v>724</v>
      </c>
      <c r="E40" s="107" t="s">
        <v>725</v>
      </c>
      <c r="F40" s="41" t="s">
        <v>726</v>
      </c>
      <c r="G40" s="41" t="s">
        <v>727</v>
      </c>
      <c r="H40" s="75"/>
      <c r="I40" s="75" t="s">
        <v>302</v>
      </c>
      <c r="J40" s="75" t="s">
        <v>303</v>
      </c>
      <c r="K40" s="75" t="s">
        <v>304</v>
      </c>
      <c r="L40" s="75">
        <v>85254</v>
      </c>
      <c r="M40" s="75" t="s">
        <v>728</v>
      </c>
      <c r="N40" s="159" t="s">
        <v>729</v>
      </c>
      <c r="O40" s="76" t="s">
        <v>167</v>
      </c>
      <c r="P40" s="76">
        <v>1</v>
      </c>
      <c r="Q40" s="75"/>
      <c r="R40" s="75"/>
      <c r="S40" s="75"/>
      <c r="T40" s="75"/>
      <c r="U40" s="75"/>
      <c r="V40" s="75"/>
      <c r="W40" s="77"/>
      <c r="X40" s="110"/>
      <c r="Y40" s="78">
        <v>45000</v>
      </c>
      <c r="Z40" s="78" t="s">
        <v>157</v>
      </c>
      <c r="AA40" s="79">
        <v>41463</v>
      </c>
      <c r="AB40" s="79">
        <v>41527</v>
      </c>
      <c r="AC40" s="164"/>
      <c r="AD40" s="78"/>
      <c r="AE40" s="171"/>
      <c r="AF40" s="80"/>
    </row>
    <row r="41" spans="1:32" s="106" customFormat="1" ht="45">
      <c r="A41" s="73"/>
      <c r="B41" s="73"/>
      <c r="C41" s="73"/>
      <c r="D41" s="41" t="s">
        <v>275</v>
      </c>
      <c r="E41" s="41" t="s">
        <v>276</v>
      </c>
      <c r="F41" s="41" t="s">
        <v>277</v>
      </c>
      <c r="G41" s="41" t="s">
        <v>278</v>
      </c>
      <c r="H41" s="75"/>
      <c r="I41" s="158" t="s">
        <v>306</v>
      </c>
      <c r="J41" s="75" t="s">
        <v>145</v>
      </c>
      <c r="K41" s="75" t="s">
        <v>136</v>
      </c>
      <c r="L41" s="75">
        <v>94583</v>
      </c>
      <c r="M41" s="265" t="s">
        <v>307</v>
      </c>
      <c r="N41" s="159" t="s">
        <v>646</v>
      </c>
      <c r="O41" s="76" t="s">
        <v>174</v>
      </c>
      <c r="P41" s="76"/>
      <c r="Q41" s="75">
        <v>1</v>
      </c>
      <c r="R41" s="75"/>
      <c r="S41" s="75"/>
      <c r="T41" s="75"/>
      <c r="U41" s="75"/>
      <c r="V41" s="75"/>
      <c r="W41" s="77"/>
      <c r="X41" s="110"/>
      <c r="Y41" s="78">
        <f t="shared" ref="Y41:Y55" si="2">SUM(Q41*25000,S41*12500,T41*8000,U41*4000,V41*1000,X41)</f>
        <v>25000</v>
      </c>
      <c r="Z41" s="78" t="s">
        <v>157</v>
      </c>
      <c r="AA41" s="79">
        <v>41369</v>
      </c>
      <c r="AB41" s="79">
        <v>41464</v>
      </c>
      <c r="AC41" s="164"/>
      <c r="AD41" s="78"/>
      <c r="AE41" s="171"/>
      <c r="AF41" s="80"/>
    </row>
    <row r="42" spans="1:32" s="76" customFormat="1" ht="15">
      <c r="A42" s="73"/>
      <c r="B42" s="73"/>
      <c r="C42" s="73"/>
      <c r="D42" s="41" t="s">
        <v>763</v>
      </c>
      <c r="E42" s="41" t="s">
        <v>760</v>
      </c>
      <c r="F42" s="41" t="s">
        <v>761</v>
      </c>
      <c r="G42" s="41" t="s">
        <v>762</v>
      </c>
      <c r="H42" s="75"/>
      <c r="I42" s="158" t="s">
        <v>764</v>
      </c>
      <c r="J42" s="158" t="s">
        <v>765</v>
      </c>
      <c r="K42" s="158" t="s">
        <v>766</v>
      </c>
      <c r="L42" s="158">
        <v>95608</v>
      </c>
      <c r="M42" s="158" t="s">
        <v>767</v>
      </c>
      <c r="N42" s="223" t="s">
        <v>768</v>
      </c>
      <c r="O42" s="76" t="s">
        <v>174</v>
      </c>
      <c r="Q42" s="75"/>
      <c r="R42" s="75"/>
      <c r="S42" s="75"/>
      <c r="T42" s="75"/>
      <c r="U42" s="75"/>
      <c r="V42" s="75"/>
      <c r="W42" s="77"/>
      <c r="X42" s="110">
        <v>2000</v>
      </c>
      <c r="Y42" s="78">
        <f t="shared" si="2"/>
        <v>2000</v>
      </c>
      <c r="Z42" s="78" t="s">
        <v>266</v>
      </c>
      <c r="AA42" s="79"/>
      <c r="AB42" s="79">
        <v>41541</v>
      </c>
      <c r="AC42" s="164"/>
      <c r="AD42" s="78"/>
      <c r="AE42" s="171">
        <v>41467</v>
      </c>
      <c r="AF42" s="80"/>
    </row>
    <row r="43" spans="1:32" s="106" customFormat="1" ht="24.75">
      <c r="A43" s="73"/>
      <c r="B43" s="73"/>
      <c r="C43" s="73"/>
      <c r="D43" s="149" t="s">
        <v>383</v>
      </c>
      <c r="E43" s="107" t="s">
        <v>384</v>
      </c>
      <c r="F43" s="41" t="s">
        <v>868</v>
      </c>
      <c r="G43" s="41" t="s">
        <v>867</v>
      </c>
      <c r="H43" s="75"/>
      <c r="I43" s="149" t="s">
        <v>385</v>
      </c>
      <c r="J43" s="75" t="s">
        <v>386</v>
      </c>
      <c r="K43" s="75" t="s">
        <v>136</v>
      </c>
      <c r="L43" s="75">
        <v>94551</v>
      </c>
      <c r="M43" s="75"/>
      <c r="N43" s="159" t="s">
        <v>562</v>
      </c>
      <c r="O43" s="76" t="s">
        <v>174</v>
      </c>
      <c r="P43" s="76"/>
      <c r="Q43" s="75"/>
      <c r="R43" s="75"/>
      <c r="S43" s="75"/>
      <c r="T43" s="75">
        <v>1</v>
      </c>
      <c r="U43" s="75"/>
      <c r="V43" s="75"/>
      <c r="W43" s="77"/>
      <c r="X43" s="110"/>
      <c r="Y43" s="78">
        <f t="shared" si="2"/>
        <v>8000</v>
      </c>
      <c r="Z43" s="78" t="s">
        <v>175</v>
      </c>
      <c r="AA43" s="79">
        <v>41383</v>
      </c>
      <c r="AB43" s="79"/>
      <c r="AC43" s="164"/>
      <c r="AD43" s="78"/>
      <c r="AE43" s="171"/>
      <c r="AF43" s="80"/>
    </row>
    <row r="44" spans="1:32" s="106" customFormat="1" ht="25.5">
      <c r="A44" s="73"/>
      <c r="B44" s="73"/>
      <c r="C44" s="73"/>
      <c r="D44" s="41" t="s">
        <v>334</v>
      </c>
      <c r="E44" s="41" t="s">
        <v>335</v>
      </c>
      <c r="F44" s="41" t="s">
        <v>336</v>
      </c>
      <c r="G44" s="41" t="s">
        <v>337</v>
      </c>
      <c r="H44" s="75" t="s">
        <v>338</v>
      </c>
      <c r="I44" s="75" t="s">
        <v>339</v>
      </c>
      <c r="J44" s="75" t="s">
        <v>248</v>
      </c>
      <c r="K44" s="75" t="s">
        <v>136</v>
      </c>
      <c r="L44" s="75">
        <v>95376</v>
      </c>
      <c r="M44" s="75" t="s">
        <v>340</v>
      </c>
      <c r="N44" s="159" t="s">
        <v>341</v>
      </c>
      <c r="O44" s="76" t="s">
        <v>174</v>
      </c>
      <c r="P44" s="76"/>
      <c r="Q44" s="75"/>
      <c r="R44" s="75"/>
      <c r="S44" s="75"/>
      <c r="T44" s="75">
        <v>1</v>
      </c>
      <c r="U44" s="75"/>
      <c r="V44" s="75"/>
      <c r="W44" s="77"/>
      <c r="X44" s="110"/>
      <c r="Y44" s="78">
        <f t="shared" si="2"/>
        <v>8000</v>
      </c>
      <c r="Z44" s="78" t="s">
        <v>175</v>
      </c>
      <c r="AA44" s="79"/>
      <c r="AB44" s="79">
        <v>41407</v>
      </c>
      <c r="AC44" s="164"/>
      <c r="AD44" s="78"/>
      <c r="AE44" s="171"/>
      <c r="AF44" s="80"/>
    </row>
    <row r="45" spans="1:32" s="106" customFormat="1" ht="26.25">
      <c r="A45" s="73"/>
      <c r="B45" s="73"/>
      <c r="C45" s="73"/>
      <c r="D45" s="149" t="s">
        <v>525</v>
      </c>
      <c r="E45" s="41" t="s">
        <v>524</v>
      </c>
      <c r="F45" s="41" t="s">
        <v>187</v>
      </c>
      <c r="G45" s="41" t="s">
        <v>188</v>
      </c>
      <c r="H45" s="75"/>
      <c r="I45" s="158" t="s">
        <v>296</v>
      </c>
      <c r="J45" s="75" t="s">
        <v>178</v>
      </c>
      <c r="K45" s="75" t="s">
        <v>136</v>
      </c>
      <c r="L45" s="158">
        <v>94588</v>
      </c>
      <c r="M45" s="255" t="s">
        <v>526</v>
      </c>
      <c r="N45" s="159" t="s">
        <v>647</v>
      </c>
      <c r="O45" s="76" t="s">
        <v>829</v>
      </c>
      <c r="P45" s="76"/>
      <c r="Q45" s="75"/>
      <c r="R45" s="75"/>
      <c r="S45" s="75"/>
      <c r="T45" s="75">
        <v>1</v>
      </c>
      <c r="U45" s="75"/>
      <c r="V45" s="75"/>
      <c r="W45" s="77"/>
      <c r="X45" s="110"/>
      <c r="Y45" s="78">
        <f t="shared" si="2"/>
        <v>8000</v>
      </c>
      <c r="Z45" s="78" t="s">
        <v>175</v>
      </c>
      <c r="AA45" s="79">
        <v>41429</v>
      </c>
      <c r="AB45" s="79"/>
      <c r="AC45" s="164"/>
      <c r="AD45" s="78"/>
      <c r="AE45" s="171">
        <v>41429</v>
      </c>
      <c r="AF45" s="80"/>
    </row>
    <row r="46" spans="1:32" s="76" customFormat="1" ht="25.5">
      <c r="A46" s="73"/>
      <c r="B46" s="73" t="s">
        <v>140</v>
      </c>
      <c r="C46" s="73" t="s">
        <v>140</v>
      </c>
      <c r="D46" s="148" t="s">
        <v>182</v>
      </c>
      <c r="E46" s="41" t="s">
        <v>127</v>
      </c>
      <c r="F46" s="41" t="s">
        <v>129</v>
      </c>
      <c r="G46" s="41" t="s">
        <v>132</v>
      </c>
      <c r="H46" s="103" t="s">
        <v>176</v>
      </c>
      <c r="I46" s="104" t="s">
        <v>177</v>
      </c>
      <c r="J46" s="75" t="s">
        <v>178</v>
      </c>
      <c r="K46" s="75" t="s">
        <v>136</v>
      </c>
      <c r="L46" s="75">
        <v>94566</v>
      </c>
      <c r="M46" s="104" t="s">
        <v>179</v>
      </c>
      <c r="N46" s="159" t="s">
        <v>180</v>
      </c>
      <c r="O46" s="76" t="s">
        <v>207</v>
      </c>
      <c r="Q46" s="75"/>
      <c r="R46" s="75"/>
      <c r="S46" s="75">
        <v>1</v>
      </c>
      <c r="T46" s="75"/>
      <c r="U46" s="75"/>
      <c r="V46" s="75"/>
      <c r="W46" s="77">
        <v>12</v>
      </c>
      <c r="X46" s="110"/>
      <c r="Y46" s="78">
        <f t="shared" si="2"/>
        <v>12500</v>
      </c>
      <c r="Z46" s="78" t="s">
        <v>168</v>
      </c>
      <c r="AA46" s="79">
        <v>41351</v>
      </c>
      <c r="AB46" s="79">
        <v>41351</v>
      </c>
      <c r="AC46" s="164"/>
      <c r="AD46" s="78"/>
      <c r="AE46" s="171"/>
      <c r="AF46" s="80"/>
    </row>
    <row r="47" spans="1:32" s="76" customFormat="1" ht="25.5">
      <c r="A47" s="73"/>
      <c r="B47" s="73"/>
      <c r="C47" s="73"/>
      <c r="D47" s="102" t="s">
        <v>463</v>
      </c>
      <c r="E47" s="102" t="s">
        <v>464</v>
      </c>
      <c r="F47" s="102" t="s">
        <v>465</v>
      </c>
      <c r="G47" s="102" t="s">
        <v>466</v>
      </c>
      <c r="H47" s="75"/>
      <c r="I47" s="75" t="s">
        <v>467</v>
      </c>
      <c r="J47" s="75" t="s">
        <v>386</v>
      </c>
      <c r="K47" s="75" t="s">
        <v>291</v>
      </c>
      <c r="L47" s="75">
        <v>94551</v>
      </c>
      <c r="M47" s="75">
        <v>9252452313</v>
      </c>
      <c r="N47" s="159" t="s">
        <v>648</v>
      </c>
      <c r="O47" s="76" t="s">
        <v>512</v>
      </c>
      <c r="Q47" s="75"/>
      <c r="R47" s="75"/>
      <c r="S47" s="75"/>
      <c r="T47" s="75">
        <v>1</v>
      </c>
      <c r="U47" s="75"/>
      <c r="V47" s="75"/>
      <c r="W47" s="77"/>
      <c r="X47" s="110"/>
      <c r="Y47" s="78">
        <f t="shared" si="2"/>
        <v>8000</v>
      </c>
      <c r="Z47" s="78" t="s">
        <v>175</v>
      </c>
      <c r="AA47" s="79"/>
      <c r="AB47" s="79">
        <v>41456</v>
      </c>
      <c r="AC47" s="164"/>
      <c r="AD47" s="78"/>
      <c r="AE47" s="171"/>
      <c r="AF47" s="80"/>
    </row>
    <row r="48" spans="1:32" s="76" customFormat="1" ht="25.5">
      <c r="A48" s="73"/>
      <c r="B48" s="73"/>
      <c r="C48" s="73"/>
      <c r="D48" s="41" t="s">
        <v>245</v>
      </c>
      <c r="E48" s="41" t="s">
        <v>246</v>
      </c>
      <c r="F48" s="41" t="s">
        <v>247</v>
      </c>
      <c r="G48" s="41" t="s">
        <v>248</v>
      </c>
      <c r="H48" s="75"/>
      <c r="I48" s="75" t="s">
        <v>952</v>
      </c>
      <c r="J48" s="75" t="s">
        <v>297</v>
      </c>
      <c r="K48" s="75" t="s">
        <v>136</v>
      </c>
      <c r="L48" s="75">
        <v>92618</v>
      </c>
      <c r="M48" s="75" t="s">
        <v>308</v>
      </c>
      <c r="N48" s="159" t="s">
        <v>663</v>
      </c>
      <c r="O48" s="76" t="s">
        <v>174</v>
      </c>
      <c r="Q48" s="75"/>
      <c r="R48" s="75"/>
      <c r="S48" s="75"/>
      <c r="T48" s="75">
        <v>1</v>
      </c>
      <c r="U48" s="75"/>
      <c r="V48" s="75"/>
      <c r="W48" s="77"/>
      <c r="X48" s="110"/>
      <c r="Y48" s="78">
        <f t="shared" si="2"/>
        <v>8000</v>
      </c>
      <c r="Z48" s="78" t="s">
        <v>175</v>
      </c>
      <c r="AA48" s="79">
        <v>41365</v>
      </c>
      <c r="AB48" s="79">
        <v>41494</v>
      </c>
      <c r="AC48" s="164"/>
      <c r="AD48" s="78"/>
      <c r="AE48" s="171"/>
      <c r="AF48" s="80"/>
    </row>
    <row r="49" spans="1:32" s="76" customFormat="1">
      <c r="A49" s="73"/>
      <c r="B49" s="73"/>
      <c r="C49" s="73"/>
      <c r="D49" s="102"/>
      <c r="E49" s="41" t="s">
        <v>940</v>
      </c>
      <c r="F49" s="102"/>
      <c r="G49" s="102"/>
      <c r="H49" s="75"/>
      <c r="I49" s="75"/>
      <c r="J49" s="75"/>
      <c r="K49" s="75"/>
      <c r="L49" s="75"/>
      <c r="M49" s="75"/>
      <c r="N49" s="75"/>
      <c r="O49" s="41" t="s">
        <v>881</v>
      </c>
      <c r="Q49" s="75"/>
      <c r="R49" s="75"/>
      <c r="S49" s="75"/>
      <c r="T49" s="75"/>
      <c r="U49" s="75"/>
      <c r="V49" s="75"/>
      <c r="W49" s="77"/>
      <c r="X49" s="389">
        <v>10000</v>
      </c>
      <c r="Y49" s="78">
        <f t="shared" si="2"/>
        <v>10000</v>
      </c>
      <c r="Z49" s="78" t="s">
        <v>921</v>
      </c>
      <c r="AA49" s="79"/>
      <c r="AB49" s="79"/>
      <c r="AC49" s="164"/>
      <c r="AD49" s="78"/>
      <c r="AE49" s="171"/>
      <c r="AF49" s="80"/>
    </row>
    <row r="50" spans="1:32" s="76" customFormat="1" ht="25.5">
      <c r="A50" s="73"/>
      <c r="B50" s="73"/>
      <c r="C50" s="73"/>
      <c r="D50" s="102" t="s">
        <v>223</v>
      </c>
      <c r="E50" s="41" t="s">
        <v>513</v>
      </c>
      <c r="F50" s="102" t="s">
        <v>224</v>
      </c>
      <c r="G50" s="102" t="s">
        <v>225</v>
      </c>
      <c r="H50" s="75"/>
      <c r="I50" s="75" t="s">
        <v>318</v>
      </c>
      <c r="J50" s="75" t="s">
        <v>319</v>
      </c>
      <c r="K50" s="75" t="s">
        <v>136</v>
      </c>
      <c r="L50" s="75">
        <v>95762</v>
      </c>
      <c r="M50" s="75" t="s">
        <v>320</v>
      </c>
      <c r="N50" s="159" t="s">
        <v>649</v>
      </c>
      <c r="O50" s="76" t="s">
        <v>174</v>
      </c>
      <c r="Q50" s="75"/>
      <c r="R50" s="75"/>
      <c r="S50" s="75"/>
      <c r="T50" s="75">
        <v>1</v>
      </c>
      <c r="U50" s="75"/>
      <c r="V50" s="75"/>
      <c r="W50" s="77"/>
      <c r="X50" s="110"/>
      <c r="Y50" s="78">
        <f t="shared" si="2"/>
        <v>8000</v>
      </c>
      <c r="Z50" s="78" t="s">
        <v>175</v>
      </c>
      <c r="AA50" s="79">
        <v>41358</v>
      </c>
      <c r="AB50" s="79">
        <v>41395</v>
      </c>
      <c r="AC50" s="164"/>
      <c r="AD50" s="78"/>
      <c r="AE50" s="171"/>
      <c r="AF50" s="80"/>
    </row>
    <row r="51" spans="1:32" s="106" customFormat="1" ht="25.5">
      <c r="A51" s="73"/>
      <c r="B51" s="73"/>
      <c r="C51" s="73"/>
      <c r="D51" s="41" t="s">
        <v>267</v>
      </c>
      <c r="E51" s="41" t="s">
        <v>256</v>
      </c>
      <c r="F51" s="41" t="s">
        <v>228</v>
      </c>
      <c r="G51" s="41" t="s">
        <v>261</v>
      </c>
      <c r="H51" s="75"/>
      <c r="I51" s="75" t="s">
        <v>309</v>
      </c>
      <c r="J51" s="75" t="s">
        <v>310</v>
      </c>
      <c r="K51" s="75" t="s">
        <v>311</v>
      </c>
      <c r="L51" s="75">
        <v>80112</v>
      </c>
      <c r="M51" s="75" t="s">
        <v>312</v>
      </c>
      <c r="N51" s="159" t="s">
        <v>650</v>
      </c>
      <c r="O51" s="76" t="s">
        <v>174</v>
      </c>
      <c r="P51" s="76"/>
      <c r="Q51" s="75"/>
      <c r="R51" s="75"/>
      <c r="S51" s="75"/>
      <c r="T51" s="75">
        <v>1</v>
      </c>
      <c r="U51" s="75"/>
      <c r="V51" s="75"/>
      <c r="W51" s="77"/>
      <c r="X51" s="110"/>
      <c r="Y51" s="78">
        <f t="shared" si="2"/>
        <v>8000</v>
      </c>
      <c r="Z51" s="78" t="s">
        <v>175</v>
      </c>
      <c r="AA51" s="79"/>
      <c r="AB51" s="79">
        <v>41368</v>
      </c>
      <c r="AC51" s="164"/>
      <c r="AD51" s="78"/>
      <c r="AE51" s="171"/>
      <c r="AF51" s="80"/>
    </row>
    <row r="52" spans="1:32" s="106" customFormat="1" ht="38.25">
      <c r="A52" s="73"/>
      <c r="B52" s="73"/>
      <c r="C52" s="73"/>
      <c r="D52" s="41" t="s">
        <v>267</v>
      </c>
      <c r="E52" s="41" t="s">
        <v>537</v>
      </c>
      <c r="F52" s="41" t="s">
        <v>535</v>
      </c>
      <c r="G52" s="41" t="s">
        <v>536</v>
      </c>
      <c r="H52" s="75"/>
      <c r="I52" s="169" t="s">
        <v>540</v>
      </c>
      <c r="J52" s="75" t="s">
        <v>164</v>
      </c>
      <c r="K52" s="75" t="s">
        <v>541</v>
      </c>
      <c r="L52" s="169">
        <v>94583</v>
      </c>
      <c r="M52" s="169" t="s">
        <v>542</v>
      </c>
      <c r="N52" s="159" t="s">
        <v>651</v>
      </c>
      <c r="O52" s="76" t="s">
        <v>483</v>
      </c>
      <c r="P52" s="76"/>
      <c r="Q52" s="75"/>
      <c r="R52" s="75"/>
      <c r="S52" s="75"/>
      <c r="T52" s="75">
        <v>1</v>
      </c>
      <c r="U52" s="75"/>
      <c r="V52" s="75"/>
      <c r="W52" s="77"/>
      <c r="X52" s="110"/>
      <c r="Y52" s="78">
        <f t="shared" si="2"/>
        <v>8000</v>
      </c>
      <c r="Z52" s="78" t="s">
        <v>175</v>
      </c>
      <c r="AA52" s="79">
        <v>41429</v>
      </c>
      <c r="AB52" s="79">
        <v>41466</v>
      </c>
      <c r="AC52" s="164"/>
      <c r="AD52" s="78"/>
      <c r="AE52" s="171">
        <v>41429</v>
      </c>
      <c r="AF52" s="80"/>
    </row>
    <row r="53" spans="1:32" s="76" customFormat="1" ht="26.25">
      <c r="A53" s="73"/>
      <c r="B53" s="73"/>
      <c r="C53" s="73"/>
      <c r="D53" s="149" t="s">
        <v>485</v>
      </c>
      <c r="E53" s="41" t="s">
        <v>486</v>
      </c>
      <c r="F53" s="41" t="s">
        <v>487</v>
      </c>
      <c r="G53" s="41" t="s">
        <v>466</v>
      </c>
      <c r="H53" s="75"/>
      <c r="I53" s="158" t="s">
        <v>956</v>
      </c>
      <c r="J53" s="75" t="s">
        <v>145</v>
      </c>
      <c r="K53" s="75" t="s">
        <v>136</v>
      </c>
      <c r="L53" s="75">
        <v>94583</v>
      </c>
      <c r="M53" s="158" t="s">
        <v>488</v>
      </c>
      <c r="N53" s="159" t="s">
        <v>652</v>
      </c>
      <c r="O53" s="76" t="s">
        <v>514</v>
      </c>
      <c r="Q53" s="75">
        <v>1</v>
      </c>
      <c r="R53" s="75"/>
      <c r="S53" s="75"/>
      <c r="T53" s="75"/>
      <c r="U53" s="75"/>
      <c r="V53" s="75"/>
      <c r="W53" s="77"/>
      <c r="X53" s="110"/>
      <c r="Y53" s="78">
        <f t="shared" si="2"/>
        <v>25000</v>
      </c>
      <c r="Z53" s="78" t="s">
        <v>157</v>
      </c>
      <c r="AA53" s="79">
        <v>41411</v>
      </c>
      <c r="AB53" s="79">
        <v>41575</v>
      </c>
      <c r="AC53" s="164"/>
      <c r="AD53" s="78"/>
      <c r="AE53" s="171">
        <v>0.29411764705882354</v>
      </c>
      <c r="AF53" s="80"/>
    </row>
    <row r="54" spans="1:32" s="106" customFormat="1">
      <c r="A54" s="73"/>
      <c r="B54" s="73"/>
      <c r="C54" s="73"/>
      <c r="D54" s="41"/>
      <c r="E54" s="41" t="s">
        <v>934</v>
      </c>
      <c r="F54" s="41"/>
      <c r="G54" s="41"/>
      <c r="H54" s="75"/>
      <c r="I54" s="75"/>
      <c r="J54" s="75"/>
      <c r="K54" s="75"/>
      <c r="L54" s="75"/>
      <c r="M54" s="161"/>
      <c r="N54" s="75"/>
      <c r="O54" s="76"/>
      <c r="P54" s="76"/>
      <c r="Q54" s="75"/>
      <c r="R54" s="75"/>
      <c r="S54" s="75"/>
      <c r="T54" s="75"/>
      <c r="U54" s="75">
        <v>1</v>
      </c>
      <c r="V54" s="75"/>
      <c r="W54" s="77"/>
      <c r="X54" s="110"/>
      <c r="Y54" s="78">
        <f t="shared" si="2"/>
        <v>4000</v>
      </c>
      <c r="Z54" s="78" t="s">
        <v>230</v>
      </c>
      <c r="AA54" s="79"/>
      <c r="AB54" s="79"/>
      <c r="AC54" s="164"/>
      <c r="AD54" s="78"/>
      <c r="AE54" s="171"/>
      <c r="AF54" s="80"/>
    </row>
    <row r="55" spans="1:32" s="76" customFormat="1" ht="25.5">
      <c r="A55" s="73"/>
      <c r="B55" s="73"/>
      <c r="C55" s="73"/>
      <c r="D55" s="102" t="s">
        <v>577</v>
      </c>
      <c r="E55" s="102" t="s">
        <v>576</v>
      </c>
      <c r="F55" s="102" t="s">
        <v>578</v>
      </c>
      <c r="G55" s="102" t="s">
        <v>579</v>
      </c>
      <c r="H55" s="75"/>
      <c r="I55" s="75" t="s">
        <v>580</v>
      </c>
      <c r="J55" s="75" t="s">
        <v>581</v>
      </c>
      <c r="K55" s="75" t="s">
        <v>136</v>
      </c>
      <c r="L55" s="75">
        <v>94503</v>
      </c>
      <c r="M55" s="75" t="s">
        <v>582</v>
      </c>
      <c r="N55" s="159" t="s">
        <v>583</v>
      </c>
      <c r="O55" s="76" t="s">
        <v>833</v>
      </c>
      <c r="Q55" s="75"/>
      <c r="R55" s="75"/>
      <c r="S55" s="75">
        <v>1</v>
      </c>
      <c r="T55" s="75"/>
      <c r="U55" s="75"/>
      <c r="V55" s="75"/>
      <c r="W55" s="77"/>
      <c r="X55" s="110"/>
      <c r="Y55" s="78">
        <f t="shared" si="2"/>
        <v>12500</v>
      </c>
      <c r="Z55" s="78" t="s">
        <v>168</v>
      </c>
      <c r="AA55" s="79">
        <v>41444</v>
      </c>
      <c r="AB55" s="79">
        <v>41548</v>
      </c>
      <c r="AC55" s="164"/>
      <c r="AD55" s="78"/>
      <c r="AE55" s="171"/>
      <c r="AF55" s="80"/>
    </row>
    <row r="56" spans="1:32" s="106" customFormat="1" ht="25.5">
      <c r="A56" s="73"/>
      <c r="B56" s="73"/>
      <c r="C56" s="73"/>
      <c r="D56" s="102" t="s">
        <v>732</v>
      </c>
      <c r="E56" s="102" t="s">
        <v>617</v>
      </c>
      <c r="F56" s="102" t="s">
        <v>619</v>
      </c>
      <c r="G56" s="102" t="s">
        <v>618</v>
      </c>
      <c r="H56" s="75"/>
      <c r="I56" s="257" t="s">
        <v>731</v>
      </c>
      <c r="J56" s="169" t="s">
        <v>145</v>
      </c>
      <c r="K56" s="229" t="s">
        <v>136</v>
      </c>
      <c r="L56" s="169">
        <v>94582</v>
      </c>
      <c r="M56" s="169" t="s">
        <v>733</v>
      </c>
      <c r="N56" s="159" t="s">
        <v>653</v>
      </c>
      <c r="O56" s="76" t="s">
        <v>167</v>
      </c>
      <c r="P56" s="76"/>
      <c r="Q56" s="75"/>
      <c r="R56" s="75"/>
      <c r="S56" s="75"/>
      <c r="T56" s="75">
        <v>1</v>
      </c>
      <c r="U56" s="75"/>
      <c r="V56" s="75"/>
      <c r="W56" s="77"/>
      <c r="X56" s="110"/>
      <c r="Y56" s="78">
        <v>8000</v>
      </c>
      <c r="Z56" s="78" t="s">
        <v>175</v>
      </c>
      <c r="AA56" s="79">
        <v>41463</v>
      </c>
      <c r="AB56" s="79">
        <v>41547</v>
      </c>
      <c r="AC56" s="164"/>
      <c r="AD56" s="78"/>
      <c r="AE56" s="171"/>
      <c r="AF56" s="80"/>
    </row>
    <row r="57" spans="1:32" s="106" customFormat="1" ht="25.5">
      <c r="A57" s="73"/>
      <c r="B57" s="73"/>
      <c r="C57" s="73"/>
      <c r="D57" s="41" t="s">
        <v>859</v>
      </c>
      <c r="E57" s="41" t="s">
        <v>854</v>
      </c>
      <c r="F57" s="41" t="s">
        <v>723</v>
      </c>
      <c r="G57" s="41" t="s">
        <v>132</v>
      </c>
      <c r="H57" s="75"/>
      <c r="I57" s="75" t="s">
        <v>177</v>
      </c>
      <c r="J57" s="75" t="s">
        <v>178</v>
      </c>
      <c r="K57" s="75" t="s">
        <v>136</v>
      </c>
      <c r="L57" s="75">
        <v>94566</v>
      </c>
      <c r="M57" s="75" t="s">
        <v>283</v>
      </c>
      <c r="N57" s="159" t="s">
        <v>180</v>
      </c>
      <c r="O57" s="76" t="s">
        <v>207</v>
      </c>
      <c r="P57" s="76"/>
      <c r="Q57" s="75"/>
      <c r="R57" s="75"/>
      <c r="S57" s="75"/>
      <c r="T57" s="75"/>
      <c r="U57" s="75"/>
      <c r="V57" s="75">
        <v>2</v>
      </c>
      <c r="W57" s="77"/>
      <c r="X57" s="110"/>
      <c r="Y57" s="78">
        <f>SUM(Q57*25000,S57*12500,T57*8000,U57*4000,V57*1000,X57)</f>
        <v>2000</v>
      </c>
      <c r="Z57" s="78" t="s">
        <v>401</v>
      </c>
      <c r="AA57" s="79">
        <v>41479</v>
      </c>
      <c r="AB57" s="79"/>
      <c r="AC57" s="164"/>
      <c r="AD57" s="78"/>
      <c r="AE57" s="171">
        <v>41479</v>
      </c>
      <c r="AF57" s="80"/>
    </row>
    <row r="58" spans="1:32" s="76" customFormat="1" ht="27" customHeight="1">
      <c r="A58" s="73"/>
      <c r="B58" s="73"/>
      <c r="C58" s="73"/>
      <c r="D58" s="102" t="s">
        <v>457</v>
      </c>
      <c r="E58" s="102" t="s">
        <v>456</v>
      </c>
      <c r="F58" s="102" t="s">
        <v>458</v>
      </c>
      <c r="G58" s="102" t="s">
        <v>459</v>
      </c>
      <c r="H58" s="75"/>
      <c r="I58" s="75" t="s">
        <v>460</v>
      </c>
      <c r="J58" s="75" t="s">
        <v>461</v>
      </c>
      <c r="K58" s="75" t="s">
        <v>136</v>
      </c>
      <c r="L58" s="75">
        <v>95206</v>
      </c>
      <c r="M58" s="75" t="s">
        <v>462</v>
      </c>
      <c r="N58" s="159" t="s">
        <v>654</v>
      </c>
      <c r="O58" s="76" t="s">
        <v>515</v>
      </c>
      <c r="Q58" s="75"/>
      <c r="R58" s="75"/>
      <c r="S58" s="75">
        <v>1</v>
      </c>
      <c r="T58" s="75"/>
      <c r="U58" s="75"/>
      <c r="V58" s="75"/>
      <c r="W58" s="77"/>
      <c r="X58" s="110"/>
      <c r="Y58" s="78">
        <f>SUM(Q58*25000,S58*12500,T58*8000,U58*4000,V58*1000,X58)</f>
        <v>12500</v>
      </c>
      <c r="Z58" s="78" t="s">
        <v>168</v>
      </c>
      <c r="AA58" s="79"/>
      <c r="AB58" s="79">
        <v>41457</v>
      </c>
      <c r="AC58" s="164"/>
      <c r="AD58" s="78"/>
      <c r="AE58" s="171"/>
      <c r="AF58" s="80"/>
    </row>
    <row r="59" spans="1:32" s="76" customFormat="1" ht="27" customHeight="1">
      <c r="A59" s="73"/>
      <c r="B59" s="73"/>
      <c r="C59" s="73"/>
      <c r="D59" s="41" t="s">
        <v>387</v>
      </c>
      <c r="E59" s="41" t="s">
        <v>388</v>
      </c>
      <c r="F59" s="41" t="s">
        <v>389</v>
      </c>
      <c r="G59" s="41" t="s">
        <v>390</v>
      </c>
      <c r="H59" s="75" t="s">
        <v>391</v>
      </c>
      <c r="I59" s="75" t="s">
        <v>392</v>
      </c>
      <c r="J59" s="75" t="s">
        <v>145</v>
      </c>
      <c r="K59" s="75" t="s">
        <v>136</v>
      </c>
      <c r="L59" s="75">
        <v>94583</v>
      </c>
      <c r="M59" s="75" t="s">
        <v>393</v>
      </c>
      <c r="N59" s="159" t="s">
        <v>394</v>
      </c>
      <c r="O59" s="76" t="s">
        <v>516</v>
      </c>
      <c r="Q59" s="75"/>
      <c r="R59" s="75"/>
      <c r="S59" s="75"/>
      <c r="T59" s="75">
        <v>1</v>
      </c>
      <c r="U59" s="75"/>
      <c r="V59" s="75"/>
      <c r="W59" s="77"/>
      <c r="X59" s="110"/>
      <c r="Y59" s="78">
        <f>SUM(Q59*25000,S59*12500,T59*8000,U59*4000,V59*1000,X59)</f>
        <v>8000</v>
      </c>
      <c r="Z59" s="78" t="s">
        <v>175</v>
      </c>
      <c r="AA59" s="79"/>
      <c r="AB59" s="79">
        <v>41393</v>
      </c>
      <c r="AC59" s="164"/>
      <c r="AD59" s="78"/>
      <c r="AE59" s="171"/>
      <c r="AF59" s="80"/>
    </row>
    <row r="60" spans="1:32" s="76" customFormat="1" ht="26.25">
      <c r="A60" s="73"/>
      <c r="B60" s="73"/>
      <c r="C60" s="73"/>
      <c r="D60" s="41" t="s">
        <v>355</v>
      </c>
      <c r="E60" s="41" t="s">
        <v>356</v>
      </c>
      <c r="F60" s="41" t="s">
        <v>123</v>
      </c>
      <c r="G60" s="41" t="s">
        <v>357</v>
      </c>
      <c r="H60" s="75"/>
      <c r="I60" s="158" t="s">
        <v>358</v>
      </c>
      <c r="J60" s="75" t="s">
        <v>359</v>
      </c>
      <c r="K60" s="75" t="s">
        <v>360</v>
      </c>
      <c r="L60" s="75">
        <v>29053</v>
      </c>
      <c r="M60" s="158" t="s">
        <v>361</v>
      </c>
      <c r="N60" s="159" t="s">
        <v>655</v>
      </c>
      <c r="O60" s="76" t="s">
        <v>174</v>
      </c>
      <c r="Q60" s="75"/>
      <c r="R60" s="75"/>
      <c r="S60" s="75">
        <v>1</v>
      </c>
      <c r="T60" s="75"/>
      <c r="U60" s="75"/>
      <c r="V60" s="75"/>
      <c r="W60" s="77"/>
      <c r="X60" s="110"/>
      <c r="Y60" s="78">
        <f>SUM(Q60*25000,S60*12500,T60*8000,U60*4000,V60*1000,X60)</f>
        <v>12500</v>
      </c>
      <c r="Z60" s="78" t="s">
        <v>168</v>
      </c>
      <c r="AA60" s="79">
        <v>41379</v>
      </c>
      <c r="AB60" s="79">
        <v>41449</v>
      </c>
      <c r="AC60" s="164"/>
      <c r="AD60" s="78"/>
      <c r="AE60" s="171"/>
      <c r="AF60" s="80"/>
    </row>
    <row r="61" spans="1:32" s="76" customFormat="1">
      <c r="A61" s="73"/>
      <c r="B61" s="73"/>
      <c r="C61" s="73"/>
      <c r="D61" s="41"/>
      <c r="E61" s="41" t="s">
        <v>938</v>
      </c>
      <c r="F61" s="41"/>
      <c r="G61" s="41"/>
      <c r="H61" s="75"/>
      <c r="I61" s="75"/>
      <c r="J61" s="75"/>
      <c r="K61" s="75"/>
      <c r="L61" s="75"/>
      <c r="M61" s="75"/>
      <c r="N61" s="75"/>
      <c r="O61" s="41" t="s">
        <v>167</v>
      </c>
      <c r="Q61" s="75"/>
      <c r="R61" s="75"/>
      <c r="S61" s="75"/>
      <c r="T61" s="75"/>
      <c r="U61" s="75"/>
      <c r="V61" s="75"/>
      <c r="W61" s="77"/>
      <c r="X61" s="389">
        <v>4000</v>
      </c>
      <c r="Y61" s="78">
        <f>SUM(Q61*25000,S61*12500,T61*8000,U61*4000,V61*1000,X61)</f>
        <v>4000</v>
      </c>
      <c r="Z61" s="78" t="s">
        <v>921</v>
      </c>
      <c r="AA61" s="79"/>
      <c r="AB61" s="79"/>
      <c r="AC61" s="164"/>
      <c r="AD61" s="78"/>
      <c r="AE61" s="171"/>
      <c r="AF61" s="80"/>
    </row>
    <row r="62" spans="1:32" s="76" customFormat="1" ht="25.5">
      <c r="A62" s="73"/>
      <c r="B62" s="73" t="s">
        <v>140</v>
      </c>
      <c r="C62" s="73" t="s">
        <v>140</v>
      </c>
      <c r="D62" s="148" t="s">
        <v>142</v>
      </c>
      <c r="E62" s="41" t="s">
        <v>125</v>
      </c>
      <c r="F62" s="41" t="s">
        <v>362</v>
      </c>
      <c r="G62" s="41" t="s">
        <v>363</v>
      </c>
      <c r="H62" s="75"/>
      <c r="I62" s="75" t="s">
        <v>144</v>
      </c>
      <c r="J62" s="75" t="s">
        <v>145</v>
      </c>
      <c r="K62" s="75" t="s">
        <v>136</v>
      </c>
      <c r="L62" s="75">
        <v>94583</v>
      </c>
      <c r="M62" s="75" t="s">
        <v>544</v>
      </c>
      <c r="N62" s="159" t="s">
        <v>364</v>
      </c>
      <c r="O62" s="76" t="s">
        <v>167</v>
      </c>
      <c r="P62" s="76">
        <v>1</v>
      </c>
      <c r="Q62" s="75"/>
      <c r="R62" s="75"/>
      <c r="S62" s="75"/>
      <c r="T62" s="75"/>
      <c r="U62" s="75"/>
      <c r="V62" s="75"/>
      <c r="W62" s="77"/>
      <c r="X62" s="110"/>
      <c r="Y62" s="78">
        <v>48000</v>
      </c>
      <c r="Z62" s="78" t="s">
        <v>157</v>
      </c>
      <c r="AA62" s="79">
        <v>41344</v>
      </c>
      <c r="AB62" s="79">
        <v>41453</v>
      </c>
      <c r="AC62" s="164"/>
      <c r="AE62" s="171"/>
      <c r="AF62" s="80"/>
    </row>
    <row r="63" spans="1:32" s="106" customFormat="1" ht="25.5">
      <c r="A63" s="73"/>
      <c r="B63" s="73"/>
      <c r="C63" s="73"/>
      <c r="D63" s="41" t="s">
        <v>602</v>
      </c>
      <c r="E63" s="41" t="s">
        <v>603</v>
      </c>
      <c r="F63" s="41" t="s">
        <v>604</v>
      </c>
      <c r="G63" s="41" t="s">
        <v>426</v>
      </c>
      <c r="H63" s="75"/>
      <c r="I63" s="75" t="s">
        <v>605</v>
      </c>
      <c r="J63" s="75" t="s">
        <v>606</v>
      </c>
      <c r="K63" s="75" t="s">
        <v>136</v>
      </c>
      <c r="L63" s="75">
        <v>94513</v>
      </c>
      <c r="M63" s="75" t="s">
        <v>607</v>
      </c>
      <c r="N63" s="159" t="s">
        <v>608</v>
      </c>
      <c r="O63" s="76"/>
      <c r="P63" s="76"/>
      <c r="Q63" s="75"/>
      <c r="R63" s="75"/>
      <c r="S63" s="75"/>
      <c r="T63" s="75"/>
      <c r="U63" s="75"/>
      <c r="V63" s="75">
        <v>2</v>
      </c>
      <c r="W63" s="77"/>
      <c r="X63" s="110"/>
      <c r="Y63" s="78">
        <f t="shared" ref="Y63:Y75" si="3">SUM(Q63*25000,S63*12500,T63*8000,U63*4000,V63*1000,X63)</f>
        <v>2000</v>
      </c>
      <c r="Z63" s="78" t="s">
        <v>401</v>
      </c>
      <c r="AA63" s="79">
        <v>41449</v>
      </c>
      <c r="AB63" s="79">
        <v>41568</v>
      </c>
      <c r="AC63" s="164"/>
      <c r="AD63" s="78"/>
      <c r="AE63" s="171"/>
      <c r="AF63" s="80"/>
    </row>
    <row r="64" spans="1:32" s="76" customFormat="1" ht="26.25">
      <c r="A64" s="73"/>
      <c r="B64" s="73"/>
      <c r="C64" s="73"/>
      <c r="D64" s="149" t="s">
        <v>376</v>
      </c>
      <c r="E64" s="41" t="s">
        <v>375</v>
      </c>
      <c r="F64" s="41" t="s">
        <v>248</v>
      </c>
      <c r="G64" s="41" t="s">
        <v>377</v>
      </c>
      <c r="H64" s="75"/>
      <c r="I64" s="75" t="s">
        <v>378</v>
      </c>
      <c r="J64" s="75" t="s">
        <v>300</v>
      </c>
      <c r="K64" s="75" t="s">
        <v>136</v>
      </c>
      <c r="L64" s="75">
        <v>95366</v>
      </c>
      <c r="M64" s="75" t="s">
        <v>379</v>
      </c>
      <c r="N64" s="159" t="s">
        <v>656</v>
      </c>
      <c r="O64" s="76" t="s">
        <v>382</v>
      </c>
      <c r="Q64" s="75"/>
      <c r="R64" s="75"/>
      <c r="S64" s="75">
        <v>1</v>
      </c>
      <c r="T64" s="75"/>
      <c r="U64" s="75"/>
      <c r="V64" s="75"/>
      <c r="W64" s="77"/>
      <c r="X64" s="110"/>
      <c r="Y64" s="78">
        <f t="shared" si="3"/>
        <v>12500</v>
      </c>
      <c r="Z64" s="78" t="s">
        <v>168</v>
      </c>
      <c r="AA64" s="79"/>
      <c r="AB64" s="79">
        <v>41430</v>
      </c>
      <c r="AC64" s="164"/>
      <c r="AD64" s="78"/>
      <c r="AE64" s="171"/>
      <c r="AF64" s="80"/>
    </row>
    <row r="65" spans="1:32" s="106" customFormat="1" ht="26.25">
      <c r="A65" s="73"/>
      <c r="B65" s="73"/>
      <c r="C65" s="73"/>
      <c r="D65" s="149" t="s">
        <v>200</v>
      </c>
      <c r="E65" s="41" t="s">
        <v>196</v>
      </c>
      <c r="F65" s="41" t="s">
        <v>197</v>
      </c>
      <c r="G65" s="41" t="s">
        <v>198</v>
      </c>
      <c r="H65" s="75"/>
      <c r="I65" s="264" t="s">
        <v>313</v>
      </c>
      <c r="J65" s="250" t="s">
        <v>145</v>
      </c>
      <c r="K65" s="250" t="s">
        <v>136</v>
      </c>
      <c r="L65" s="250">
        <v>94583</v>
      </c>
      <c r="M65" s="264" t="s">
        <v>314</v>
      </c>
      <c r="N65" s="159" t="s">
        <v>657</v>
      </c>
      <c r="O65" s="76" t="s">
        <v>199</v>
      </c>
      <c r="P65" s="76"/>
      <c r="Q65" s="75"/>
      <c r="R65" s="75"/>
      <c r="S65" s="75"/>
      <c r="T65" s="75">
        <v>1</v>
      </c>
      <c r="U65" s="75"/>
      <c r="V65" s="75"/>
      <c r="W65" s="77"/>
      <c r="X65" s="110"/>
      <c r="Y65" s="78">
        <f t="shared" si="3"/>
        <v>8000</v>
      </c>
      <c r="Z65" s="78" t="s">
        <v>175</v>
      </c>
      <c r="AA65" s="79"/>
      <c r="AB65" s="79">
        <v>41589</v>
      </c>
      <c r="AC65" s="164"/>
      <c r="AD65" s="78"/>
      <c r="AE65" s="171"/>
      <c r="AF65" s="80"/>
    </row>
    <row r="66" spans="1:32" s="106" customFormat="1" ht="25.5">
      <c r="A66" s="73"/>
      <c r="B66" s="73"/>
      <c r="C66" s="73"/>
      <c r="D66" s="41" t="s">
        <v>404</v>
      </c>
      <c r="E66" s="41" t="s">
        <v>263</v>
      </c>
      <c r="F66" s="41" t="s">
        <v>402</v>
      </c>
      <c r="G66" s="41" t="s">
        <v>403</v>
      </c>
      <c r="H66" s="75"/>
      <c r="I66" s="75" t="s">
        <v>405</v>
      </c>
      <c r="J66" s="75" t="s">
        <v>406</v>
      </c>
      <c r="K66" s="75" t="s">
        <v>136</v>
      </c>
      <c r="L66" s="75">
        <v>95240</v>
      </c>
      <c r="M66" s="75" t="s">
        <v>407</v>
      </c>
      <c r="N66" s="159" t="s">
        <v>664</v>
      </c>
      <c r="O66" s="76"/>
      <c r="P66" s="76"/>
      <c r="Q66" s="75"/>
      <c r="R66" s="75"/>
      <c r="S66" s="75"/>
      <c r="T66" s="75"/>
      <c r="U66" s="75"/>
      <c r="V66" s="75">
        <v>2</v>
      </c>
      <c r="W66" s="77"/>
      <c r="X66" s="110">
        <v>1000</v>
      </c>
      <c r="Y66" s="78">
        <f t="shared" si="3"/>
        <v>3000</v>
      </c>
      <c r="Z66" s="78" t="s">
        <v>401</v>
      </c>
      <c r="AA66" s="79"/>
      <c r="AB66" s="79">
        <v>41395</v>
      </c>
      <c r="AC66" s="164"/>
      <c r="AD66" s="78"/>
      <c r="AE66" s="171"/>
      <c r="AF66" s="80"/>
    </row>
    <row r="67" spans="1:32" s="76" customFormat="1" ht="25.5">
      <c r="A67" s="73"/>
      <c r="B67" s="73"/>
      <c r="C67" s="73"/>
      <c r="D67" s="102" t="s">
        <v>470</v>
      </c>
      <c r="E67" s="102" t="s">
        <v>471</v>
      </c>
      <c r="F67" s="102" t="s">
        <v>472</v>
      </c>
      <c r="G67" s="102" t="s">
        <v>473</v>
      </c>
      <c r="H67" s="75"/>
      <c r="I67" s="75" t="s">
        <v>474</v>
      </c>
      <c r="J67" s="75" t="s">
        <v>178</v>
      </c>
      <c r="K67" s="75" t="s">
        <v>136</v>
      </c>
      <c r="L67" s="75">
        <v>94588</v>
      </c>
      <c r="M67" s="75" t="s">
        <v>475</v>
      </c>
      <c r="N67" s="159" t="s">
        <v>658</v>
      </c>
      <c r="O67" s="76" t="s">
        <v>167</v>
      </c>
      <c r="Q67" s="75"/>
      <c r="R67" s="75"/>
      <c r="S67" s="75"/>
      <c r="T67" s="75">
        <v>1</v>
      </c>
      <c r="U67" s="75"/>
      <c r="V67" s="75"/>
      <c r="W67" s="77"/>
      <c r="X67" s="110"/>
      <c r="Y67" s="78">
        <f t="shared" si="3"/>
        <v>8000</v>
      </c>
      <c r="Z67" s="78" t="s">
        <v>175</v>
      </c>
      <c r="AA67" s="79"/>
      <c r="AB67" s="79">
        <v>41410</v>
      </c>
      <c r="AC67" s="164"/>
      <c r="AD67" s="78"/>
      <c r="AE67" s="171"/>
      <c r="AF67" s="80"/>
    </row>
    <row r="68" spans="1:32" s="76" customFormat="1" ht="26.25">
      <c r="A68" s="73"/>
      <c r="B68" s="73"/>
      <c r="C68" s="73"/>
      <c r="D68" s="41" t="s">
        <v>408</v>
      </c>
      <c r="E68" s="41" t="s">
        <v>409</v>
      </c>
      <c r="F68" s="41" t="s">
        <v>410</v>
      </c>
      <c r="G68" s="41" t="s">
        <v>411</v>
      </c>
      <c r="H68" s="75"/>
      <c r="I68" s="158" t="s">
        <v>413</v>
      </c>
      <c r="J68" s="75" t="s">
        <v>178</v>
      </c>
      <c r="K68" s="75" t="s">
        <v>136</v>
      </c>
      <c r="L68" s="75">
        <v>94588</v>
      </c>
      <c r="M68" s="243" t="s">
        <v>534</v>
      </c>
      <c r="N68" s="159" t="s">
        <v>659</v>
      </c>
      <c r="O68" s="76" t="s">
        <v>174</v>
      </c>
      <c r="Q68" s="75"/>
      <c r="R68" s="75"/>
      <c r="S68" s="75">
        <v>1</v>
      </c>
      <c r="T68" s="75"/>
      <c r="U68" s="75"/>
      <c r="V68" s="75"/>
      <c r="W68" s="77"/>
      <c r="X68" s="110"/>
      <c r="Y68" s="78">
        <f t="shared" si="3"/>
        <v>12500</v>
      </c>
      <c r="Z68" s="78" t="s">
        <v>168</v>
      </c>
      <c r="AA68" s="79">
        <v>41395</v>
      </c>
      <c r="AB68" s="79"/>
      <c r="AC68" s="164"/>
      <c r="AD68" s="78"/>
      <c r="AE68" s="171"/>
      <c r="AF68" s="80"/>
    </row>
    <row r="69" spans="1:32" s="76" customFormat="1" ht="36">
      <c r="A69" s="73"/>
      <c r="B69" s="73"/>
      <c r="C69" s="73"/>
      <c r="D69" s="102" t="s">
        <v>428</v>
      </c>
      <c r="E69" s="262" t="s">
        <v>429</v>
      </c>
      <c r="F69" s="102" t="s">
        <v>430</v>
      </c>
      <c r="G69" s="102" t="s">
        <v>431</v>
      </c>
      <c r="H69" s="75"/>
      <c r="I69" s="75" t="s">
        <v>432</v>
      </c>
      <c r="J69" s="75" t="s">
        <v>433</v>
      </c>
      <c r="K69" s="75" t="s">
        <v>136</v>
      </c>
      <c r="L69" s="75">
        <v>92610</v>
      </c>
      <c r="M69" s="75" t="s">
        <v>434</v>
      </c>
      <c r="N69" s="159" t="s">
        <v>665</v>
      </c>
      <c r="O69" s="76" t="s">
        <v>174</v>
      </c>
      <c r="Q69" s="75"/>
      <c r="R69" s="75"/>
      <c r="S69" s="75">
        <v>1</v>
      </c>
      <c r="T69" s="75"/>
      <c r="U69" s="75"/>
      <c r="V69" s="75"/>
      <c r="W69" s="77"/>
      <c r="X69" s="110"/>
      <c r="Y69" s="78">
        <f t="shared" si="3"/>
        <v>12500</v>
      </c>
      <c r="Z69" s="78" t="s">
        <v>168</v>
      </c>
      <c r="AA69" s="79"/>
      <c r="AB69" s="79">
        <v>41542</v>
      </c>
      <c r="AC69" s="164"/>
      <c r="AD69" s="78"/>
      <c r="AE69" s="171"/>
      <c r="AF69" s="80"/>
    </row>
    <row r="70" spans="1:32" s="76" customFormat="1" ht="26.25">
      <c r="A70" s="73"/>
      <c r="B70" s="73"/>
      <c r="C70" s="73"/>
      <c r="D70" s="102" t="s">
        <v>350</v>
      </c>
      <c r="E70" s="102" t="s">
        <v>351</v>
      </c>
      <c r="F70" s="102" t="s">
        <v>352</v>
      </c>
      <c r="G70" s="102" t="s">
        <v>353</v>
      </c>
      <c r="H70" s="75"/>
      <c r="I70" s="266" t="s">
        <v>967</v>
      </c>
      <c r="J70" s="75" t="s">
        <v>968</v>
      </c>
      <c r="K70" s="75" t="s">
        <v>136</v>
      </c>
      <c r="L70" s="75">
        <v>90405</v>
      </c>
      <c r="M70" s="75"/>
      <c r="N70" s="159" t="s">
        <v>660</v>
      </c>
      <c r="O70" s="76" t="s">
        <v>517</v>
      </c>
      <c r="Q70" s="75"/>
      <c r="R70" s="75"/>
      <c r="S70" s="75">
        <v>1</v>
      </c>
      <c r="T70" s="75"/>
      <c r="U70" s="75"/>
      <c r="V70" s="75"/>
      <c r="W70" s="77"/>
      <c r="X70" s="110"/>
      <c r="Y70" s="78">
        <f t="shared" si="3"/>
        <v>12500</v>
      </c>
      <c r="Z70" s="78" t="s">
        <v>168</v>
      </c>
      <c r="AA70" s="79">
        <v>41375</v>
      </c>
      <c r="AB70" s="79"/>
      <c r="AC70" s="164"/>
      <c r="AD70" s="78"/>
      <c r="AE70" s="171"/>
      <c r="AF70" s="80"/>
    </row>
    <row r="71" spans="1:32" s="76" customFormat="1" ht="25.5">
      <c r="A71" s="73"/>
      <c r="B71" s="73"/>
      <c r="C71" s="73"/>
      <c r="D71" s="41" t="s">
        <v>875</v>
      </c>
      <c r="E71" s="41" t="s">
        <v>876</v>
      </c>
      <c r="F71" s="41" t="s">
        <v>877</v>
      </c>
      <c r="G71" s="41" t="s">
        <v>878</v>
      </c>
      <c r="H71" s="75"/>
      <c r="I71" s="75" t="s">
        <v>177</v>
      </c>
      <c r="J71" s="75" t="s">
        <v>178</v>
      </c>
      <c r="K71" s="75" t="s">
        <v>136</v>
      </c>
      <c r="L71" s="75">
        <v>94566</v>
      </c>
      <c r="M71" s="75" t="s">
        <v>879</v>
      </c>
      <c r="N71" s="159" t="s">
        <v>880</v>
      </c>
      <c r="O71" s="76" t="s">
        <v>881</v>
      </c>
      <c r="Q71" s="75"/>
      <c r="R71" s="75"/>
      <c r="S71" s="75"/>
      <c r="T71" s="75"/>
      <c r="U71" s="75"/>
      <c r="V71" s="75">
        <v>6</v>
      </c>
      <c r="W71" s="77"/>
      <c r="X71" s="110"/>
      <c r="Y71" s="78">
        <f t="shared" si="3"/>
        <v>6000</v>
      </c>
      <c r="Z71" s="78" t="s">
        <v>942</v>
      </c>
      <c r="AA71" s="79">
        <v>41492</v>
      </c>
      <c r="AB71" s="79">
        <v>41522</v>
      </c>
      <c r="AC71" s="164"/>
      <c r="AD71" s="78"/>
      <c r="AE71" s="171">
        <v>41492</v>
      </c>
      <c r="AF71" s="80"/>
    </row>
    <row r="72" spans="1:32" s="106" customFormat="1" ht="12.75">
      <c r="A72" s="73"/>
      <c r="B72" s="73" t="s">
        <v>140</v>
      </c>
      <c r="C72" s="73" t="s">
        <v>140</v>
      </c>
      <c r="D72" s="148" t="s">
        <v>141</v>
      </c>
      <c r="E72" s="41" t="s">
        <v>128</v>
      </c>
      <c r="F72" s="41" t="s">
        <v>130</v>
      </c>
      <c r="G72" s="41" t="s">
        <v>131</v>
      </c>
      <c r="H72" s="105" t="s">
        <v>133</v>
      </c>
      <c r="I72" s="105" t="s">
        <v>134</v>
      </c>
      <c r="J72" s="75" t="s">
        <v>135</v>
      </c>
      <c r="K72" s="75" t="s">
        <v>136</v>
      </c>
      <c r="L72" s="75">
        <v>93730</v>
      </c>
      <c r="M72" s="75" t="s">
        <v>927</v>
      </c>
      <c r="N72" s="159" t="s">
        <v>138</v>
      </c>
      <c r="O72" s="76" t="s">
        <v>139</v>
      </c>
      <c r="P72" s="76"/>
      <c r="Q72" s="75">
        <v>1</v>
      </c>
      <c r="R72" s="75"/>
      <c r="S72" s="75"/>
      <c r="T72" s="75"/>
      <c r="U72" s="75"/>
      <c r="V72" s="75"/>
      <c r="W72" s="77"/>
      <c r="X72" s="110"/>
      <c r="Y72" s="78">
        <f t="shared" si="3"/>
        <v>25000</v>
      </c>
      <c r="Z72" s="78" t="s">
        <v>157</v>
      </c>
      <c r="AA72" s="79">
        <v>41344</v>
      </c>
      <c r="AB72" s="79">
        <v>41467</v>
      </c>
      <c r="AC72" s="164"/>
      <c r="AD72" s="78"/>
      <c r="AE72" s="171"/>
      <c r="AF72" s="80"/>
    </row>
    <row r="73" spans="1:32" s="76" customFormat="1" ht="25.5">
      <c r="A73" s="73"/>
      <c r="B73" s="73"/>
      <c r="C73" s="73"/>
      <c r="D73" s="41" t="s">
        <v>926</v>
      </c>
      <c r="E73" s="41" t="s">
        <v>925</v>
      </c>
      <c r="F73" s="41" t="s">
        <v>935</v>
      </c>
      <c r="G73" s="41" t="s">
        <v>741</v>
      </c>
      <c r="H73" s="75"/>
      <c r="I73" s="260" t="s">
        <v>964</v>
      </c>
      <c r="J73" s="260" t="s">
        <v>965</v>
      </c>
      <c r="K73" s="261" t="s">
        <v>136</v>
      </c>
      <c r="L73" s="258">
        <v>94559</v>
      </c>
      <c r="M73" s="260" t="s">
        <v>966</v>
      </c>
      <c r="N73" s="75"/>
      <c r="Q73" s="75"/>
      <c r="R73" s="75"/>
      <c r="S73" s="75"/>
      <c r="T73" s="75"/>
      <c r="U73" s="75"/>
      <c r="V73" s="75">
        <v>2</v>
      </c>
      <c r="W73" s="77"/>
      <c r="X73" s="110"/>
      <c r="Y73" s="78">
        <f t="shared" si="3"/>
        <v>2000</v>
      </c>
      <c r="Z73" s="78" t="s">
        <v>401</v>
      </c>
      <c r="AA73" s="79">
        <v>41513</v>
      </c>
      <c r="AB73" s="79">
        <v>41541</v>
      </c>
      <c r="AC73" s="164"/>
      <c r="AD73" s="78"/>
      <c r="AE73" s="171">
        <v>41513</v>
      </c>
      <c r="AF73" s="80"/>
    </row>
    <row r="74" spans="1:32" s="106" customFormat="1" ht="25.5">
      <c r="A74" s="73"/>
      <c r="B74" s="73"/>
      <c r="C74" s="73"/>
      <c r="D74" s="41" t="s">
        <v>343</v>
      </c>
      <c r="E74" s="41" t="s">
        <v>262</v>
      </c>
      <c r="F74" s="41" t="s">
        <v>344</v>
      </c>
      <c r="G74" s="41" t="s">
        <v>345</v>
      </c>
      <c r="H74" s="75"/>
      <c r="I74" s="75" t="s">
        <v>346</v>
      </c>
      <c r="J74" s="75" t="s">
        <v>347</v>
      </c>
      <c r="K74" s="75" t="s">
        <v>136</v>
      </c>
      <c r="L74" s="75">
        <v>90605</v>
      </c>
      <c r="M74" s="75" t="s">
        <v>348</v>
      </c>
      <c r="N74" s="159" t="s">
        <v>666</v>
      </c>
      <c r="O74" s="76" t="s">
        <v>174</v>
      </c>
      <c r="P74" s="76"/>
      <c r="Q74" s="75"/>
      <c r="R74" s="75"/>
      <c r="S74" s="75"/>
      <c r="T74" s="75">
        <v>1</v>
      </c>
      <c r="U74" s="75"/>
      <c r="V74" s="75"/>
      <c r="W74" s="77"/>
      <c r="X74" s="110"/>
      <c r="Y74" s="78">
        <f t="shared" si="3"/>
        <v>8000</v>
      </c>
      <c r="Z74" s="78" t="s">
        <v>175</v>
      </c>
      <c r="AA74" s="79"/>
      <c r="AB74" s="79">
        <v>41453</v>
      </c>
      <c r="AC74" s="164"/>
      <c r="AD74" s="78"/>
      <c r="AE74" s="171"/>
      <c r="AF74" s="80"/>
    </row>
    <row r="75" spans="1:32" s="76" customFormat="1" ht="25.5">
      <c r="A75" s="73"/>
      <c r="B75" s="73"/>
      <c r="C75" s="73"/>
      <c r="D75" s="102" t="s">
        <v>215</v>
      </c>
      <c r="E75" s="41" t="s">
        <v>190</v>
      </c>
      <c r="F75" s="102" t="s">
        <v>497</v>
      </c>
      <c r="G75" s="102" t="s">
        <v>518</v>
      </c>
      <c r="H75" s="75"/>
      <c r="I75" s="75" t="s">
        <v>772</v>
      </c>
      <c r="J75" s="75" t="s">
        <v>178</v>
      </c>
      <c r="K75" s="75" t="s">
        <v>136</v>
      </c>
      <c r="L75" s="75">
        <v>94566</v>
      </c>
      <c r="M75" s="75" t="s">
        <v>773</v>
      </c>
      <c r="N75" s="159" t="s">
        <v>661</v>
      </c>
      <c r="O75" s="76" t="s">
        <v>829</v>
      </c>
      <c r="Q75" s="75">
        <v>1</v>
      </c>
      <c r="R75" s="75"/>
      <c r="S75" s="75"/>
      <c r="T75" s="75"/>
      <c r="U75" s="75"/>
      <c r="V75" s="75"/>
      <c r="W75" s="77"/>
      <c r="X75" s="110"/>
      <c r="Y75" s="78">
        <f t="shared" si="3"/>
        <v>25000</v>
      </c>
      <c r="Z75" s="78" t="s">
        <v>157</v>
      </c>
      <c r="AA75" s="79"/>
      <c r="AB75" s="79">
        <v>41498</v>
      </c>
      <c r="AC75" s="164"/>
      <c r="AD75" s="78"/>
      <c r="AE75" s="171"/>
      <c r="AF75" s="80"/>
    </row>
    <row r="76" spans="1:32" s="106" customFormat="1" ht="24.75">
      <c r="A76" s="73"/>
      <c r="B76" s="73"/>
      <c r="C76" s="73"/>
      <c r="D76" s="102" t="s">
        <v>745</v>
      </c>
      <c r="E76" s="102" t="s">
        <v>746</v>
      </c>
      <c r="F76" s="102" t="s">
        <v>747</v>
      </c>
      <c r="G76" s="102" t="s">
        <v>748</v>
      </c>
      <c r="H76" s="75"/>
      <c r="I76" s="158" t="s">
        <v>749</v>
      </c>
      <c r="J76" s="158" t="s">
        <v>315</v>
      </c>
      <c r="K76" s="158" t="s">
        <v>136</v>
      </c>
      <c r="L76" s="158">
        <v>95352</v>
      </c>
      <c r="M76" s="158" t="s">
        <v>750</v>
      </c>
      <c r="N76" s="75" t="s">
        <v>751</v>
      </c>
      <c r="O76" s="76" t="s">
        <v>167</v>
      </c>
      <c r="P76" s="76"/>
      <c r="Q76" s="75"/>
      <c r="R76" s="75"/>
      <c r="S76" s="75"/>
      <c r="T76" s="75"/>
      <c r="U76" s="75"/>
      <c r="V76" s="75"/>
      <c r="W76" s="77"/>
      <c r="X76" s="110">
        <v>10000</v>
      </c>
      <c r="Y76" s="78">
        <v>10000</v>
      </c>
      <c r="Z76" s="78" t="s">
        <v>921</v>
      </c>
      <c r="AA76" s="79">
        <v>41465</v>
      </c>
      <c r="AB76" s="79">
        <v>41515</v>
      </c>
      <c r="AC76" s="164"/>
      <c r="AD76" s="78"/>
      <c r="AE76" s="171"/>
      <c r="AF76" s="80"/>
    </row>
    <row r="77" spans="1:32" s="76" customFormat="1" ht="25.5">
      <c r="A77" s="73"/>
      <c r="B77" s="73"/>
      <c r="C77" s="73"/>
      <c r="D77" s="41" t="s">
        <v>912</v>
      </c>
      <c r="E77" s="41" t="s">
        <v>913</v>
      </c>
      <c r="F77" s="41" t="s">
        <v>914</v>
      </c>
      <c r="G77" s="41" t="s">
        <v>915</v>
      </c>
      <c r="H77" s="75"/>
      <c r="I77" s="75" t="s">
        <v>916</v>
      </c>
      <c r="J77" s="75" t="s">
        <v>917</v>
      </c>
      <c r="K77" s="75" t="s">
        <v>918</v>
      </c>
      <c r="L77" s="75">
        <v>53403</v>
      </c>
      <c r="M77" s="75" t="s">
        <v>919</v>
      </c>
      <c r="N77" s="159" t="s">
        <v>920</v>
      </c>
      <c r="Q77" s="75"/>
      <c r="R77" s="75"/>
      <c r="S77" s="75"/>
      <c r="T77" s="75"/>
      <c r="U77" s="75"/>
      <c r="V77" s="75"/>
      <c r="W77" s="77"/>
      <c r="X77" s="110">
        <v>200</v>
      </c>
      <c r="Y77" s="78">
        <f t="shared" ref="Y77:Y86" si="4">SUM(Q77*25000,S77*12500,T77*8000,U77*4000,V77*1000,X77)</f>
        <v>200</v>
      </c>
      <c r="Z77" s="78" t="s">
        <v>266</v>
      </c>
      <c r="AA77" s="79"/>
      <c r="AB77" s="79">
        <v>41522</v>
      </c>
      <c r="AC77" s="164"/>
      <c r="AD77" s="78"/>
      <c r="AE77" s="171">
        <v>41506</v>
      </c>
      <c r="AF77" s="80"/>
    </row>
    <row r="78" spans="1:32" ht="25.5">
      <c r="A78" s="73"/>
      <c r="B78" s="73"/>
      <c r="C78" s="73"/>
      <c r="D78" s="41" t="s">
        <v>158</v>
      </c>
      <c r="E78" s="41" t="s">
        <v>159</v>
      </c>
      <c r="F78" s="41" t="s">
        <v>160</v>
      </c>
      <c r="G78" s="41" t="s">
        <v>161</v>
      </c>
      <c r="H78" s="75" t="s">
        <v>162</v>
      </c>
      <c r="I78" s="75" t="s">
        <v>163</v>
      </c>
      <c r="J78" s="75" t="s">
        <v>164</v>
      </c>
      <c r="K78" s="75" t="s">
        <v>136</v>
      </c>
      <c r="L78" s="75">
        <v>91773</v>
      </c>
      <c r="M78" s="75" t="s">
        <v>165</v>
      </c>
      <c r="N78" s="159" t="s">
        <v>166</v>
      </c>
      <c r="O78" s="76" t="s">
        <v>167</v>
      </c>
      <c r="P78" s="76"/>
      <c r="Q78" s="75"/>
      <c r="R78" s="75"/>
      <c r="S78" s="75">
        <v>1</v>
      </c>
      <c r="T78" s="75"/>
      <c r="U78" s="75"/>
      <c r="V78" s="75"/>
      <c r="W78" s="77"/>
      <c r="Y78" s="78">
        <f t="shared" si="4"/>
        <v>12500</v>
      </c>
      <c r="Z78" s="78" t="s">
        <v>168</v>
      </c>
      <c r="AA78" s="79">
        <v>41344</v>
      </c>
      <c r="AB78" s="79">
        <v>41346</v>
      </c>
      <c r="AF78" s="80"/>
    </row>
    <row r="79" spans="1:32" s="106" customFormat="1" ht="24">
      <c r="A79" s="73"/>
      <c r="B79" s="73"/>
      <c r="C79" s="73"/>
      <c r="D79" s="41" t="s">
        <v>928</v>
      </c>
      <c r="E79" s="41" t="s">
        <v>929</v>
      </c>
      <c r="F79" s="41" t="s">
        <v>221</v>
      </c>
      <c r="G79" s="41" t="s">
        <v>930</v>
      </c>
      <c r="H79" s="75"/>
      <c r="I79" s="258" t="s">
        <v>959</v>
      </c>
      <c r="J79" s="258" t="s">
        <v>591</v>
      </c>
      <c r="K79" s="259" t="s">
        <v>136</v>
      </c>
      <c r="L79" s="258">
        <v>94587</v>
      </c>
      <c r="M79" s="258" t="s">
        <v>960</v>
      </c>
      <c r="N79" s="75" t="s">
        <v>931</v>
      </c>
      <c r="O79" s="76"/>
      <c r="P79" s="76"/>
      <c r="Q79" s="75"/>
      <c r="R79" s="75"/>
      <c r="S79" s="75"/>
      <c r="T79" s="75">
        <v>1</v>
      </c>
      <c r="U79" s="75"/>
      <c r="V79" s="75"/>
      <c r="W79" s="77"/>
      <c r="X79" s="110"/>
      <c r="Y79" s="78">
        <f t="shared" si="4"/>
        <v>8000</v>
      </c>
      <c r="Z79" s="78" t="s">
        <v>175</v>
      </c>
      <c r="AA79" s="79">
        <v>41514</v>
      </c>
      <c r="AB79" s="79"/>
      <c r="AC79" s="164"/>
      <c r="AD79" s="78"/>
      <c r="AE79" s="171">
        <v>41515</v>
      </c>
      <c r="AF79" s="80"/>
    </row>
    <row r="80" spans="1:32" s="106" customFormat="1" ht="26.25">
      <c r="A80" s="73"/>
      <c r="B80" s="73"/>
      <c r="C80" s="73"/>
      <c r="D80" s="41" t="s">
        <v>412</v>
      </c>
      <c r="E80" s="41" t="s">
        <v>371</v>
      </c>
      <c r="F80" s="41" t="s">
        <v>221</v>
      </c>
      <c r="G80" s="41" t="s">
        <v>840</v>
      </c>
      <c r="H80" s="75"/>
      <c r="I80" s="158" t="s">
        <v>374</v>
      </c>
      <c r="J80" s="75" t="s">
        <v>135</v>
      </c>
      <c r="K80" s="75" t="s">
        <v>136</v>
      </c>
      <c r="L80" s="158">
        <v>93711</v>
      </c>
      <c r="M80" s="158" t="s">
        <v>841</v>
      </c>
      <c r="N80" s="159" t="s">
        <v>842</v>
      </c>
      <c r="O80" s="76" t="s">
        <v>174</v>
      </c>
      <c r="P80" s="76"/>
      <c r="Q80" s="75"/>
      <c r="R80" s="75"/>
      <c r="S80" s="75"/>
      <c r="T80" s="75">
        <v>1</v>
      </c>
      <c r="U80" s="75"/>
      <c r="V80" s="75"/>
      <c r="W80" s="77"/>
      <c r="X80" s="110"/>
      <c r="Y80" s="78">
        <f t="shared" si="4"/>
        <v>8000</v>
      </c>
      <c r="Z80" s="78" t="s">
        <v>175</v>
      </c>
      <c r="AA80" s="79"/>
      <c r="AB80" s="79">
        <v>41443</v>
      </c>
      <c r="AC80" s="164"/>
      <c r="AD80" s="78"/>
      <c r="AE80" s="171"/>
      <c r="AF80" s="80"/>
    </row>
    <row r="81" spans="1:32" s="76" customFormat="1" ht="25.5">
      <c r="A81" s="73"/>
      <c r="B81" s="73"/>
      <c r="C81" s="73"/>
      <c r="D81" s="111" t="s">
        <v>883</v>
      </c>
      <c r="E81" s="100" t="s">
        <v>884</v>
      </c>
      <c r="F81" s="111" t="s">
        <v>885</v>
      </c>
      <c r="G81" s="111" t="s">
        <v>886</v>
      </c>
      <c r="H81" s="75"/>
      <c r="I81" s="75" t="s">
        <v>887</v>
      </c>
      <c r="J81" s="75" t="s">
        <v>888</v>
      </c>
      <c r="K81" s="75" t="s">
        <v>889</v>
      </c>
      <c r="L81" s="75">
        <v>55347</v>
      </c>
      <c r="M81" s="75" t="s">
        <v>890</v>
      </c>
      <c r="N81" s="253" t="s">
        <v>891</v>
      </c>
      <c r="O81" s="76" t="s">
        <v>167</v>
      </c>
      <c r="Q81" s="75"/>
      <c r="R81" s="75"/>
      <c r="S81" s="75"/>
      <c r="T81" s="75"/>
      <c r="U81" s="75"/>
      <c r="V81" s="75">
        <v>2</v>
      </c>
      <c r="W81" s="77"/>
      <c r="X81" s="110"/>
      <c r="Y81" s="78">
        <f t="shared" si="4"/>
        <v>2000</v>
      </c>
      <c r="Z81" s="78" t="s">
        <v>401</v>
      </c>
      <c r="AA81" s="79"/>
      <c r="AB81" s="79">
        <v>41498</v>
      </c>
      <c r="AC81" s="164"/>
      <c r="AD81" s="78"/>
      <c r="AE81" s="171"/>
      <c r="AF81" s="80"/>
    </row>
    <row r="82" spans="1:32" s="106" customFormat="1" ht="25.5">
      <c r="A82" s="73"/>
      <c r="B82" s="73"/>
      <c r="C82" s="73"/>
      <c r="D82" s="102" t="s">
        <v>502</v>
      </c>
      <c r="E82" s="102" t="s">
        <v>370</v>
      </c>
      <c r="F82" s="102" t="s">
        <v>503</v>
      </c>
      <c r="G82" s="102" t="s">
        <v>504</v>
      </c>
      <c r="H82" s="75"/>
      <c r="I82" s="75" t="s">
        <v>505</v>
      </c>
      <c r="J82" s="75" t="s">
        <v>506</v>
      </c>
      <c r="K82" s="75" t="s">
        <v>136</v>
      </c>
      <c r="L82" s="75">
        <v>93902</v>
      </c>
      <c r="M82" s="75" t="s">
        <v>507</v>
      </c>
      <c r="N82" s="159" t="s">
        <v>667</v>
      </c>
      <c r="O82" s="76" t="s">
        <v>244</v>
      </c>
      <c r="P82" s="76"/>
      <c r="Q82" s="75"/>
      <c r="R82" s="75"/>
      <c r="S82" s="75"/>
      <c r="T82" s="75">
        <v>1</v>
      </c>
      <c r="U82" s="75"/>
      <c r="V82" s="75"/>
      <c r="W82" s="77"/>
      <c r="X82" s="110"/>
      <c r="Y82" s="78">
        <f t="shared" si="4"/>
        <v>8000</v>
      </c>
      <c r="Z82" s="78" t="s">
        <v>175</v>
      </c>
      <c r="AA82" s="79"/>
      <c r="AB82" s="79">
        <v>41450</v>
      </c>
      <c r="AC82" s="164"/>
      <c r="AD82" s="78"/>
      <c r="AE82" s="171"/>
      <c r="AF82" s="80"/>
    </row>
    <row r="83" spans="1:32" s="76" customFormat="1" ht="25.5">
      <c r="A83" s="73"/>
      <c r="B83" s="73"/>
      <c r="C83" s="73"/>
      <c r="D83" s="41" t="s">
        <v>843</v>
      </c>
      <c r="E83" s="41" t="s">
        <v>844</v>
      </c>
      <c r="F83" s="41" t="s">
        <v>845</v>
      </c>
      <c r="G83" s="41" t="s">
        <v>846</v>
      </c>
      <c r="H83" s="75"/>
      <c r="I83" s="75" t="s">
        <v>847</v>
      </c>
      <c r="J83" s="75" t="s">
        <v>178</v>
      </c>
      <c r="K83" s="75" t="s">
        <v>136</v>
      </c>
      <c r="L83" s="75">
        <v>94588</v>
      </c>
      <c r="M83" s="75" t="s">
        <v>848</v>
      </c>
      <c r="N83" s="159" t="s">
        <v>849</v>
      </c>
      <c r="O83" s="76" t="s">
        <v>167</v>
      </c>
      <c r="Q83" s="75"/>
      <c r="R83" s="75"/>
      <c r="S83" s="75">
        <v>1</v>
      </c>
      <c r="T83" s="75"/>
      <c r="U83" s="75"/>
      <c r="V83" s="75"/>
      <c r="W83" s="77"/>
      <c r="X83" s="110"/>
      <c r="Y83" s="78">
        <f t="shared" si="4"/>
        <v>12500</v>
      </c>
      <c r="Z83" s="78" t="s">
        <v>168</v>
      </c>
      <c r="AA83" s="79">
        <v>41478</v>
      </c>
      <c r="AB83" s="79">
        <v>41551</v>
      </c>
      <c r="AC83" s="164"/>
      <c r="AD83" s="78"/>
      <c r="AE83" s="171">
        <v>41478</v>
      </c>
      <c r="AF83" s="80"/>
    </row>
    <row r="84" spans="1:32" s="76" customFormat="1" ht="25.5">
      <c r="A84" s="73"/>
      <c r="B84" s="73"/>
      <c r="C84" s="73"/>
      <c r="D84" s="41" t="s">
        <v>552</v>
      </c>
      <c r="E84" s="41" t="s">
        <v>550</v>
      </c>
      <c r="F84" s="41" t="s">
        <v>551</v>
      </c>
      <c r="G84" s="41" t="s">
        <v>204</v>
      </c>
      <c r="H84" s="75"/>
      <c r="I84" s="256" t="s">
        <v>553</v>
      </c>
      <c r="J84" s="75" t="s">
        <v>178</v>
      </c>
      <c r="K84" s="75" t="s">
        <v>136</v>
      </c>
      <c r="L84" s="75">
        <v>94588</v>
      </c>
      <c r="M84" s="75"/>
      <c r="N84" s="159" t="s">
        <v>639</v>
      </c>
      <c r="O84" s="76" t="s">
        <v>205</v>
      </c>
      <c r="Q84" s="75"/>
      <c r="R84" s="75"/>
      <c r="S84" s="75"/>
      <c r="T84" s="75">
        <v>1</v>
      </c>
      <c r="U84" s="75"/>
      <c r="V84" s="75"/>
      <c r="W84" s="77"/>
      <c r="X84" s="110"/>
      <c r="Y84" s="78">
        <f t="shared" si="4"/>
        <v>8000</v>
      </c>
      <c r="Z84" s="78" t="s">
        <v>175</v>
      </c>
      <c r="AA84" s="79">
        <v>41431</v>
      </c>
      <c r="AB84" s="79"/>
      <c r="AC84" s="164">
        <f>1000+350+300+350+2400+500</f>
        <v>4900</v>
      </c>
      <c r="AD84" s="78"/>
      <c r="AE84" s="171">
        <v>41431</v>
      </c>
      <c r="AF84" s="80"/>
    </row>
    <row r="85" spans="1:32" s="76" customFormat="1" ht="25.5">
      <c r="A85" s="73"/>
      <c r="B85" s="73"/>
      <c r="C85" s="73"/>
      <c r="D85" s="41" t="s">
        <v>219</v>
      </c>
      <c r="E85" s="41" t="s">
        <v>220</v>
      </c>
      <c r="F85" s="41" t="s">
        <v>221</v>
      </c>
      <c r="G85" s="41" t="s">
        <v>222</v>
      </c>
      <c r="H85" s="75"/>
      <c r="I85" s="75" t="s">
        <v>321</v>
      </c>
      <c r="J85" s="75" t="s">
        <v>315</v>
      </c>
      <c r="K85" s="75" t="s">
        <v>136</v>
      </c>
      <c r="L85" s="75">
        <v>95350</v>
      </c>
      <c r="M85" s="75" t="s">
        <v>322</v>
      </c>
      <c r="N85" s="159" t="s">
        <v>672</v>
      </c>
      <c r="O85" s="76" t="s">
        <v>174</v>
      </c>
      <c r="Q85" s="75"/>
      <c r="R85" s="75"/>
      <c r="S85" s="75">
        <v>1</v>
      </c>
      <c r="T85" s="75"/>
      <c r="U85" s="75"/>
      <c r="V85" s="75"/>
      <c r="W85" s="77"/>
      <c r="X85" s="110"/>
      <c r="Y85" s="78">
        <f t="shared" si="4"/>
        <v>12500</v>
      </c>
      <c r="Z85" s="78" t="s">
        <v>168</v>
      </c>
      <c r="AA85" s="79">
        <v>41534</v>
      </c>
      <c r="AB85" s="79">
        <v>41534</v>
      </c>
      <c r="AD85" s="78"/>
      <c r="AE85" s="171"/>
      <c r="AF85" s="80"/>
    </row>
    <row r="86" spans="1:32" s="106" customFormat="1" ht="15">
      <c r="A86" s="73"/>
      <c r="B86" s="73"/>
      <c r="C86" s="73"/>
      <c r="D86" s="41" t="s">
        <v>739</v>
      </c>
      <c r="E86" s="41" t="s">
        <v>740</v>
      </c>
      <c r="F86" s="41" t="s">
        <v>228</v>
      </c>
      <c r="G86" s="41" t="s">
        <v>741</v>
      </c>
      <c r="H86" s="75"/>
      <c r="I86" s="158" t="s">
        <v>742</v>
      </c>
      <c r="J86" s="158" t="s">
        <v>386</v>
      </c>
      <c r="K86" s="158" t="s">
        <v>136</v>
      </c>
      <c r="L86" s="158">
        <v>94551</v>
      </c>
      <c r="M86" s="158" t="s">
        <v>743</v>
      </c>
      <c r="N86" s="223" t="s">
        <v>744</v>
      </c>
      <c r="O86" s="76" t="s">
        <v>167</v>
      </c>
      <c r="P86" s="76"/>
      <c r="Q86" s="75"/>
      <c r="R86" s="75"/>
      <c r="S86" s="75"/>
      <c r="T86" s="75">
        <v>1</v>
      </c>
      <c r="U86" s="75"/>
      <c r="V86" s="75"/>
      <c r="W86" s="77"/>
      <c r="X86" s="110"/>
      <c r="Y86" s="78">
        <f t="shared" si="4"/>
        <v>8000</v>
      </c>
      <c r="Z86" s="78" t="s">
        <v>175</v>
      </c>
      <c r="AA86" s="79">
        <v>41465</v>
      </c>
      <c r="AB86" s="79">
        <v>41484</v>
      </c>
      <c r="AC86" s="164"/>
      <c r="AD86" s="78"/>
      <c r="AE86" s="171"/>
      <c r="AF86" s="80"/>
    </row>
    <row r="87" spans="1:32" s="76" customFormat="1" ht="25.5">
      <c r="A87" s="73"/>
      <c r="B87" s="73"/>
      <c r="C87" s="73"/>
      <c r="D87" s="41" t="s">
        <v>270</v>
      </c>
      <c r="E87" s="41" t="s">
        <v>269</v>
      </c>
      <c r="F87" s="41" t="s">
        <v>271</v>
      </c>
      <c r="G87" s="41" t="s">
        <v>272</v>
      </c>
      <c r="H87" s="75"/>
      <c r="I87" s="75" t="s">
        <v>323</v>
      </c>
      <c r="J87" s="75" t="s">
        <v>178</v>
      </c>
      <c r="K87" s="75" t="s">
        <v>136</v>
      </c>
      <c r="L87" s="75">
        <v>94566</v>
      </c>
      <c r="M87" s="75" t="s">
        <v>324</v>
      </c>
      <c r="N87" s="159" t="s">
        <v>637</v>
      </c>
      <c r="O87" s="76" t="s">
        <v>829</v>
      </c>
      <c r="P87" s="76">
        <v>1</v>
      </c>
      <c r="Q87" s="75"/>
      <c r="R87" s="75"/>
      <c r="S87" s="75"/>
      <c r="T87" s="75"/>
      <c r="U87" s="75"/>
      <c r="V87" s="75"/>
      <c r="W87" s="77"/>
      <c r="X87" s="110"/>
      <c r="Y87" s="78">
        <v>42000</v>
      </c>
      <c r="Z87" s="78" t="s">
        <v>157</v>
      </c>
      <c r="AA87" s="79">
        <v>41369</v>
      </c>
      <c r="AB87" s="79">
        <v>41526</v>
      </c>
      <c r="AC87" s="164"/>
      <c r="AD87" s="78"/>
      <c r="AE87" s="171"/>
      <c r="AF87" s="80"/>
    </row>
    <row r="88" spans="1:32" s="76" customFormat="1" ht="25.5">
      <c r="A88" s="73"/>
      <c r="B88" s="73"/>
      <c r="C88" s="73"/>
      <c r="D88" s="102" t="s">
        <v>237</v>
      </c>
      <c r="E88" s="102" t="s">
        <v>238</v>
      </c>
      <c r="F88" s="102" t="s">
        <v>325</v>
      </c>
      <c r="G88" s="102" t="s">
        <v>326</v>
      </c>
      <c r="H88" s="75"/>
      <c r="I88" s="75" t="s">
        <v>327</v>
      </c>
      <c r="J88" s="75" t="s">
        <v>328</v>
      </c>
      <c r="K88" s="75" t="s">
        <v>329</v>
      </c>
      <c r="L88" s="75">
        <v>60517</v>
      </c>
      <c r="M88" s="75" t="s">
        <v>330</v>
      </c>
      <c r="N88" s="159" t="s">
        <v>662</v>
      </c>
      <c r="O88" s="76" t="s">
        <v>174</v>
      </c>
      <c r="Q88" s="75"/>
      <c r="R88" s="75"/>
      <c r="S88" s="75"/>
      <c r="T88" s="75">
        <v>1</v>
      </c>
      <c r="U88" s="75"/>
      <c r="V88" s="75"/>
      <c r="W88" s="77"/>
      <c r="X88" s="110"/>
      <c r="Y88" s="78">
        <f>SUM(Q88*25000,S88*12500,T88*8000,U88*4000,V88*1000,X88)</f>
        <v>8000</v>
      </c>
      <c r="Z88" s="78" t="s">
        <v>175</v>
      </c>
      <c r="AA88" s="79">
        <v>41365</v>
      </c>
      <c r="AB88" s="79">
        <v>41541</v>
      </c>
      <c r="AC88" s="164"/>
      <c r="AD88" s="78"/>
      <c r="AE88" s="171"/>
      <c r="AF88" s="80"/>
    </row>
    <row r="89" spans="1:32" s="76" customFormat="1" ht="25.5">
      <c r="A89" s="73"/>
      <c r="B89" s="73"/>
      <c r="C89" s="73"/>
      <c r="D89" s="41" t="s">
        <v>588</v>
      </c>
      <c r="E89" s="41" t="s">
        <v>574</v>
      </c>
      <c r="F89" s="41" t="s">
        <v>277</v>
      </c>
      <c r="G89" s="41" t="s">
        <v>589</v>
      </c>
      <c r="H89" s="75"/>
      <c r="I89" s="75" t="s">
        <v>590</v>
      </c>
      <c r="J89" s="75" t="s">
        <v>591</v>
      </c>
      <c r="K89" s="75" t="s">
        <v>136</v>
      </c>
      <c r="L89" s="75">
        <v>94587</v>
      </c>
      <c r="M89" s="75" t="s">
        <v>592</v>
      </c>
      <c r="N89" s="159" t="s">
        <v>593</v>
      </c>
      <c r="O89" s="76" t="s">
        <v>167</v>
      </c>
      <c r="Q89" s="75"/>
      <c r="R89" s="75"/>
      <c r="S89" s="75"/>
      <c r="T89" s="75">
        <v>3</v>
      </c>
      <c r="U89" s="75"/>
      <c r="V89" s="75"/>
      <c r="W89" s="77"/>
      <c r="X89" s="110"/>
      <c r="Y89" s="78">
        <f>SUM(Q89*25000,S89*12500,T89*8000,U89*4000,V89*1000,X89)</f>
        <v>24000</v>
      </c>
      <c r="Z89" s="78" t="s">
        <v>175</v>
      </c>
      <c r="AA89" s="79">
        <v>41449</v>
      </c>
      <c r="AB89" s="79">
        <v>41449</v>
      </c>
      <c r="AC89" s="164"/>
      <c r="AD89" s="78"/>
      <c r="AE89" s="171"/>
      <c r="AF89" s="80"/>
    </row>
    <row r="90" spans="1:32" s="76" customFormat="1">
      <c r="A90" s="73"/>
      <c r="B90" s="73"/>
      <c r="C90" s="73"/>
      <c r="D90" s="41"/>
      <c r="E90" s="41"/>
      <c r="F90" s="41"/>
      <c r="G90" s="41"/>
      <c r="H90" s="75"/>
      <c r="I90" s="75"/>
      <c r="J90" s="75"/>
      <c r="K90" s="75"/>
      <c r="L90" s="75"/>
      <c r="M90" s="75"/>
      <c r="N90" s="75"/>
      <c r="Q90" s="75"/>
      <c r="R90" s="75"/>
      <c r="S90" s="75"/>
      <c r="T90" s="75"/>
      <c r="U90" s="75"/>
      <c r="V90" s="75"/>
      <c r="W90" s="77"/>
      <c r="X90" s="110"/>
      <c r="Y90" s="78">
        <f>SUM(Q90*25000,S90*12500,T90*8000,U90*4000,V90*1000,X90)</f>
        <v>0</v>
      </c>
      <c r="Z90" s="78"/>
      <c r="AA90" s="79"/>
      <c r="AB90" s="79"/>
      <c r="AC90" s="164"/>
      <c r="AD90" s="78"/>
      <c r="AE90" s="171"/>
      <c r="AF90" s="80"/>
    </row>
    <row r="91" spans="1:32" s="76" customFormat="1">
      <c r="A91" s="73"/>
      <c r="B91" s="73"/>
      <c r="C91" s="73"/>
      <c r="D91" s="41"/>
      <c r="E91" s="41"/>
      <c r="F91" s="41"/>
      <c r="G91" s="41"/>
      <c r="H91" s="75"/>
      <c r="I91" s="75"/>
      <c r="J91" s="75"/>
      <c r="K91" s="75"/>
      <c r="L91" s="75"/>
      <c r="M91" s="75"/>
      <c r="N91" s="75"/>
      <c r="Q91" s="75"/>
      <c r="R91" s="75"/>
      <c r="S91" s="75"/>
      <c r="T91" s="75"/>
      <c r="U91" s="75"/>
      <c r="V91" s="75"/>
      <c r="W91" s="77"/>
      <c r="X91" s="110"/>
      <c r="Y91" s="78">
        <f>SUM(Q91*25000,S91*12500,T91*8000,U91*4000,V91*1000,X91)</f>
        <v>0</v>
      </c>
      <c r="Z91" s="78"/>
      <c r="AA91" s="79"/>
      <c r="AB91" s="79"/>
      <c r="AC91" s="164"/>
      <c r="AD91" s="78"/>
      <c r="AE91" s="171"/>
      <c r="AF91" s="80"/>
    </row>
    <row r="92" spans="1:32" s="76" customFormat="1">
      <c r="A92" s="73"/>
      <c r="B92" s="73"/>
      <c r="C92" s="73"/>
      <c r="D92" s="41"/>
      <c r="E92" s="41"/>
      <c r="F92" s="41"/>
      <c r="G92" s="41"/>
      <c r="H92" s="75"/>
      <c r="I92" s="75"/>
      <c r="J92" s="75"/>
      <c r="K92" s="75"/>
      <c r="L92" s="75"/>
      <c r="M92" s="75"/>
      <c r="N92" s="75"/>
      <c r="Q92" s="75"/>
      <c r="R92" s="75"/>
      <c r="S92" s="75"/>
      <c r="T92" s="75"/>
      <c r="U92" s="75"/>
      <c r="V92" s="75"/>
      <c r="W92" s="77"/>
      <c r="X92" s="110"/>
      <c r="Y92" s="78">
        <f>SUM(Q92*25000,S92*12500,T92*8000,U92*4000,V92*1000,X92)</f>
        <v>0</v>
      </c>
      <c r="Z92" s="78"/>
      <c r="AA92" s="79"/>
      <c r="AB92" s="79"/>
      <c r="AC92" s="164"/>
      <c r="AD92" s="78"/>
      <c r="AE92" s="171"/>
      <c r="AF92" s="80"/>
    </row>
    <row r="93" spans="1:32" s="115" customFormat="1">
      <c r="A93" s="112"/>
      <c r="B93" s="112"/>
      <c r="C93" s="112"/>
      <c r="D93" s="113"/>
      <c r="E93" s="114"/>
      <c r="F93" s="114"/>
      <c r="H93" s="116"/>
      <c r="I93" s="116"/>
      <c r="J93" s="116"/>
      <c r="K93" s="116"/>
      <c r="L93" s="116"/>
      <c r="M93" s="116"/>
      <c r="N93" s="116"/>
      <c r="O93" s="117" t="s">
        <v>13</v>
      </c>
      <c r="P93" s="117">
        <f>SUM(P3:P90)</f>
        <v>3</v>
      </c>
      <c r="Q93" s="118">
        <f t="shared" ref="Q93:Y93" si="5">SUM(Q2:Q90)</f>
        <v>7</v>
      </c>
      <c r="R93" s="118">
        <f t="shared" si="5"/>
        <v>0</v>
      </c>
      <c r="S93" s="118">
        <f t="shared" si="5"/>
        <v>23</v>
      </c>
      <c r="T93" s="118">
        <f t="shared" si="5"/>
        <v>36</v>
      </c>
      <c r="U93" s="118">
        <f t="shared" si="5"/>
        <v>2</v>
      </c>
      <c r="V93" s="118">
        <f t="shared" si="5"/>
        <v>22</v>
      </c>
      <c r="W93" s="118">
        <f t="shared" si="5"/>
        <v>24</v>
      </c>
      <c r="X93" s="390">
        <f t="shared" si="5"/>
        <v>38400</v>
      </c>
      <c r="Y93" s="119">
        <f t="shared" si="5"/>
        <v>959900</v>
      </c>
      <c r="Z93" s="119"/>
      <c r="AA93" s="120"/>
      <c r="AB93" s="120"/>
      <c r="AC93" s="165"/>
      <c r="AD93" s="121"/>
      <c r="AE93" s="173"/>
      <c r="AF93" s="98"/>
    </row>
    <row r="94" spans="1:32">
      <c r="A94" s="73"/>
      <c r="B94" s="73"/>
      <c r="C94" s="73"/>
      <c r="D94" s="41"/>
      <c r="E94" s="41"/>
      <c r="F94" s="41"/>
      <c r="G94" s="41"/>
      <c r="H94" s="75"/>
      <c r="I94" s="75"/>
      <c r="J94" s="75"/>
      <c r="K94" s="75"/>
      <c r="L94" s="75"/>
      <c r="M94" s="75"/>
      <c r="N94" s="75"/>
      <c r="O94" s="76"/>
      <c r="P94" s="76"/>
      <c r="Q94" s="75"/>
      <c r="R94" s="75"/>
      <c r="S94" s="75"/>
      <c r="T94" s="75"/>
      <c r="U94" s="75"/>
      <c r="V94" s="75"/>
      <c r="W94" s="77"/>
      <c r="Y94" s="78">
        <f t="shared" ref="Y94:Y113" si="6">SUM(Q94*25000,S94*12500,T94*8000,U94*4000,V94*1000,X94)</f>
        <v>0</v>
      </c>
      <c r="AD94" s="110"/>
      <c r="AE94" s="172"/>
      <c r="AF94" s="80"/>
    </row>
    <row r="95" spans="1:32">
      <c r="A95" s="73"/>
      <c r="B95" s="73"/>
      <c r="C95" s="73"/>
      <c r="D95" s="41"/>
      <c r="E95" s="41"/>
      <c r="F95" s="41"/>
      <c r="G95" s="41"/>
      <c r="H95" s="75"/>
      <c r="I95" s="75"/>
      <c r="J95" s="75"/>
      <c r="K95" s="75"/>
      <c r="L95" s="75"/>
      <c r="M95" s="75"/>
      <c r="N95" s="75"/>
      <c r="O95" s="76"/>
      <c r="P95" s="76"/>
      <c r="Q95" s="75"/>
      <c r="R95" s="75"/>
      <c r="S95" s="75"/>
      <c r="T95" s="75"/>
      <c r="U95" s="75"/>
      <c r="V95" s="75"/>
      <c r="W95" s="77"/>
      <c r="Y95" s="78">
        <f t="shared" si="6"/>
        <v>0</v>
      </c>
      <c r="AD95" s="110"/>
      <c r="AE95" s="172"/>
      <c r="AF95" s="80"/>
    </row>
    <row r="96" spans="1:32" s="76" customFormat="1">
      <c r="A96" s="73"/>
      <c r="B96" s="73"/>
      <c r="C96" s="73"/>
      <c r="D96" s="102"/>
      <c r="E96" s="102"/>
      <c r="F96" s="102"/>
      <c r="G96" s="102"/>
      <c r="H96" s="75"/>
      <c r="I96" s="75"/>
      <c r="J96" s="75"/>
      <c r="K96" s="75"/>
      <c r="L96" s="75"/>
      <c r="M96" s="75"/>
      <c r="N96" s="75"/>
      <c r="Q96" s="75"/>
      <c r="R96" s="75"/>
      <c r="S96" s="75"/>
      <c r="T96" s="75"/>
      <c r="U96" s="75"/>
      <c r="V96" s="75"/>
      <c r="W96" s="77"/>
      <c r="X96" s="110"/>
      <c r="Y96" s="78">
        <f t="shared" si="6"/>
        <v>0</v>
      </c>
      <c r="Z96" s="78"/>
      <c r="AA96" s="79"/>
      <c r="AB96" s="79"/>
      <c r="AC96" s="164"/>
      <c r="AD96" s="78"/>
      <c r="AE96" s="171"/>
      <c r="AF96" s="80"/>
    </row>
    <row r="97" spans="1:32" s="106" customFormat="1">
      <c r="A97" s="73"/>
      <c r="B97" s="73"/>
      <c r="C97" s="73"/>
      <c r="D97" s="102"/>
      <c r="E97" s="102"/>
      <c r="F97" s="102"/>
      <c r="G97" s="102"/>
      <c r="H97" s="75"/>
      <c r="I97" s="75"/>
      <c r="J97" s="75"/>
      <c r="K97" s="75"/>
      <c r="L97" s="75"/>
      <c r="M97" s="75"/>
      <c r="N97" s="75"/>
      <c r="O97" s="76"/>
      <c r="P97" s="76"/>
      <c r="Q97" s="75"/>
      <c r="R97" s="75"/>
      <c r="S97" s="75"/>
      <c r="T97" s="75"/>
      <c r="U97" s="75"/>
      <c r="V97" s="75"/>
      <c r="W97" s="77"/>
      <c r="X97" s="110"/>
      <c r="Y97" s="78">
        <f t="shared" si="6"/>
        <v>0</v>
      </c>
      <c r="Z97" s="78"/>
      <c r="AA97" s="79"/>
      <c r="AB97" s="79"/>
      <c r="AC97" s="164"/>
      <c r="AD97" s="78"/>
      <c r="AE97" s="171"/>
      <c r="AF97" s="80"/>
    </row>
    <row r="98" spans="1:32" s="106" customFormat="1">
      <c r="A98" s="73"/>
      <c r="B98" s="73"/>
      <c r="C98" s="73"/>
      <c r="D98" s="102"/>
      <c r="E98" s="102"/>
      <c r="F98" s="102"/>
      <c r="G98" s="102"/>
      <c r="H98" s="75"/>
      <c r="I98" s="75"/>
      <c r="J98" s="75"/>
      <c r="K98" s="75"/>
      <c r="L98" s="75"/>
      <c r="M98" s="75"/>
      <c r="N98" s="75"/>
      <c r="O98" s="76"/>
      <c r="P98" s="76"/>
      <c r="Q98" s="75"/>
      <c r="R98" s="75"/>
      <c r="S98" s="75"/>
      <c r="T98" s="75"/>
      <c r="U98" s="75"/>
      <c r="V98" s="75"/>
      <c r="W98" s="77"/>
      <c r="X98" s="110"/>
      <c r="Y98" s="78">
        <f t="shared" si="6"/>
        <v>0</v>
      </c>
      <c r="Z98" s="78"/>
      <c r="AA98" s="79"/>
      <c r="AB98" s="79"/>
      <c r="AC98" s="164"/>
      <c r="AD98" s="78"/>
      <c r="AE98" s="171"/>
      <c r="AF98" s="80"/>
    </row>
    <row r="99" spans="1:32" s="106" customFormat="1">
      <c r="A99" s="73"/>
      <c r="B99" s="73"/>
      <c r="C99" s="73"/>
      <c r="D99" s="102"/>
      <c r="E99" s="102"/>
      <c r="F99" s="102"/>
      <c r="G99" s="102"/>
      <c r="H99" s="75"/>
      <c r="I99" s="75"/>
      <c r="J99" s="75"/>
      <c r="K99" s="75"/>
      <c r="L99" s="75"/>
      <c r="M99" s="75"/>
      <c r="N99" s="75"/>
      <c r="O99" s="76"/>
      <c r="P99" s="76"/>
      <c r="Q99" s="75"/>
      <c r="R99" s="75"/>
      <c r="S99" s="75"/>
      <c r="T99" s="75"/>
      <c r="U99" s="75"/>
      <c r="V99" s="75"/>
      <c r="W99" s="77"/>
      <c r="X99" s="110"/>
      <c r="Y99" s="78">
        <f t="shared" si="6"/>
        <v>0</v>
      </c>
      <c r="Z99" s="78"/>
      <c r="AA99" s="79"/>
      <c r="AB99" s="79"/>
      <c r="AC99" s="164"/>
      <c r="AD99" s="78"/>
      <c r="AE99" s="171"/>
      <c r="AF99" s="80"/>
    </row>
    <row r="100" spans="1:32" s="106" customFormat="1">
      <c r="A100" s="73"/>
      <c r="B100" s="73"/>
      <c r="C100" s="73"/>
      <c r="D100" s="102"/>
      <c r="E100" s="102"/>
      <c r="F100" s="102"/>
      <c r="G100" s="102"/>
      <c r="H100" s="75"/>
      <c r="I100" s="75"/>
      <c r="J100" s="75"/>
      <c r="K100" s="75"/>
      <c r="L100" s="75"/>
      <c r="M100" s="75"/>
      <c r="N100" s="75"/>
      <c r="O100" s="76"/>
      <c r="P100" s="76"/>
      <c r="Q100" s="75"/>
      <c r="R100" s="75"/>
      <c r="S100" s="75"/>
      <c r="T100" s="75"/>
      <c r="U100" s="75"/>
      <c r="V100" s="75"/>
      <c r="W100" s="77"/>
      <c r="X100" s="110"/>
      <c r="Y100" s="78">
        <f t="shared" si="6"/>
        <v>0</v>
      </c>
      <c r="Z100" s="78"/>
      <c r="AA100" s="79"/>
      <c r="AB100" s="79"/>
      <c r="AC100" s="164"/>
      <c r="AD100" s="78"/>
      <c r="AE100" s="171"/>
      <c r="AF100" s="80"/>
    </row>
    <row r="101" spans="1:32" s="106" customFormat="1">
      <c r="A101" s="73"/>
      <c r="B101" s="73"/>
      <c r="C101" s="73"/>
      <c r="D101" s="41"/>
      <c r="E101" s="41"/>
      <c r="F101" s="41"/>
      <c r="G101" s="41"/>
      <c r="H101" s="75"/>
      <c r="I101" s="75"/>
      <c r="J101" s="75"/>
      <c r="K101" s="75"/>
      <c r="L101" s="75"/>
      <c r="M101" s="75"/>
      <c r="N101" s="75"/>
      <c r="O101" s="76"/>
      <c r="P101" s="76"/>
      <c r="Q101" s="75"/>
      <c r="R101" s="75"/>
      <c r="S101" s="75"/>
      <c r="T101" s="75"/>
      <c r="U101" s="75"/>
      <c r="V101" s="76"/>
      <c r="W101" s="77"/>
      <c r="X101" s="110"/>
      <c r="Y101" s="78">
        <f t="shared" si="6"/>
        <v>0</v>
      </c>
      <c r="Z101" s="78"/>
      <c r="AA101" s="79"/>
      <c r="AB101" s="79"/>
      <c r="AC101" s="164"/>
      <c r="AD101" s="78"/>
      <c r="AE101" s="171"/>
      <c r="AF101" s="80"/>
    </row>
    <row r="102" spans="1:32" s="76" customFormat="1">
      <c r="A102" s="73"/>
      <c r="B102" s="73"/>
      <c r="C102" s="73"/>
      <c r="D102" s="102"/>
      <c r="E102" s="102"/>
      <c r="F102" s="102"/>
      <c r="G102" s="102"/>
      <c r="H102" s="75"/>
      <c r="I102" s="75"/>
      <c r="J102" s="75"/>
      <c r="K102" s="75"/>
      <c r="L102" s="75"/>
      <c r="M102" s="75"/>
      <c r="N102" s="75"/>
      <c r="Q102" s="75"/>
      <c r="R102" s="75"/>
      <c r="S102" s="75"/>
      <c r="T102" s="75"/>
      <c r="U102" s="75"/>
      <c r="V102" s="75"/>
      <c r="W102" s="77"/>
      <c r="X102" s="110"/>
      <c r="Y102" s="78">
        <f t="shared" si="6"/>
        <v>0</v>
      </c>
      <c r="Z102" s="78"/>
      <c r="AA102" s="79"/>
      <c r="AB102" s="79"/>
      <c r="AC102" s="164"/>
      <c r="AD102" s="78"/>
      <c r="AE102" s="171"/>
      <c r="AF102" s="80"/>
    </row>
    <row r="103" spans="1:32" s="106" customFormat="1">
      <c r="A103" s="73"/>
      <c r="B103" s="73"/>
      <c r="C103" s="73"/>
      <c r="D103" s="102"/>
      <c r="E103" s="102"/>
      <c r="F103" s="102"/>
      <c r="G103" s="102"/>
      <c r="H103" s="75"/>
      <c r="I103" s="75"/>
      <c r="J103" s="75"/>
      <c r="K103" s="75"/>
      <c r="L103" s="75"/>
      <c r="M103" s="75"/>
      <c r="N103" s="75"/>
      <c r="O103" s="76"/>
      <c r="P103" s="76"/>
      <c r="Q103" s="75"/>
      <c r="R103" s="75"/>
      <c r="S103" s="75"/>
      <c r="T103" s="75"/>
      <c r="U103" s="75"/>
      <c r="V103" s="75"/>
      <c r="W103" s="77"/>
      <c r="X103" s="110"/>
      <c r="Y103" s="78">
        <f t="shared" si="6"/>
        <v>0</v>
      </c>
      <c r="Z103" s="78"/>
      <c r="AA103" s="79"/>
      <c r="AB103" s="79"/>
      <c r="AC103" s="164"/>
      <c r="AD103" s="78"/>
      <c r="AE103" s="171"/>
      <c r="AF103" s="80"/>
    </row>
    <row r="104" spans="1:32" s="76" customFormat="1">
      <c r="A104" s="73"/>
      <c r="B104" s="73"/>
      <c r="C104" s="73"/>
      <c r="D104" s="41"/>
      <c r="E104" s="41"/>
      <c r="F104" s="41"/>
      <c r="G104" s="41"/>
      <c r="H104" s="75"/>
      <c r="I104" s="75"/>
      <c r="J104" s="75"/>
      <c r="K104" s="75"/>
      <c r="L104" s="75"/>
      <c r="M104" s="75"/>
      <c r="N104" s="75"/>
      <c r="Q104" s="75"/>
      <c r="R104" s="75"/>
      <c r="S104" s="75"/>
      <c r="T104" s="75"/>
      <c r="U104" s="75"/>
      <c r="V104" s="75"/>
      <c r="W104" s="77"/>
      <c r="X104" s="110"/>
      <c r="Y104" s="78">
        <f t="shared" si="6"/>
        <v>0</v>
      </c>
      <c r="Z104" s="78"/>
      <c r="AA104" s="79"/>
      <c r="AB104" s="79"/>
      <c r="AC104" s="164"/>
      <c r="AD104" s="78"/>
      <c r="AE104" s="171"/>
      <c r="AF104" s="80"/>
    </row>
    <row r="105" spans="1:32" s="106" customFormat="1">
      <c r="A105" s="73"/>
      <c r="B105" s="73"/>
      <c r="C105" s="73"/>
      <c r="D105" s="41"/>
      <c r="E105" s="41"/>
      <c r="F105" s="41"/>
      <c r="G105" s="41"/>
      <c r="H105" s="75"/>
      <c r="I105" s="75"/>
      <c r="J105" s="75"/>
      <c r="K105" s="75"/>
      <c r="L105" s="75"/>
      <c r="M105" s="75"/>
      <c r="N105" s="75"/>
      <c r="O105" s="76"/>
      <c r="P105" s="76"/>
      <c r="Q105" s="75"/>
      <c r="R105" s="75"/>
      <c r="S105" s="75"/>
      <c r="T105" s="75"/>
      <c r="U105" s="75"/>
      <c r="V105" s="76"/>
      <c r="W105" s="77"/>
      <c r="X105" s="110"/>
      <c r="Y105" s="78">
        <f t="shared" si="6"/>
        <v>0</v>
      </c>
      <c r="Z105" s="78"/>
      <c r="AA105" s="79"/>
      <c r="AB105" s="79"/>
      <c r="AC105" s="164"/>
      <c r="AD105" s="78"/>
      <c r="AE105" s="171"/>
      <c r="AF105" s="80"/>
    </row>
    <row r="106" spans="1:32" s="76" customFormat="1">
      <c r="A106" s="73"/>
      <c r="B106" s="73"/>
      <c r="C106" s="73"/>
      <c r="D106" s="41"/>
      <c r="E106" s="41"/>
      <c r="F106" s="41"/>
      <c r="G106" s="41"/>
      <c r="H106" s="75"/>
      <c r="I106" s="75"/>
      <c r="J106" s="75"/>
      <c r="K106" s="75"/>
      <c r="L106" s="75"/>
      <c r="M106" s="75"/>
      <c r="N106" s="75"/>
      <c r="Q106" s="75"/>
      <c r="R106" s="75"/>
      <c r="S106" s="75"/>
      <c r="T106" s="75"/>
      <c r="U106" s="75"/>
      <c r="V106" s="75"/>
      <c r="W106" s="77"/>
      <c r="X106" s="110"/>
      <c r="Y106" s="78">
        <f t="shared" si="6"/>
        <v>0</v>
      </c>
      <c r="Z106" s="78"/>
      <c r="AA106" s="79"/>
      <c r="AB106" s="79"/>
      <c r="AC106" s="164"/>
      <c r="AD106" s="78"/>
      <c r="AE106" s="171"/>
      <c r="AF106" s="80"/>
    </row>
    <row r="107" spans="1:32" s="106" customFormat="1">
      <c r="A107" s="73"/>
      <c r="B107" s="73"/>
      <c r="C107" s="73"/>
      <c r="D107" s="102"/>
      <c r="E107" s="102"/>
      <c r="F107" s="102"/>
      <c r="G107" s="102"/>
      <c r="H107" s="75"/>
      <c r="I107" s="75"/>
      <c r="J107" s="75"/>
      <c r="K107" s="75"/>
      <c r="L107" s="75"/>
      <c r="M107" s="75"/>
      <c r="N107" s="75"/>
      <c r="O107" s="76"/>
      <c r="P107" s="76"/>
      <c r="Q107" s="75"/>
      <c r="R107" s="75"/>
      <c r="S107" s="75"/>
      <c r="T107" s="75"/>
      <c r="U107" s="75"/>
      <c r="V107" s="75"/>
      <c r="W107" s="77"/>
      <c r="X107" s="110"/>
      <c r="Y107" s="78">
        <f t="shared" si="6"/>
        <v>0</v>
      </c>
      <c r="Z107" s="78"/>
      <c r="AA107" s="79"/>
      <c r="AB107" s="79"/>
      <c r="AC107" s="164"/>
      <c r="AD107" s="78"/>
      <c r="AE107" s="171"/>
      <c r="AF107" s="80"/>
    </row>
    <row r="108" spans="1:32" s="106" customFormat="1">
      <c r="A108" s="73"/>
      <c r="B108" s="73"/>
      <c r="C108" s="73"/>
      <c r="D108" s="102"/>
      <c r="E108" s="102"/>
      <c r="F108" s="102"/>
      <c r="G108" s="102"/>
      <c r="H108" s="75"/>
      <c r="I108" s="75"/>
      <c r="J108" s="75"/>
      <c r="K108" s="75"/>
      <c r="L108" s="75"/>
      <c r="M108" s="75"/>
      <c r="N108" s="75"/>
      <c r="O108" s="76"/>
      <c r="P108" s="76"/>
      <c r="Q108" s="75"/>
      <c r="R108" s="75"/>
      <c r="S108" s="75"/>
      <c r="T108" s="75"/>
      <c r="U108" s="75"/>
      <c r="V108" s="75"/>
      <c r="W108" s="77"/>
      <c r="X108" s="110"/>
      <c r="Y108" s="78">
        <f t="shared" si="6"/>
        <v>0</v>
      </c>
      <c r="Z108" s="78"/>
      <c r="AA108" s="79"/>
      <c r="AB108" s="79"/>
      <c r="AC108" s="164"/>
      <c r="AD108" s="78"/>
      <c r="AE108" s="171"/>
      <c r="AF108" s="80"/>
    </row>
    <row r="109" spans="1:32" s="106" customFormat="1">
      <c r="A109" s="73"/>
      <c r="B109" s="73"/>
      <c r="C109" s="73"/>
      <c r="D109" s="102"/>
      <c r="E109" s="102"/>
      <c r="F109" s="102"/>
      <c r="G109" s="102"/>
      <c r="H109" s="75"/>
      <c r="I109" s="75"/>
      <c r="J109" s="75"/>
      <c r="K109" s="75"/>
      <c r="L109" s="75"/>
      <c r="M109" s="75"/>
      <c r="N109" s="75"/>
      <c r="O109" s="76"/>
      <c r="P109" s="76"/>
      <c r="Q109" s="75"/>
      <c r="R109" s="75"/>
      <c r="S109" s="75"/>
      <c r="T109" s="75"/>
      <c r="U109" s="75"/>
      <c r="V109" s="75"/>
      <c r="W109" s="77"/>
      <c r="X109" s="110"/>
      <c r="Y109" s="78">
        <f t="shared" si="6"/>
        <v>0</v>
      </c>
      <c r="Z109" s="78"/>
      <c r="AA109" s="79"/>
      <c r="AB109" s="79"/>
      <c r="AC109" s="164"/>
      <c r="AD109" s="78"/>
      <c r="AE109" s="171"/>
      <c r="AF109" s="80"/>
    </row>
    <row r="110" spans="1:32" s="106" customFormat="1" ht="14.25" customHeight="1">
      <c r="A110" s="73"/>
      <c r="B110" s="73"/>
      <c r="C110" s="73"/>
      <c r="D110" s="102"/>
      <c r="E110" s="102"/>
      <c r="F110" s="102"/>
      <c r="G110" s="102"/>
      <c r="H110" s="75"/>
      <c r="I110" s="75"/>
      <c r="J110" s="75"/>
      <c r="K110" s="75"/>
      <c r="L110" s="75"/>
      <c r="M110" s="75"/>
      <c r="N110" s="75"/>
      <c r="O110" s="76"/>
      <c r="P110" s="76"/>
      <c r="Q110" s="75"/>
      <c r="R110" s="75"/>
      <c r="S110" s="75"/>
      <c r="T110" s="75"/>
      <c r="U110" s="75"/>
      <c r="V110" s="75"/>
      <c r="W110" s="77"/>
      <c r="X110" s="110"/>
      <c r="Y110" s="78">
        <f t="shared" si="6"/>
        <v>0</v>
      </c>
      <c r="Z110" s="78"/>
      <c r="AA110" s="79"/>
      <c r="AB110" s="79"/>
      <c r="AC110" s="164"/>
      <c r="AD110" s="78"/>
      <c r="AE110" s="171"/>
      <c r="AF110" s="80"/>
    </row>
    <row r="111" spans="1:32" s="76" customFormat="1">
      <c r="A111" s="73"/>
      <c r="B111" s="73"/>
      <c r="C111" s="73"/>
      <c r="D111" s="41"/>
      <c r="E111" s="41"/>
      <c r="F111" s="41"/>
      <c r="G111" s="41"/>
      <c r="H111" s="75"/>
      <c r="I111" s="75"/>
      <c r="J111" s="75"/>
      <c r="K111" s="75"/>
      <c r="L111" s="75"/>
      <c r="M111" s="75"/>
      <c r="N111" s="75"/>
      <c r="Q111" s="75"/>
      <c r="R111" s="75"/>
      <c r="S111" s="75"/>
      <c r="T111" s="75"/>
      <c r="U111" s="75"/>
      <c r="V111" s="75"/>
      <c r="W111" s="77"/>
      <c r="X111" s="110"/>
      <c r="Y111" s="78">
        <f t="shared" si="6"/>
        <v>0</v>
      </c>
      <c r="Z111" s="78"/>
      <c r="AA111" s="79"/>
      <c r="AB111" s="79"/>
      <c r="AC111" s="164"/>
      <c r="AD111" s="78"/>
      <c r="AE111" s="171"/>
      <c r="AF111" s="80"/>
    </row>
    <row r="112" spans="1:32" s="76" customFormat="1">
      <c r="A112" s="73"/>
      <c r="B112" s="73"/>
      <c r="C112" s="73"/>
      <c r="D112" s="102"/>
      <c r="E112" s="102"/>
      <c r="F112" s="102"/>
      <c r="G112" s="102"/>
      <c r="H112" s="75"/>
      <c r="I112" s="75"/>
      <c r="J112" s="75"/>
      <c r="K112" s="75"/>
      <c r="L112" s="75"/>
      <c r="M112" s="75"/>
      <c r="N112" s="75"/>
      <c r="Q112" s="75"/>
      <c r="R112" s="75"/>
      <c r="S112" s="75"/>
      <c r="T112" s="75"/>
      <c r="U112" s="75"/>
      <c r="V112" s="75"/>
      <c r="W112" s="77"/>
      <c r="X112" s="110"/>
      <c r="Y112" s="78">
        <f t="shared" si="6"/>
        <v>0</v>
      </c>
      <c r="Z112" s="78"/>
      <c r="AA112" s="79"/>
      <c r="AB112" s="79"/>
      <c r="AC112" s="164"/>
      <c r="AD112" s="78"/>
      <c r="AE112" s="171"/>
      <c r="AF112" s="80"/>
    </row>
    <row r="113" spans="1:32" s="106" customFormat="1">
      <c r="A113" s="73"/>
      <c r="B113" s="73"/>
      <c r="C113" s="73"/>
      <c r="D113" s="102"/>
      <c r="E113" s="102"/>
      <c r="F113" s="102"/>
      <c r="G113" s="102"/>
      <c r="H113" s="75"/>
      <c r="I113" s="75"/>
      <c r="J113" s="75"/>
      <c r="K113" s="75"/>
      <c r="L113" s="75"/>
      <c r="M113" s="75"/>
      <c r="N113" s="75"/>
      <c r="O113" s="76"/>
      <c r="P113" s="76"/>
      <c r="Q113" s="75"/>
      <c r="R113" s="75"/>
      <c r="S113" s="75"/>
      <c r="T113" s="75"/>
      <c r="U113" s="75"/>
      <c r="V113" s="75"/>
      <c r="W113" s="77"/>
      <c r="X113" s="110"/>
      <c r="Y113" s="78">
        <f t="shared" si="6"/>
        <v>0</v>
      </c>
      <c r="Z113" s="78"/>
      <c r="AA113" s="79"/>
      <c r="AB113" s="79"/>
      <c r="AC113" s="164"/>
      <c r="AD113" s="78"/>
      <c r="AE113" s="171"/>
      <c r="AF113" s="80"/>
    </row>
    <row r="116" spans="1:32" ht="15">
      <c r="A116" s="73"/>
      <c r="B116" s="73"/>
      <c r="C116" s="73"/>
      <c r="D116" s="41"/>
      <c r="E116" s="41"/>
      <c r="F116" s="41"/>
      <c r="G116" s="41"/>
      <c r="H116" s="75"/>
      <c r="I116" s="158"/>
      <c r="J116" s="75"/>
      <c r="K116" s="75"/>
      <c r="L116" s="75"/>
      <c r="M116" s="75"/>
      <c r="N116" s="75"/>
      <c r="O116" s="76"/>
      <c r="P116" s="76"/>
      <c r="Q116" s="75"/>
      <c r="R116" s="75"/>
      <c r="S116" s="75"/>
      <c r="T116" s="75"/>
      <c r="U116" s="75"/>
      <c r="V116" s="75"/>
      <c r="W116" s="77"/>
      <c r="Y116" s="78">
        <f t="shared" ref="Y116:Y177" si="7">SUM(Q116*25000,S116*12500,T116*8000,U116*4000,V116*1000,X116)</f>
        <v>0</v>
      </c>
      <c r="AF116" s="80"/>
    </row>
    <row r="117" spans="1:32" s="106" customFormat="1">
      <c r="A117" s="108"/>
      <c r="B117" s="108"/>
      <c r="C117" s="108"/>
      <c r="D117" s="125"/>
      <c r="E117" s="100"/>
      <c r="F117" s="125"/>
      <c r="G117" s="125"/>
      <c r="H117" s="109"/>
      <c r="I117" s="109"/>
      <c r="J117" s="109"/>
      <c r="K117" s="109"/>
      <c r="L117" s="109"/>
      <c r="M117" s="109"/>
      <c r="N117" s="109"/>
      <c r="Q117" s="109"/>
      <c r="R117" s="109"/>
      <c r="S117" s="109"/>
      <c r="T117" s="109"/>
      <c r="U117" s="109"/>
      <c r="V117" s="109"/>
      <c r="W117" s="122"/>
      <c r="X117" s="138"/>
      <c r="Y117" s="78">
        <f t="shared" si="7"/>
        <v>0</v>
      </c>
      <c r="Z117" s="78"/>
      <c r="AA117" s="79"/>
      <c r="AB117" s="79"/>
      <c r="AC117" s="164"/>
      <c r="AD117" s="123"/>
      <c r="AE117" s="174"/>
      <c r="AF117" s="124"/>
    </row>
    <row r="118" spans="1:32" s="106" customFormat="1">
      <c r="A118" s="108"/>
      <c r="B118" s="108"/>
      <c r="C118" s="108"/>
      <c r="D118" s="125"/>
      <c r="E118" s="100"/>
      <c r="F118" s="125"/>
      <c r="G118" s="125"/>
      <c r="H118" s="109"/>
      <c r="I118" s="109"/>
      <c r="J118" s="109"/>
      <c r="K118" s="109"/>
      <c r="L118" s="109"/>
      <c r="M118" s="109"/>
      <c r="N118" s="109"/>
      <c r="Q118" s="109"/>
      <c r="R118" s="109"/>
      <c r="S118" s="109"/>
      <c r="T118" s="109"/>
      <c r="U118" s="109"/>
      <c r="V118" s="109"/>
      <c r="W118" s="122"/>
      <c r="X118" s="138"/>
      <c r="Y118" s="78">
        <f t="shared" si="7"/>
        <v>0</v>
      </c>
      <c r="Z118" s="78"/>
      <c r="AA118" s="79"/>
      <c r="AB118" s="79"/>
      <c r="AC118" s="164"/>
      <c r="AD118" s="123"/>
      <c r="AE118" s="174"/>
      <c r="AF118" s="124"/>
    </row>
    <row r="119" spans="1:32" s="106" customFormat="1">
      <c r="A119" s="108"/>
      <c r="B119" s="108"/>
      <c r="C119" s="108"/>
      <c r="D119" s="125"/>
      <c r="E119" s="100"/>
      <c r="F119" s="125"/>
      <c r="G119" s="125"/>
      <c r="H119" s="109"/>
      <c r="I119" s="109"/>
      <c r="J119" s="109"/>
      <c r="K119" s="109"/>
      <c r="L119" s="109"/>
      <c r="M119" s="109"/>
      <c r="N119" s="109"/>
      <c r="Q119" s="109"/>
      <c r="R119" s="109"/>
      <c r="S119" s="109"/>
      <c r="T119" s="109"/>
      <c r="U119" s="109"/>
      <c r="V119" s="109"/>
      <c r="W119" s="122"/>
      <c r="X119" s="138"/>
      <c r="Y119" s="78">
        <f t="shared" si="7"/>
        <v>0</v>
      </c>
      <c r="Z119" s="78"/>
      <c r="AA119" s="79"/>
      <c r="AB119" s="79"/>
      <c r="AC119" s="164"/>
      <c r="AD119" s="123"/>
      <c r="AE119" s="174"/>
      <c r="AF119" s="124"/>
    </row>
    <row r="120" spans="1:32" s="106" customFormat="1">
      <c r="A120" s="108"/>
      <c r="B120" s="108"/>
      <c r="C120" s="108"/>
      <c r="D120" s="111"/>
      <c r="E120" s="100"/>
      <c r="F120" s="111"/>
      <c r="G120" s="111"/>
      <c r="H120" s="109"/>
      <c r="I120" s="109"/>
      <c r="J120" s="109"/>
      <c r="K120" s="109"/>
      <c r="L120" s="109"/>
      <c r="M120" s="109"/>
      <c r="N120" s="109"/>
      <c r="Q120" s="109"/>
      <c r="R120" s="109"/>
      <c r="S120" s="109"/>
      <c r="T120" s="109"/>
      <c r="U120" s="109"/>
      <c r="V120" s="109"/>
      <c r="W120" s="122"/>
      <c r="X120" s="138"/>
      <c r="Y120" s="78">
        <f t="shared" si="7"/>
        <v>0</v>
      </c>
      <c r="Z120" s="78"/>
      <c r="AA120" s="79"/>
      <c r="AB120" s="79"/>
      <c r="AC120" s="164"/>
      <c r="AD120" s="123"/>
      <c r="AE120" s="174"/>
      <c r="AF120" s="124"/>
    </row>
    <row r="121" spans="1:32" s="106" customFormat="1">
      <c r="A121" s="108"/>
      <c r="B121" s="108"/>
      <c r="C121" s="108"/>
      <c r="D121" s="102"/>
      <c r="E121" s="102"/>
      <c r="F121" s="102"/>
      <c r="G121" s="102"/>
      <c r="H121" s="109"/>
      <c r="I121" s="109"/>
      <c r="J121" s="109"/>
      <c r="K121" s="109"/>
      <c r="L121" s="109"/>
      <c r="M121" s="109"/>
      <c r="N121" s="109"/>
      <c r="Q121" s="109"/>
      <c r="R121" s="109"/>
      <c r="S121" s="109"/>
      <c r="T121" s="109"/>
      <c r="U121" s="109"/>
      <c r="V121" s="109"/>
      <c r="W121" s="122"/>
      <c r="X121" s="138"/>
      <c r="Y121" s="78">
        <f t="shared" si="7"/>
        <v>0</v>
      </c>
      <c r="Z121" s="78"/>
      <c r="AA121" s="79"/>
      <c r="AB121" s="79"/>
      <c r="AC121" s="164"/>
      <c r="AD121" s="123"/>
      <c r="AE121" s="174"/>
      <c r="AF121" s="124"/>
    </row>
    <row r="122" spans="1:32" s="106" customFormat="1">
      <c r="A122" s="108"/>
      <c r="B122" s="108"/>
      <c r="C122" s="108"/>
      <c r="D122" s="125"/>
      <c r="E122" s="100"/>
      <c r="F122" s="125"/>
      <c r="G122" s="125"/>
      <c r="H122" s="109"/>
      <c r="I122" s="109"/>
      <c r="J122" s="109"/>
      <c r="K122" s="109"/>
      <c r="L122" s="109"/>
      <c r="M122" s="109"/>
      <c r="N122" s="109"/>
      <c r="Q122" s="109"/>
      <c r="R122" s="109"/>
      <c r="S122" s="109"/>
      <c r="T122" s="109"/>
      <c r="U122" s="109"/>
      <c r="V122" s="109"/>
      <c r="W122" s="122"/>
      <c r="X122" s="138"/>
      <c r="Y122" s="78">
        <f t="shared" si="7"/>
        <v>0</v>
      </c>
      <c r="Z122" s="78"/>
      <c r="AA122" s="79"/>
      <c r="AB122" s="79"/>
      <c r="AC122" s="164"/>
      <c r="AD122" s="123"/>
      <c r="AE122" s="174"/>
      <c r="AF122" s="124"/>
    </row>
    <row r="123" spans="1:32" s="106" customFormat="1">
      <c r="A123" s="108"/>
      <c r="B123" s="108"/>
      <c r="C123" s="108"/>
      <c r="D123" s="125"/>
      <c r="E123" s="100"/>
      <c r="F123" s="125"/>
      <c r="G123" s="125"/>
      <c r="H123" s="109"/>
      <c r="I123" s="109"/>
      <c r="J123" s="109"/>
      <c r="K123" s="109"/>
      <c r="L123" s="109"/>
      <c r="M123" s="109"/>
      <c r="N123" s="109"/>
      <c r="Q123" s="109"/>
      <c r="R123" s="109"/>
      <c r="S123" s="109"/>
      <c r="T123" s="109"/>
      <c r="U123" s="109"/>
      <c r="V123" s="109"/>
      <c r="W123" s="122"/>
      <c r="X123" s="138"/>
      <c r="Y123" s="78">
        <f t="shared" si="7"/>
        <v>0</v>
      </c>
      <c r="Z123" s="78"/>
      <c r="AA123" s="79"/>
      <c r="AB123" s="79"/>
      <c r="AC123" s="164"/>
      <c r="AD123" s="123"/>
      <c r="AE123" s="174"/>
      <c r="AF123" s="124"/>
    </row>
    <row r="124" spans="1:32" s="106" customFormat="1">
      <c r="A124" s="108"/>
      <c r="B124" s="108"/>
      <c r="C124" s="108"/>
      <c r="D124" s="41"/>
      <c r="E124" s="41"/>
      <c r="F124" s="41"/>
      <c r="G124" s="41"/>
      <c r="H124" s="109"/>
      <c r="I124" s="109"/>
      <c r="J124" s="109"/>
      <c r="K124" s="109"/>
      <c r="L124" s="109"/>
      <c r="M124" s="109"/>
      <c r="N124" s="109"/>
      <c r="Q124" s="109"/>
      <c r="R124" s="109"/>
      <c r="S124" s="109"/>
      <c r="T124" s="109"/>
      <c r="U124" s="109"/>
      <c r="V124" s="109"/>
      <c r="W124" s="122"/>
      <c r="X124" s="138"/>
      <c r="Y124" s="78">
        <f t="shared" si="7"/>
        <v>0</v>
      </c>
      <c r="Z124" s="78"/>
      <c r="AA124" s="79"/>
      <c r="AB124" s="79"/>
      <c r="AC124" s="164"/>
      <c r="AD124" s="123"/>
      <c r="AE124" s="174"/>
      <c r="AF124" s="124"/>
    </row>
    <row r="125" spans="1:32" s="106" customFormat="1">
      <c r="A125" s="108"/>
      <c r="B125" s="108"/>
      <c r="C125" s="108"/>
      <c r="D125" s="111"/>
      <c r="E125" s="100"/>
      <c r="F125" s="111"/>
      <c r="G125" s="111"/>
      <c r="H125" s="109"/>
      <c r="I125" s="109"/>
      <c r="J125" s="109"/>
      <c r="K125" s="109"/>
      <c r="L125" s="109"/>
      <c r="M125" s="109"/>
      <c r="N125" s="109"/>
      <c r="Q125" s="109"/>
      <c r="R125" s="109"/>
      <c r="S125" s="109"/>
      <c r="T125" s="109"/>
      <c r="U125" s="109"/>
      <c r="V125" s="109"/>
      <c r="W125" s="122"/>
      <c r="X125" s="138"/>
      <c r="Y125" s="78">
        <f t="shared" si="7"/>
        <v>0</v>
      </c>
      <c r="Z125" s="78"/>
      <c r="AA125" s="79"/>
      <c r="AB125" s="79"/>
      <c r="AC125" s="164"/>
      <c r="AD125" s="123"/>
      <c r="AE125" s="174"/>
      <c r="AF125" s="124"/>
    </row>
    <row r="126" spans="1:32" s="106" customFormat="1">
      <c r="A126" s="108"/>
      <c r="B126" s="108"/>
      <c r="C126" s="108"/>
      <c r="D126" s="102"/>
      <c r="E126" s="102"/>
      <c r="F126" s="102"/>
      <c r="G126" s="102"/>
      <c r="H126" s="109"/>
      <c r="I126" s="109"/>
      <c r="J126" s="109"/>
      <c r="K126" s="109"/>
      <c r="L126" s="109"/>
      <c r="M126" s="109"/>
      <c r="N126" s="109"/>
      <c r="Q126" s="109"/>
      <c r="R126" s="109"/>
      <c r="S126" s="109"/>
      <c r="T126" s="109"/>
      <c r="U126" s="109"/>
      <c r="V126" s="109"/>
      <c r="W126" s="122"/>
      <c r="X126" s="138"/>
      <c r="Y126" s="78">
        <f t="shared" si="7"/>
        <v>0</v>
      </c>
      <c r="Z126" s="78"/>
      <c r="AA126" s="79"/>
      <c r="AB126" s="79"/>
      <c r="AC126" s="164"/>
      <c r="AD126" s="123"/>
      <c r="AE126" s="174"/>
      <c r="AF126" s="124"/>
    </row>
    <row r="127" spans="1:32" s="106" customFormat="1">
      <c r="A127" s="108"/>
      <c r="B127" s="108"/>
      <c r="C127" s="108"/>
      <c r="D127" s="41"/>
      <c r="E127" s="41"/>
      <c r="F127" s="41"/>
      <c r="G127" s="41"/>
      <c r="H127" s="109"/>
      <c r="I127" s="109"/>
      <c r="J127" s="109"/>
      <c r="K127" s="109"/>
      <c r="L127" s="109"/>
      <c r="M127" s="109"/>
      <c r="N127" s="109"/>
      <c r="Q127" s="109"/>
      <c r="R127" s="109"/>
      <c r="S127" s="109"/>
      <c r="T127" s="109"/>
      <c r="U127" s="109"/>
      <c r="V127" s="109"/>
      <c r="W127" s="122"/>
      <c r="X127" s="138"/>
      <c r="Y127" s="78">
        <f t="shared" si="7"/>
        <v>0</v>
      </c>
      <c r="Z127" s="123"/>
      <c r="AA127" s="79"/>
      <c r="AB127" s="79"/>
      <c r="AC127" s="164"/>
      <c r="AD127" s="123"/>
      <c r="AE127" s="174"/>
      <c r="AF127" s="124"/>
    </row>
    <row r="128" spans="1:32" s="106" customFormat="1">
      <c r="A128" s="108"/>
      <c r="B128" s="108"/>
      <c r="C128" s="108"/>
      <c r="D128" s="41"/>
      <c r="E128" s="41"/>
      <c r="F128" s="41"/>
      <c r="G128" s="41"/>
      <c r="H128" s="109"/>
      <c r="I128" s="109"/>
      <c r="J128" s="109"/>
      <c r="K128" s="109"/>
      <c r="L128" s="109"/>
      <c r="M128" s="109"/>
      <c r="N128" s="109"/>
      <c r="Q128" s="109"/>
      <c r="R128" s="109"/>
      <c r="S128" s="109"/>
      <c r="T128" s="109"/>
      <c r="U128" s="109"/>
      <c r="V128" s="109"/>
      <c r="W128" s="122"/>
      <c r="X128" s="138"/>
      <c r="Y128" s="78">
        <f t="shared" si="7"/>
        <v>0</v>
      </c>
      <c r="Z128" s="123"/>
      <c r="AA128" s="79"/>
      <c r="AB128" s="79"/>
      <c r="AC128" s="164"/>
      <c r="AD128" s="123"/>
      <c r="AE128" s="174"/>
      <c r="AF128" s="124"/>
    </row>
    <row r="129" spans="1:32" s="106" customFormat="1">
      <c r="A129" s="108"/>
      <c r="B129" s="108"/>
      <c r="C129" s="108"/>
      <c r="D129" s="41"/>
      <c r="E129" s="41"/>
      <c r="F129" s="41"/>
      <c r="G129" s="41"/>
      <c r="H129" s="109"/>
      <c r="I129" s="109"/>
      <c r="J129" s="109"/>
      <c r="K129" s="109"/>
      <c r="L129" s="109"/>
      <c r="M129" s="109"/>
      <c r="N129" s="109"/>
      <c r="Q129" s="109"/>
      <c r="R129" s="109"/>
      <c r="S129" s="109"/>
      <c r="T129" s="109"/>
      <c r="U129" s="109"/>
      <c r="V129" s="109"/>
      <c r="W129" s="122"/>
      <c r="X129" s="138"/>
      <c r="Y129" s="78">
        <f t="shared" si="7"/>
        <v>0</v>
      </c>
      <c r="Z129" s="123"/>
      <c r="AA129" s="79"/>
      <c r="AB129" s="79"/>
      <c r="AC129" s="164"/>
      <c r="AD129" s="123"/>
      <c r="AE129" s="174"/>
      <c r="AF129" s="124"/>
    </row>
    <row r="130" spans="1:32" s="106" customFormat="1">
      <c r="A130" s="108"/>
      <c r="B130" s="108"/>
      <c r="C130" s="108"/>
      <c r="D130" s="41"/>
      <c r="E130" s="41"/>
      <c r="F130" s="41"/>
      <c r="G130" s="41"/>
      <c r="H130" s="109"/>
      <c r="I130" s="109"/>
      <c r="J130" s="109"/>
      <c r="K130" s="109"/>
      <c r="L130" s="109"/>
      <c r="M130" s="109"/>
      <c r="N130" s="109"/>
      <c r="Q130" s="109"/>
      <c r="R130" s="109"/>
      <c r="S130" s="109"/>
      <c r="T130" s="109"/>
      <c r="U130" s="109"/>
      <c r="V130" s="109"/>
      <c r="W130" s="122"/>
      <c r="X130" s="138"/>
      <c r="Y130" s="78">
        <f t="shared" si="7"/>
        <v>0</v>
      </c>
      <c r="Z130" s="123"/>
      <c r="AA130" s="79"/>
      <c r="AB130" s="79"/>
      <c r="AC130" s="164"/>
      <c r="AD130" s="123"/>
      <c r="AE130" s="174"/>
      <c r="AF130" s="124"/>
    </row>
    <row r="131" spans="1:32" s="106" customFormat="1">
      <c r="A131" s="108"/>
      <c r="B131" s="108"/>
      <c r="C131" s="108"/>
      <c r="D131" s="41"/>
      <c r="E131" s="41"/>
      <c r="F131" s="41"/>
      <c r="G131" s="41"/>
      <c r="H131" s="109"/>
      <c r="I131" s="109"/>
      <c r="J131" s="109"/>
      <c r="K131" s="109"/>
      <c r="L131" s="109"/>
      <c r="M131" s="109"/>
      <c r="N131" s="109"/>
      <c r="Q131" s="109"/>
      <c r="R131" s="109"/>
      <c r="S131" s="109"/>
      <c r="T131" s="109"/>
      <c r="U131" s="109"/>
      <c r="V131" s="109"/>
      <c r="W131" s="122"/>
      <c r="X131" s="138"/>
      <c r="Y131" s="78">
        <f t="shared" si="7"/>
        <v>0</v>
      </c>
      <c r="Z131" s="123"/>
      <c r="AA131" s="79"/>
      <c r="AB131" s="79"/>
      <c r="AC131" s="164"/>
      <c r="AD131" s="123"/>
      <c r="AE131" s="174"/>
      <c r="AF131" s="124"/>
    </row>
    <row r="132" spans="1:32" s="106" customFormat="1">
      <c r="A132" s="108"/>
      <c r="B132" s="108"/>
      <c r="C132" s="108"/>
      <c r="D132" s="41"/>
      <c r="E132" s="41"/>
      <c r="F132" s="41"/>
      <c r="G132" s="41"/>
      <c r="H132" s="109"/>
      <c r="I132" s="109"/>
      <c r="J132" s="109"/>
      <c r="K132" s="109"/>
      <c r="L132" s="109"/>
      <c r="M132" s="109"/>
      <c r="N132" s="109"/>
      <c r="Q132" s="109"/>
      <c r="R132" s="109"/>
      <c r="S132" s="109"/>
      <c r="T132" s="109"/>
      <c r="U132" s="109"/>
      <c r="V132" s="109"/>
      <c r="W132" s="122"/>
      <c r="X132" s="138"/>
      <c r="Y132" s="78">
        <f t="shared" si="7"/>
        <v>0</v>
      </c>
      <c r="Z132" s="123"/>
      <c r="AA132" s="79"/>
      <c r="AB132" s="79"/>
      <c r="AC132" s="164"/>
      <c r="AD132" s="123"/>
      <c r="AE132" s="174"/>
      <c r="AF132" s="124"/>
    </row>
    <row r="133" spans="1:32" s="106" customFormat="1">
      <c r="A133" s="108"/>
      <c r="B133" s="108"/>
      <c r="C133" s="108"/>
      <c r="D133" s="41"/>
      <c r="E133" s="41"/>
      <c r="F133" s="41"/>
      <c r="G133" s="41"/>
      <c r="H133" s="109"/>
      <c r="I133" s="109"/>
      <c r="J133" s="109"/>
      <c r="K133" s="109"/>
      <c r="L133" s="109"/>
      <c r="M133" s="109"/>
      <c r="N133" s="109"/>
      <c r="Q133" s="109"/>
      <c r="R133" s="109"/>
      <c r="S133" s="109"/>
      <c r="T133" s="109"/>
      <c r="U133" s="109"/>
      <c r="V133" s="109"/>
      <c r="W133" s="122"/>
      <c r="X133" s="138"/>
      <c r="Y133" s="78">
        <f t="shared" si="7"/>
        <v>0</v>
      </c>
      <c r="Z133" s="123"/>
      <c r="AA133" s="79"/>
      <c r="AB133" s="79"/>
      <c r="AC133" s="164"/>
      <c r="AD133" s="123"/>
      <c r="AE133" s="174"/>
      <c r="AF133" s="124"/>
    </row>
    <row r="134" spans="1:32" s="106" customFormat="1">
      <c r="A134" s="108"/>
      <c r="B134" s="108"/>
      <c r="C134" s="108"/>
      <c r="D134" s="41"/>
      <c r="E134" s="41"/>
      <c r="F134" s="41"/>
      <c r="G134" s="41"/>
      <c r="H134" s="109"/>
      <c r="I134" s="109"/>
      <c r="J134" s="109"/>
      <c r="K134" s="109"/>
      <c r="L134" s="109"/>
      <c r="M134" s="109"/>
      <c r="N134" s="109"/>
      <c r="Q134" s="109"/>
      <c r="R134" s="109"/>
      <c r="S134" s="109"/>
      <c r="T134" s="109"/>
      <c r="U134" s="109"/>
      <c r="V134" s="109"/>
      <c r="W134" s="122"/>
      <c r="X134" s="138"/>
      <c r="Y134" s="78">
        <f t="shared" si="7"/>
        <v>0</v>
      </c>
      <c r="Z134" s="123"/>
      <c r="AA134" s="79"/>
      <c r="AB134" s="79"/>
      <c r="AC134" s="164"/>
      <c r="AD134" s="123"/>
      <c r="AE134" s="174"/>
      <c r="AF134" s="124"/>
    </row>
    <row r="135" spans="1:32" s="106" customFormat="1">
      <c r="A135" s="108"/>
      <c r="B135" s="108"/>
      <c r="C135" s="108"/>
      <c r="D135" s="41"/>
      <c r="E135" s="41"/>
      <c r="F135" s="41"/>
      <c r="G135" s="41"/>
      <c r="H135" s="109"/>
      <c r="I135" s="109"/>
      <c r="J135" s="109"/>
      <c r="K135" s="109"/>
      <c r="L135" s="109"/>
      <c r="M135" s="109"/>
      <c r="N135" s="109"/>
      <c r="Q135" s="109"/>
      <c r="R135" s="109"/>
      <c r="S135" s="109"/>
      <c r="T135" s="109"/>
      <c r="U135" s="109"/>
      <c r="V135" s="109"/>
      <c r="W135" s="122"/>
      <c r="X135" s="138"/>
      <c r="Y135" s="78">
        <f t="shared" si="7"/>
        <v>0</v>
      </c>
      <c r="Z135" s="123"/>
      <c r="AA135" s="79"/>
      <c r="AB135" s="79"/>
      <c r="AC135" s="164"/>
      <c r="AD135" s="123"/>
      <c r="AE135" s="174"/>
      <c r="AF135" s="124"/>
    </row>
    <row r="136" spans="1:32" s="106" customFormat="1">
      <c r="A136" s="108"/>
      <c r="B136" s="108"/>
      <c r="C136" s="108"/>
      <c r="D136" s="41"/>
      <c r="E136" s="41"/>
      <c r="F136" s="41"/>
      <c r="G136" s="41"/>
      <c r="H136" s="109"/>
      <c r="I136" s="109"/>
      <c r="J136" s="109"/>
      <c r="K136" s="109"/>
      <c r="L136" s="109"/>
      <c r="M136" s="109"/>
      <c r="N136" s="109"/>
      <c r="Q136" s="109"/>
      <c r="R136" s="109"/>
      <c r="S136" s="109"/>
      <c r="T136" s="109"/>
      <c r="U136" s="109"/>
      <c r="V136" s="109"/>
      <c r="W136" s="122"/>
      <c r="X136" s="138"/>
      <c r="Y136" s="78">
        <f t="shared" si="7"/>
        <v>0</v>
      </c>
      <c r="Z136" s="123"/>
      <c r="AA136" s="79"/>
      <c r="AB136" s="79"/>
      <c r="AC136" s="164"/>
      <c r="AD136" s="123"/>
      <c r="AE136" s="174"/>
      <c r="AF136" s="124"/>
    </row>
    <row r="137" spans="1:32" s="106" customFormat="1">
      <c r="A137" s="108"/>
      <c r="B137" s="108"/>
      <c r="C137" s="108"/>
      <c r="D137" s="41"/>
      <c r="E137" s="41"/>
      <c r="F137" s="41"/>
      <c r="G137" s="41"/>
      <c r="H137" s="109"/>
      <c r="I137" s="109"/>
      <c r="J137" s="109"/>
      <c r="K137" s="109"/>
      <c r="L137" s="109"/>
      <c r="M137" s="109"/>
      <c r="N137" s="109"/>
      <c r="Q137" s="109"/>
      <c r="R137" s="109"/>
      <c r="S137" s="109"/>
      <c r="T137" s="109"/>
      <c r="U137" s="109"/>
      <c r="V137" s="109"/>
      <c r="W137" s="122"/>
      <c r="X137" s="138"/>
      <c r="Y137" s="78">
        <f t="shared" si="7"/>
        <v>0</v>
      </c>
      <c r="Z137" s="123"/>
      <c r="AA137" s="79"/>
      <c r="AB137" s="79"/>
      <c r="AC137" s="164"/>
      <c r="AD137" s="123"/>
      <c r="AE137" s="174"/>
      <c r="AF137" s="124"/>
    </row>
    <row r="138" spans="1:32" s="106" customFormat="1">
      <c r="A138" s="108"/>
      <c r="B138" s="108"/>
      <c r="C138" s="108"/>
      <c r="D138" s="41"/>
      <c r="E138" s="41"/>
      <c r="F138" s="41"/>
      <c r="G138" s="41"/>
      <c r="H138" s="109"/>
      <c r="I138" s="109"/>
      <c r="J138" s="109"/>
      <c r="K138" s="109"/>
      <c r="L138" s="109"/>
      <c r="M138" s="109"/>
      <c r="N138" s="109"/>
      <c r="Q138" s="109"/>
      <c r="R138" s="109"/>
      <c r="S138" s="109"/>
      <c r="T138" s="109"/>
      <c r="U138" s="109"/>
      <c r="V138" s="109"/>
      <c r="W138" s="122"/>
      <c r="X138" s="138"/>
      <c r="Y138" s="78">
        <f t="shared" si="7"/>
        <v>0</v>
      </c>
      <c r="Z138" s="123"/>
      <c r="AA138" s="79"/>
      <c r="AB138" s="79"/>
      <c r="AC138" s="164"/>
      <c r="AD138" s="123"/>
      <c r="AE138" s="174"/>
      <c r="AF138" s="124"/>
    </row>
    <row r="139" spans="1:32" s="106" customFormat="1">
      <c r="A139" s="108"/>
      <c r="B139" s="108"/>
      <c r="C139" s="108"/>
      <c r="D139" s="41"/>
      <c r="E139" s="41"/>
      <c r="F139" s="41"/>
      <c r="G139" s="41"/>
      <c r="H139" s="109"/>
      <c r="I139" s="109"/>
      <c r="J139" s="109"/>
      <c r="K139" s="109"/>
      <c r="L139" s="109"/>
      <c r="M139" s="109"/>
      <c r="N139" s="109"/>
      <c r="Q139" s="109"/>
      <c r="R139" s="109"/>
      <c r="S139" s="109"/>
      <c r="T139" s="109"/>
      <c r="U139" s="109"/>
      <c r="V139" s="109"/>
      <c r="W139" s="122"/>
      <c r="X139" s="138"/>
      <c r="Y139" s="78">
        <f t="shared" si="7"/>
        <v>0</v>
      </c>
      <c r="Z139" s="123"/>
      <c r="AA139" s="79"/>
      <c r="AB139" s="79"/>
      <c r="AC139" s="164"/>
      <c r="AD139" s="123"/>
      <c r="AE139" s="174"/>
      <c r="AF139" s="124"/>
    </row>
    <row r="140" spans="1:32" s="106" customFormat="1">
      <c r="A140" s="108"/>
      <c r="B140" s="108"/>
      <c r="C140" s="108"/>
      <c r="D140" s="41"/>
      <c r="E140" s="41"/>
      <c r="F140" s="41"/>
      <c r="G140" s="41"/>
      <c r="H140" s="109"/>
      <c r="I140" s="109"/>
      <c r="J140" s="109"/>
      <c r="K140" s="109"/>
      <c r="L140" s="109"/>
      <c r="M140" s="109"/>
      <c r="N140" s="109"/>
      <c r="Q140" s="109"/>
      <c r="R140" s="109"/>
      <c r="S140" s="109"/>
      <c r="T140" s="109"/>
      <c r="U140" s="109"/>
      <c r="V140" s="109"/>
      <c r="W140" s="122"/>
      <c r="X140" s="138"/>
      <c r="Y140" s="78">
        <f t="shared" si="7"/>
        <v>0</v>
      </c>
      <c r="Z140" s="123"/>
      <c r="AA140" s="79"/>
      <c r="AB140" s="79"/>
      <c r="AC140" s="164"/>
      <c r="AD140" s="123"/>
      <c r="AE140" s="174"/>
      <c r="AF140" s="124"/>
    </row>
    <row r="141" spans="1:32" s="106" customFormat="1">
      <c r="A141" s="108"/>
      <c r="B141" s="108"/>
      <c r="C141" s="108"/>
      <c r="D141" s="41"/>
      <c r="E141" s="41"/>
      <c r="F141" s="41"/>
      <c r="G141" s="41"/>
      <c r="H141" s="109"/>
      <c r="I141" s="109"/>
      <c r="J141" s="109"/>
      <c r="K141" s="109"/>
      <c r="L141" s="109"/>
      <c r="M141" s="109"/>
      <c r="N141" s="109"/>
      <c r="Q141" s="109"/>
      <c r="R141" s="109"/>
      <c r="S141" s="109"/>
      <c r="T141" s="109"/>
      <c r="U141" s="109"/>
      <c r="V141" s="109"/>
      <c r="W141" s="122"/>
      <c r="X141" s="138"/>
      <c r="Y141" s="78">
        <f t="shared" si="7"/>
        <v>0</v>
      </c>
      <c r="Z141" s="123"/>
      <c r="AA141" s="79"/>
      <c r="AB141" s="79"/>
      <c r="AC141" s="164"/>
      <c r="AD141" s="123"/>
      <c r="AE141" s="174"/>
      <c r="AF141" s="124"/>
    </row>
    <row r="142" spans="1:32" s="106" customFormat="1">
      <c r="A142" s="108"/>
      <c r="B142" s="108"/>
      <c r="C142" s="108"/>
      <c r="D142" s="41"/>
      <c r="E142" s="41"/>
      <c r="F142" s="41"/>
      <c r="G142" s="41"/>
      <c r="H142" s="109"/>
      <c r="I142" s="109"/>
      <c r="J142" s="109"/>
      <c r="K142" s="109"/>
      <c r="L142" s="109"/>
      <c r="M142" s="109"/>
      <c r="N142" s="109"/>
      <c r="Q142" s="109"/>
      <c r="R142" s="109"/>
      <c r="S142" s="109"/>
      <c r="T142" s="109"/>
      <c r="U142" s="109"/>
      <c r="V142" s="109"/>
      <c r="W142" s="122"/>
      <c r="X142" s="138"/>
      <c r="Y142" s="78">
        <f t="shared" si="7"/>
        <v>0</v>
      </c>
      <c r="Z142" s="123"/>
      <c r="AA142" s="79"/>
      <c r="AB142" s="79"/>
      <c r="AC142" s="164"/>
      <c r="AD142" s="123"/>
      <c r="AE142" s="174"/>
      <c r="AF142" s="124"/>
    </row>
    <row r="143" spans="1:32" s="106" customFormat="1">
      <c r="A143" s="108"/>
      <c r="B143" s="108"/>
      <c r="C143" s="108"/>
      <c r="D143" s="41"/>
      <c r="E143" s="41"/>
      <c r="F143" s="41"/>
      <c r="G143" s="41"/>
      <c r="H143" s="109"/>
      <c r="I143" s="109"/>
      <c r="J143" s="109"/>
      <c r="K143" s="109"/>
      <c r="L143" s="109"/>
      <c r="M143" s="109"/>
      <c r="N143" s="109"/>
      <c r="Q143" s="109"/>
      <c r="R143" s="109"/>
      <c r="S143" s="109"/>
      <c r="T143" s="109"/>
      <c r="U143" s="109"/>
      <c r="V143" s="109"/>
      <c r="W143" s="122"/>
      <c r="X143" s="138"/>
      <c r="Y143" s="78">
        <f t="shared" si="7"/>
        <v>0</v>
      </c>
      <c r="Z143" s="123"/>
      <c r="AA143" s="79"/>
      <c r="AB143" s="79"/>
      <c r="AC143" s="164"/>
      <c r="AD143" s="123"/>
      <c r="AE143" s="174"/>
      <c r="AF143" s="124"/>
    </row>
    <row r="144" spans="1:32" s="106" customFormat="1">
      <c r="A144" s="108"/>
      <c r="B144" s="108"/>
      <c r="C144" s="108"/>
      <c r="D144" s="125"/>
      <c r="E144" s="100"/>
      <c r="F144" s="125"/>
      <c r="G144" s="125"/>
      <c r="H144" s="109"/>
      <c r="I144" s="109"/>
      <c r="J144" s="109"/>
      <c r="K144" s="109"/>
      <c r="L144" s="109"/>
      <c r="M144" s="109"/>
      <c r="N144" s="109"/>
      <c r="Q144" s="109"/>
      <c r="R144" s="109"/>
      <c r="S144" s="109"/>
      <c r="T144" s="109"/>
      <c r="U144" s="109"/>
      <c r="V144" s="109"/>
      <c r="W144" s="122"/>
      <c r="X144" s="138"/>
      <c r="Y144" s="78">
        <f t="shared" si="7"/>
        <v>0</v>
      </c>
      <c r="Z144" s="123"/>
      <c r="AA144" s="79"/>
      <c r="AB144" s="79"/>
      <c r="AC144" s="164"/>
      <c r="AD144" s="123"/>
      <c r="AE144" s="174"/>
      <c r="AF144" s="124"/>
    </row>
    <row r="145" spans="1:32" s="106" customFormat="1">
      <c r="A145" s="108"/>
      <c r="B145" s="108"/>
      <c r="C145" s="108"/>
      <c r="D145" s="41"/>
      <c r="E145" s="41"/>
      <c r="F145" s="41"/>
      <c r="G145" s="41"/>
      <c r="H145" s="109"/>
      <c r="I145" s="109"/>
      <c r="J145" s="109"/>
      <c r="K145" s="109"/>
      <c r="L145" s="109"/>
      <c r="M145" s="109"/>
      <c r="N145" s="109"/>
      <c r="Q145" s="109"/>
      <c r="R145" s="109"/>
      <c r="S145" s="109"/>
      <c r="T145" s="109"/>
      <c r="U145" s="109"/>
      <c r="V145" s="109"/>
      <c r="W145" s="122"/>
      <c r="X145" s="138"/>
      <c r="Y145" s="78">
        <f t="shared" si="7"/>
        <v>0</v>
      </c>
      <c r="Z145" s="123"/>
      <c r="AA145" s="79"/>
      <c r="AB145" s="79"/>
      <c r="AC145" s="164"/>
      <c r="AD145" s="123"/>
      <c r="AE145" s="174"/>
      <c r="AF145" s="124"/>
    </row>
    <row r="146" spans="1:32" s="106" customFormat="1">
      <c r="A146" s="108"/>
      <c r="B146" s="108"/>
      <c r="C146" s="108"/>
      <c r="D146" s="41"/>
      <c r="E146" s="41"/>
      <c r="F146" s="41"/>
      <c r="G146" s="41"/>
      <c r="H146" s="109"/>
      <c r="I146" s="109"/>
      <c r="J146" s="109"/>
      <c r="K146" s="109"/>
      <c r="L146" s="109"/>
      <c r="M146" s="109"/>
      <c r="N146" s="109"/>
      <c r="Q146" s="109"/>
      <c r="R146" s="109"/>
      <c r="S146" s="109"/>
      <c r="T146" s="109"/>
      <c r="U146" s="109"/>
      <c r="V146" s="109"/>
      <c r="W146" s="122"/>
      <c r="X146" s="138"/>
      <c r="Y146" s="78">
        <f t="shared" si="7"/>
        <v>0</v>
      </c>
      <c r="Z146" s="123"/>
      <c r="AA146" s="79"/>
      <c r="AB146" s="79"/>
      <c r="AC146" s="164"/>
      <c r="AD146" s="123"/>
      <c r="AE146" s="174"/>
      <c r="AF146" s="124"/>
    </row>
    <row r="147" spans="1:32" s="106" customFormat="1">
      <c r="A147" s="108"/>
      <c r="B147" s="108"/>
      <c r="C147" s="108"/>
      <c r="D147" s="41"/>
      <c r="E147" s="41"/>
      <c r="F147" s="41"/>
      <c r="G147" s="41"/>
      <c r="H147" s="109"/>
      <c r="I147" s="109"/>
      <c r="J147" s="109"/>
      <c r="K147" s="109"/>
      <c r="L147" s="109"/>
      <c r="M147" s="109"/>
      <c r="N147" s="109"/>
      <c r="Q147" s="109"/>
      <c r="R147" s="109"/>
      <c r="S147" s="109"/>
      <c r="T147" s="109"/>
      <c r="U147" s="109"/>
      <c r="V147" s="109"/>
      <c r="W147" s="122"/>
      <c r="X147" s="138"/>
      <c r="Y147" s="78">
        <f t="shared" si="7"/>
        <v>0</v>
      </c>
      <c r="Z147" s="123"/>
      <c r="AA147" s="79"/>
      <c r="AB147" s="79"/>
      <c r="AC147" s="164"/>
      <c r="AD147" s="123"/>
      <c r="AE147" s="174"/>
      <c r="AF147" s="124"/>
    </row>
    <row r="148" spans="1:32" s="106" customFormat="1">
      <c r="A148" s="108"/>
      <c r="B148" s="108"/>
      <c r="C148" s="108"/>
      <c r="D148" s="41"/>
      <c r="E148" s="41"/>
      <c r="F148" s="41"/>
      <c r="G148" s="41"/>
      <c r="H148" s="109"/>
      <c r="I148" s="109"/>
      <c r="J148" s="109"/>
      <c r="K148" s="109"/>
      <c r="L148" s="109"/>
      <c r="M148" s="109"/>
      <c r="N148" s="109"/>
      <c r="Q148" s="109"/>
      <c r="R148" s="109"/>
      <c r="S148" s="109"/>
      <c r="T148" s="109"/>
      <c r="U148" s="109"/>
      <c r="V148" s="109"/>
      <c r="W148" s="122"/>
      <c r="X148" s="138"/>
      <c r="Y148" s="78">
        <f t="shared" si="7"/>
        <v>0</v>
      </c>
      <c r="Z148" s="123"/>
      <c r="AA148" s="79"/>
      <c r="AB148" s="79"/>
      <c r="AC148" s="164"/>
      <c r="AD148" s="123"/>
      <c r="AE148" s="174"/>
      <c r="AF148" s="124"/>
    </row>
    <row r="149" spans="1:32" s="106" customFormat="1">
      <c r="A149" s="108"/>
      <c r="B149" s="108"/>
      <c r="C149" s="108"/>
      <c r="D149" s="102"/>
      <c r="E149" s="102"/>
      <c r="F149" s="102"/>
      <c r="G149" s="102"/>
      <c r="H149" s="109"/>
      <c r="I149" s="109"/>
      <c r="J149" s="109"/>
      <c r="K149" s="109"/>
      <c r="L149" s="109"/>
      <c r="M149" s="109"/>
      <c r="N149" s="109"/>
      <c r="Q149" s="109"/>
      <c r="R149" s="109"/>
      <c r="S149" s="109"/>
      <c r="T149" s="109"/>
      <c r="U149" s="109"/>
      <c r="V149" s="109"/>
      <c r="W149" s="122"/>
      <c r="X149" s="138"/>
      <c r="Y149" s="78">
        <f t="shared" si="7"/>
        <v>0</v>
      </c>
      <c r="Z149" s="123"/>
      <c r="AA149" s="79"/>
      <c r="AB149" s="79"/>
      <c r="AC149" s="164"/>
      <c r="AD149" s="123"/>
      <c r="AE149" s="174"/>
      <c r="AF149" s="124"/>
    </row>
    <row r="150" spans="1:32" s="106" customFormat="1">
      <c r="A150" s="108"/>
      <c r="B150" s="108"/>
      <c r="C150" s="108"/>
      <c r="D150" s="41"/>
      <c r="E150" s="107"/>
      <c r="F150" s="41"/>
      <c r="G150" s="41"/>
      <c r="H150" s="109"/>
      <c r="I150" s="109"/>
      <c r="J150" s="109"/>
      <c r="K150" s="109"/>
      <c r="L150" s="109"/>
      <c r="M150" s="109"/>
      <c r="N150" s="109"/>
      <c r="Q150" s="109"/>
      <c r="R150" s="109"/>
      <c r="S150" s="109"/>
      <c r="T150" s="109"/>
      <c r="U150" s="109"/>
      <c r="V150" s="109"/>
      <c r="W150" s="122"/>
      <c r="X150" s="138"/>
      <c r="Y150" s="78">
        <f t="shared" si="7"/>
        <v>0</v>
      </c>
      <c r="Z150" s="123"/>
      <c r="AA150" s="79"/>
      <c r="AB150" s="79"/>
      <c r="AC150" s="164"/>
      <c r="AD150" s="123"/>
      <c r="AE150" s="174"/>
      <c r="AF150" s="124"/>
    </row>
    <row r="151" spans="1:32" s="106" customFormat="1">
      <c r="A151" s="108"/>
      <c r="B151" s="108"/>
      <c r="C151" s="108"/>
      <c r="D151" s="111"/>
      <c r="E151" s="100"/>
      <c r="F151" s="111"/>
      <c r="G151" s="111"/>
      <c r="H151" s="109"/>
      <c r="I151" s="109"/>
      <c r="J151" s="109"/>
      <c r="K151" s="109"/>
      <c r="L151" s="109"/>
      <c r="M151" s="109"/>
      <c r="N151" s="109"/>
      <c r="Q151" s="109"/>
      <c r="R151" s="109"/>
      <c r="S151" s="109"/>
      <c r="T151" s="109"/>
      <c r="U151" s="109"/>
      <c r="V151" s="109"/>
      <c r="W151" s="122"/>
      <c r="X151" s="138"/>
      <c r="Y151" s="78">
        <f t="shared" si="7"/>
        <v>0</v>
      </c>
      <c r="Z151" s="123"/>
      <c r="AA151" s="79"/>
      <c r="AB151" s="79"/>
      <c r="AC151" s="164"/>
      <c r="AD151" s="123"/>
      <c r="AE151" s="174"/>
      <c r="AF151" s="124"/>
    </row>
    <row r="152" spans="1:32" s="106" customFormat="1">
      <c r="A152" s="108"/>
      <c r="B152" s="108"/>
      <c r="C152" s="108"/>
      <c r="D152" s="41"/>
      <c r="E152" s="41"/>
      <c r="F152" s="41"/>
      <c r="G152" s="41"/>
      <c r="H152" s="109"/>
      <c r="I152" s="109"/>
      <c r="J152" s="109"/>
      <c r="K152" s="109"/>
      <c r="L152" s="109"/>
      <c r="M152" s="109"/>
      <c r="N152" s="109"/>
      <c r="Q152" s="109"/>
      <c r="R152" s="109"/>
      <c r="S152" s="109"/>
      <c r="T152" s="109"/>
      <c r="U152" s="109"/>
      <c r="V152" s="109"/>
      <c r="W152" s="122"/>
      <c r="X152" s="138"/>
      <c r="Y152" s="78">
        <f t="shared" si="7"/>
        <v>0</v>
      </c>
      <c r="Z152" s="123"/>
      <c r="AA152" s="79"/>
      <c r="AB152" s="79"/>
      <c r="AC152" s="164"/>
      <c r="AD152" s="123"/>
      <c r="AE152" s="174"/>
      <c r="AF152" s="124"/>
    </row>
    <row r="153" spans="1:32" s="106" customFormat="1">
      <c r="A153" s="108"/>
      <c r="B153" s="108"/>
      <c r="C153" s="108"/>
      <c r="D153" s="41"/>
      <c r="E153" s="41"/>
      <c r="F153" s="41"/>
      <c r="G153" s="41"/>
      <c r="H153" s="109"/>
      <c r="I153" s="109"/>
      <c r="J153" s="109"/>
      <c r="K153" s="109"/>
      <c r="L153" s="109"/>
      <c r="M153" s="109"/>
      <c r="N153" s="109"/>
      <c r="Q153" s="109"/>
      <c r="R153" s="109"/>
      <c r="S153" s="109"/>
      <c r="T153" s="109"/>
      <c r="U153" s="109"/>
      <c r="V153" s="109"/>
      <c r="W153" s="122"/>
      <c r="X153" s="138"/>
      <c r="Y153" s="78">
        <f t="shared" si="7"/>
        <v>0</v>
      </c>
      <c r="Z153" s="123"/>
      <c r="AA153" s="79"/>
      <c r="AB153" s="79"/>
      <c r="AC153" s="164"/>
      <c r="AD153" s="123"/>
      <c r="AE153" s="174"/>
      <c r="AF153" s="124"/>
    </row>
    <row r="154" spans="1:32" s="106" customFormat="1">
      <c r="A154" s="108"/>
      <c r="B154" s="108"/>
      <c r="C154" s="108"/>
      <c r="D154" s="41"/>
      <c r="E154" s="41"/>
      <c r="F154" s="41"/>
      <c r="G154" s="41"/>
      <c r="H154" s="109"/>
      <c r="I154" s="109"/>
      <c r="J154" s="109"/>
      <c r="K154" s="109"/>
      <c r="L154" s="109"/>
      <c r="M154" s="109"/>
      <c r="N154" s="109"/>
      <c r="Q154" s="109"/>
      <c r="R154" s="109"/>
      <c r="S154" s="109"/>
      <c r="T154" s="109"/>
      <c r="U154" s="109"/>
      <c r="V154" s="109"/>
      <c r="W154" s="122"/>
      <c r="X154" s="138"/>
      <c r="Y154" s="78">
        <f t="shared" si="7"/>
        <v>0</v>
      </c>
      <c r="Z154" s="123"/>
      <c r="AA154" s="79"/>
      <c r="AB154" s="79"/>
      <c r="AC154" s="164"/>
      <c r="AD154" s="123"/>
      <c r="AE154" s="174"/>
      <c r="AF154" s="124"/>
    </row>
    <row r="155" spans="1:32" s="106" customFormat="1">
      <c r="A155" s="108"/>
      <c r="B155" s="108"/>
      <c r="C155" s="108"/>
      <c r="D155" s="41"/>
      <c r="E155" s="41"/>
      <c r="F155" s="41"/>
      <c r="G155" s="41"/>
      <c r="H155" s="109"/>
      <c r="I155" s="109"/>
      <c r="J155" s="109"/>
      <c r="K155" s="109"/>
      <c r="L155" s="109"/>
      <c r="M155" s="109"/>
      <c r="N155" s="109"/>
      <c r="Q155" s="109"/>
      <c r="R155" s="109"/>
      <c r="S155" s="109"/>
      <c r="T155" s="109"/>
      <c r="U155" s="109"/>
      <c r="V155" s="109"/>
      <c r="W155" s="122"/>
      <c r="X155" s="138"/>
      <c r="Y155" s="78">
        <f t="shared" si="7"/>
        <v>0</v>
      </c>
      <c r="Z155" s="123"/>
      <c r="AA155" s="79"/>
      <c r="AB155" s="79"/>
      <c r="AC155" s="164"/>
      <c r="AD155" s="123"/>
      <c r="AE155" s="174"/>
      <c r="AF155" s="124"/>
    </row>
    <row r="156" spans="1:32" s="106" customFormat="1">
      <c r="A156" s="108"/>
      <c r="B156" s="108"/>
      <c r="C156" s="108"/>
      <c r="D156" s="41"/>
      <c r="E156" s="41"/>
      <c r="F156" s="41"/>
      <c r="G156" s="41"/>
      <c r="H156" s="109"/>
      <c r="I156" s="109"/>
      <c r="J156" s="109"/>
      <c r="K156" s="109"/>
      <c r="L156" s="109"/>
      <c r="M156" s="109"/>
      <c r="N156" s="109"/>
      <c r="Q156" s="109"/>
      <c r="R156" s="109"/>
      <c r="S156" s="109"/>
      <c r="T156" s="109"/>
      <c r="U156" s="109"/>
      <c r="V156" s="109"/>
      <c r="W156" s="122"/>
      <c r="X156" s="138"/>
      <c r="Y156" s="78">
        <f t="shared" si="7"/>
        <v>0</v>
      </c>
      <c r="Z156" s="123"/>
      <c r="AA156" s="79"/>
      <c r="AB156" s="79"/>
      <c r="AC156" s="164"/>
      <c r="AD156" s="123"/>
      <c r="AE156" s="174"/>
      <c r="AF156" s="124"/>
    </row>
    <row r="157" spans="1:32" s="106" customFormat="1">
      <c r="A157" s="108"/>
      <c r="B157" s="108"/>
      <c r="C157" s="108"/>
      <c r="D157" s="41"/>
      <c r="E157" s="41"/>
      <c r="F157" s="41"/>
      <c r="G157" s="41"/>
      <c r="H157" s="109"/>
      <c r="I157" s="109"/>
      <c r="J157" s="109"/>
      <c r="K157" s="109"/>
      <c r="L157" s="109"/>
      <c r="M157" s="109"/>
      <c r="N157" s="109"/>
      <c r="Q157" s="109"/>
      <c r="R157" s="109"/>
      <c r="S157" s="109"/>
      <c r="T157" s="109"/>
      <c r="U157" s="109"/>
      <c r="V157" s="109"/>
      <c r="W157" s="122"/>
      <c r="X157" s="138"/>
      <c r="Y157" s="78">
        <f t="shared" si="7"/>
        <v>0</v>
      </c>
      <c r="Z157" s="123"/>
      <c r="AA157" s="79"/>
      <c r="AB157" s="79"/>
      <c r="AC157" s="164"/>
      <c r="AD157" s="123"/>
      <c r="AE157" s="174"/>
      <c r="AF157" s="124"/>
    </row>
    <row r="158" spans="1:32" s="106" customFormat="1">
      <c r="A158" s="108"/>
      <c r="B158" s="108"/>
      <c r="C158" s="108"/>
      <c r="D158" s="41"/>
      <c r="E158" s="41"/>
      <c r="F158" s="41"/>
      <c r="G158" s="41"/>
      <c r="H158" s="109"/>
      <c r="I158" s="109"/>
      <c r="J158" s="109"/>
      <c r="K158" s="109"/>
      <c r="L158" s="109"/>
      <c r="M158" s="109"/>
      <c r="N158" s="109"/>
      <c r="Q158" s="109"/>
      <c r="R158" s="109"/>
      <c r="S158" s="109"/>
      <c r="T158" s="109"/>
      <c r="U158" s="109"/>
      <c r="V158" s="109"/>
      <c r="W158" s="122"/>
      <c r="X158" s="138"/>
      <c r="Y158" s="78">
        <f t="shared" si="7"/>
        <v>0</v>
      </c>
      <c r="Z158" s="123"/>
      <c r="AA158" s="79"/>
      <c r="AB158" s="79"/>
      <c r="AC158" s="164"/>
      <c r="AD158" s="123"/>
      <c r="AE158" s="174"/>
      <c r="AF158" s="124"/>
    </row>
    <row r="159" spans="1:32" s="106" customFormat="1">
      <c r="A159" s="108"/>
      <c r="B159" s="108"/>
      <c r="C159" s="108"/>
      <c r="D159" s="41"/>
      <c r="E159" s="41"/>
      <c r="F159" s="41"/>
      <c r="G159" s="41"/>
      <c r="H159" s="109"/>
      <c r="I159" s="109"/>
      <c r="J159" s="109"/>
      <c r="K159" s="109"/>
      <c r="L159" s="109"/>
      <c r="M159" s="109"/>
      <c r="N159" s="109"/>
      <c r="Q159" s="109"/>
      <c r="R159" s="109"/>
      <c r="S159" s="109"/>
      <c r="T159" s="109"/>
      <c r="U159" s="109"/>
      <c r="V159" s="109"/>
      <c r="W159" s="122"/>
      <c r="X159" s="138"/>
      <c r="Y159" s="78">
        <f t="shared" si="7"/>
        <v>0</v>
      </c>
      <c r="Z159" s="123"/>
      <c r="AA159" s="79"/>
      <c r="AB159" s="79"/>
      <c r="AC159" s="164"/>
      <c r="AD159" s="123"/>
      <c r="AE159" s="174"/>
      <c r="AF159" s="124"/>
    </row>
    <row r="160" spans="1:32" s="106" customFormat="1">
      <c r="A160" s="108"/>
      <c r="B160" s="108"/>
      <c r="C160" s="108"/>
      <c r="D160" s="41"/>
      <c r="E160" s="41"/>
      <c r="F160" s="41"/>
      <c r="G160" s="41"/>
      <c r="H160" s="109"/>
      <c r="I160" s="109"/>
      <c r="J160" s="109"/>
      <c r="K160" s="109"/>
      <c r="L160" s="109"/>
      <c r="M160" s="109"/>
      <c r="N160" s="109"/>
      <c r="Q160" s="109"/>
      <c r="R160" s="109"/>
      <c r="S160" s="109"/>
      <c r="T160" s="109"/>
      <c r="U160" s="109"/>
      <c r="V160" s="109"/>
      <c r="W160" s="122"/>
      <c r="X160" s="138"/>
      <c r="Y160" s="78">
        <f t="shared" si="7"/>
        <v>0</v>
      </c>
      <c r="Z160" s="123"/>
      <c r="AA160" s="79"/>
      <c r="AB160" s="79"/>
      <c r="AC160" s="164"/>
      <c r="AD160" s="123"/>
      <c r="AE160" s="174"/>
      <c r="AF160" s="124"/>
    </row>
    <row r="161" spans="1:32" s="106" customFormat="1">
      <c r="A161" s="108"/>
      <c r="B161" s="108"/>
      <c r="C161" s="108"/>
      <c r="D161" s="41"/>
      <c r="E161" s="41"/>
      <c r="F161" s="41"/>
      <c r="G161" s="41"/>
      <c r="H161" s="109"/>
      <c r="I161" s="109"/>
      <c r="J161" s="109"/>
      <c r="K161" s="109"/>
      <c r="L161" s="109"/>
      <c r="M161" s="109"/>
      <c r="N161" s="109"/>
      <c r="Q161" s="109"/>
      <c r="R161" s="109"/>
      <c r="S161" s="109"/>
      <c r="T161" s="109"/>
      <c r="U161" s="109"/>
      <c r="V161" s="109"/>
      <c r="W161" s="122"/>
      <c r="X161" s="138"/>
      <c r="Y161" s="78">
        <f t="shared" si="7"/>
        <v>0</v>
      </c>
      <c r="Z161" s="123"/>
      <c r="AA161" s="79"/>
      <c r="AB161" s="79"/>
      <c r="AC161" s="164"/>
      <c r="AD161" s="123"/>
      <c r="AE161" s="174"/>
      <c r="AF161" s="124"/>
    </row>
    <row r="162" spans="1:32" s="106" customFormat="1">
      <c r="A162" s="108"/>
      <c r="B162" s="108"/>
      <c r="C162" s="108"/>
      <c r="D162" s="41"/>
      <c r="E162" s="41"/>
      <c r="F162" s="41"/>
      <c r="G162" s="41"/>
      <c r="H162" s="109"/>
      <c r="I162" s="109"/>
      <c r="J162" s="109"/>
      <c r="K162" s="109"/>
      <c r="L162" s="109"/>
      <c r="M162" s="109"/>
      <c r="N162" s="109"/>
      <c r="Q162" s="109"/>
      <c r="R162" s="109"/>
      <c r="S162" s="109"/>
      <c r="T162" s="109"/>
      <c r="U162" s="109"/>
      <c r="V162" s="109"/>
      <c r="W162" s="122"/>
      <c r="X162" s="138"/>
      <c r="Y162" s="78">
        <f t="shared" si="7"/>
        <v>0</v>
      </c>
      <c r="Z162" s="123"/>
      <c r="AA162" s="79"/>
      <c r="AB162" s="79"/>
      <c r="AC162" s="164"/>
      <c r="AD162" s="123"/>
      <c r="AE162" s="174"/>
      <c r="AF162" s="124"/>
    </row>
    <row r="163" spans="1:32" s="106" customFormat="1">
      <c r="A163" s="108"/>
      <c r="B163" s="108"/>
      <c r="C163" s="108"/>
      <c r="D163" s="41"/>
      <c r="E163" s="41"/>
      <c r="F163" s="41"/>
      <c r="G163" s="41"/>
      <c r="H163" s="109"/>
      <c r="I163" s="109"/>
      <c r="J163" s="109"/>
      <c r="K163" s="109"/>
      <c r="L163" s="109"/>
      <c r="M163" s="109"/>
      <c r="N163" s="109"/>
      <c r="Q163" s="109"/>
      <c r="R163" s="109"/>
      <c r="S163" s="109"/>
      <c r="T163" s="109"/>
      <c r="U163" s="109"/>
      <c r="V163" s="109"/>
      <c r="W163" s="122"/>
      <c r="X163" s="138"/>
      <c r="Y163" s="78">
        <f t="shared" si="7"/>
        <v>0</v>
      </c>
      <c r="Z163" s="123"/>
      <c r="AA163" s="79"/>
      <c r="AB163" s="79"/>
      <c r="AC163" s="164"/>
      <c r="AD163" s="123"/>
      <c r="AE163" s="174"/>
      <c r="AF163" s="124"/>
    </row>
    <row r="164" spans="1:32" s="106" customFormat="1">
      <c r="A164" s="108"/>
      <c r="B164" s="108"/>
      <c r="C164" s="108"/>
      <c r="D164" s="41"/>
      <c r="E164" s="41"/>
      <c r="F164" s="41"/>
      <c r="G164" s="41"/>
      <c r="H164" s="109"/>
      <c r="I164" s="109"/>
      <c r="J164" s="109"/>
      <c r="K164" s="109"/>
      <c r="L164" s="109"/>
      <c r="M164" s="109"/>
      <c r="N164" s="109"/>
      <c r="Q164" s="109"/>
      <c r="R164" s="109"/>
      <c r="S164" s="109"/>
      <c r="T164" s="109"/>
      <c r="U164" s="109"/>
      <c r="V164" s="109"/>
      <c r="W164" s="122"/>
      <c r="X164" s="138"/>
      <c r="Y164" s="78">
        <f t="shared" si="7"/>
        <v>0</v>
      </c>
      <c r="Z164" s="123"/>
      <c r="AA164" s="79"/>
      <c r="AB164" s="79"/>
      <c r="AC164" s="164"/>
      <c r="AD164" s="123"/>
      <c r="AE164" s="174"/>
      <c r="AF164" s="124"/>
    </row>
    <row r="165" spans="1:32" s="106" customFormat="1">
      <c r="A165" s="108"/>
      <c r="B165" s="108"/>
      <c r="C165" s="108"/>
      <c r="D165" s="41"/>
      <c r="E165" s="41"/>
      <c r="F165" s="41"/>
      <c r="G165" s="41"/>
      <c r="H165" s="109"/>
      <c r="I165" s="109"/>
      <c r="J165" s="109"/>
      <c r="K165" s="109"/>
      <c r="L165" s="109"/>
      <c r="M165" s="109"/>
      <c r="N165" s="109"/>
      <c r="Q165" s="109"/>
      <c r="R165" s="109"/>
      <c r="S165" s="109"/>
      <c r="T165" s="109"/>
      <c r="U165" s="109"/>
      <c r="V165" s="109"/>
      <c r="W165" s="122"/>
      <c r="X165" s="138"/>
      <c r="Y165" s="78">
        <f t="shared" si="7"/>
        <v>0</v>
      </c>
      <c r="Z165" s="123"/>
      <c r="AA165" s="79"/>
      <c r="AB165" s="79"/>
      <c r="AC165" s="164"/>
      <c r="AD165" s="123"/>
      <c r="AE165" s="174"/>
      <c r="AF165" s="124"/>
    </row>
    <row r="166" spans="1:32" s="106" customFormat="1">
      <c r="A166" s="108"/>
      <c r="B166" s="108"/>
      <c r="C166" s="108"/>
      <c r="D166" s="41"/>
      <c r="E166" s="41"/>
      <c r="F166" s="41"/>
      <c r="G166" s="41"/>
      <c r="H166" s="109"/>
      <c r="I166" s="109"/>
      <c r="J166" s="109"/>
      <c r="K166" s="109"/>
      <c r="L166" s="109"/>
      <c r="M166" s="109"/>
      <c r="N166" s="109"/>
      <c r="Q166" s="109"/>
      <c r="R166" s="109"/>
      <c r="S166" s="109"/>
      <c r="T166" s="109"/>
      <c r="U166" s="109"/>
      <c r="V166" s="109"/>
      <c r="W166" s="122"/>
      <c r="X166" s="138"/>
      <c r="Y166" s="78">
        <f t="shared" si="7"/>
        <v>0</v>
      </c>
      <c r="Z166" s="123"/>
      <c r="AA166" s="79"/>
      <c r="AB166" s="79"/>
      <c r="AC166" s="164"/>
      <c r="AD166" s="123"/>
      <c r="AE166" s="174"/>
      <c r="AF166" s="124"/>
    </row>
    <row r="167" spans="1:32" s="106" customFormat="1">
      <c r="A167" s="108"/>
      <c r="B167" s="108"/>
      <c r="C167" s="108"/>
      <c r="D167" s="41"/>
      <c r="E167" s="41"/>
      <c r="F167" s="41"/>
      <c r="G167" s="41"/>
      <c r="H167" s="109"/>
      <c r="I167" s="109"/>
      <c r="J167" s="109"/>
      <c r="K167" s="109"/>
      <c r="L167" s="109"/>
      <c r="M167" s="109"/>
      <c r="N167" s="109"/>
      <c r="Q167" s="109"/>
      <c r="R167" s="109"/>
      <c r="S167" s="109"/>
      <c r="T167" s="109"/>
      <c r="U167" s="109"/>
      <c r="V167" s="109"/>
      <c r="W167" s="122"/>
      <c r="X167" s="138"/>
      <c r="Y167" s="78">
        <f t="shared" si="7"/>
        <v>0</v>
      </c>
      <c r="Z167" s="123"/>
      <c r="AA167" s="79"/>
      <c r="AB167" s="79"/>
      <c r="AC167" s="164"/>
      <c r="AD167" s="123"/>
      <c r="AE167" s="174"/>
      <c r="AF167" s="124"/>
    </row>
    <row r="168" spans="1:32" s="106" customFormat="1">
      <c r="A168" s="108"/>
      <c r="B168" s="108"/>
      <c r="C168" s="108"/>
      <c r="D168" s="41"/>
      <c r="E168" s="41"/>
      <c r="F168" s="41"/>
      <c r="G168" s="41"/>
      <c r="H168" s="109"/>
      <c r="I168" s="109"/>
      <c r="J168" s="109"/>
      <c r="K168" s="109"/>
      <c r="L168" s="109"/>
      <c r="M168" s="109"/>
      <c r="N168" s="109"/>
      <c r="Q168" s="109"/>
      <c r="R168" s="109"/>
      <c r="S168" s="109"/>
      <c r="T168" s="109"/>
      <c r="U168" s="109"/>
      <c r="V168" s="109"/>
      <c r="W168" s="122"/>
      <c r="X168" s="138"/>
      <c r="Y168" s="78">
        <f t="shared" si="7"/>
        <v>0</v>
      </c>
      <c r="Z168" s="123"/>
      <c r="AA168" s="79"/>
      <c r="AB168" s="79"/>
      <c r="AC168" s="164"/>
      <c r="AD168" s="123"/>
      <c r="AE168" s="174"/>
      <c r="AF168" s="124"/>
    </row>
    <row r="169" spans="1:32" s="106" customFormat="1">
      <c r="A169" s="108"/>
      <c r="B169" s="108"/>
      <c r="C169" s="108"/>
      <c r="D169" s="41"/>
      <c r="E169" s="41"/>
      <c r="F169" s="41"/>
      <c r="G169" s="41"/>
      <c r="H169" s="109"/>
      <c r="I169" s="109"/>
      <c r="J169" s="109"/>
      <c r="K169" s="109"/>
      <c r="L169" s="109"/>
      <c r="M169" s="109"/>
      <c r="N169" s="109"/>
      <c r="Q169" s="109"/>
      <c r="R169" s="109"/>
      <c r="S169" s="109"/>
      <c r="T169" s="109"/>
      <c r="U169" s="109"/>
      <c r="V169" s="109"/>
      <c r="W169" s="122"/>
      <c r="X169" s="138"/>
      <c r="Y169" s="78">
        <f t="shared" si="7"/>
        <v>0</v>
      </c>
      <c r="Z169" s="123"/>
      <c r="AA169" s="79"/>
      <c r="AB169" s="79"/>
      <c r="AC169" s="164"/>
      <c r="AD169" s="123"/>
      <c r="AE169" s="174"/>
      <c r="AF169" s="124"/>
    </row>
    <row r="170" spans="1:32" s="106" customFormat="1">
      <c r="A170" s="108"/>
      <c r="B170" s="108"/>
      <c r="C170" s="108"/>
      <c r="D170" s="41"/>
      <c r="E170" s="41"/>
      <c r="F170" s="41"/>
      <c r="G170" s="41"/>
      <c r="H170" s="109"/>
      <c r="I170" s="109"/>
      <c r="J170" s="109"/>
      <c r="K170" s="109"/>
      <c r="L170" s="109"/>
      <c r="M170" s="109"/>
      <c r="N170" s="109"/>
      <c r="Q170" s="109"/>
      <c r="R170" s="109"/>
      <c r="S170" s="109"/>
      <c r="T170" s="109"/>
      <c r="U170" s="109"/>
      <c r="V170" s="109"/>
      <c r="W170" s="122"/>
      <c r="X170" s="138"/>
      <c r="Y170" s="78">
        <f t="shared" si="7"/>
        <v>0</v>
      </c>
      <c r="Z170" s="123"/>
      <c r="AA170" s="79"/>
      <c r="AB170" s="79"/>
      <c r="AC170" s="164"/>
      <c r="AD170" s="123"/>
      <c r="AE170" s="174"/>
      <c r="AF170" s="124"/>
    </row>
    <row r="171" spans="1:32" s="106" customFormat="1">
      <c r="A171" s="108"/>
      <c r="B171" s="108"/>
      <c r="C171" s="108"/>
      <c r="D171" s="41"/>
      <c r="E171" s="41"/>
      <c r="F171" s="41"/>
      <c r="G171" s="41"/>
      <c r="H171" s="109"/>
      <c r="I171" s="109"/>
      <c r="J171" s="109"/>
      <c r="K171" s="109"/>
      <c r="L171" s="109"/>
      <c r="M171" s="109"/>
      <c r="N171" s="109"/>
      <c r="Q171" s="109"/>
      <c r="R171" s="109"/>
      <c r="S171" s="109"/>
      <c r="T171" s="109"/>
      <c r="U171" s="109"/>
      <c r="V171" s="109"/>
      <c r="W171" s="122"/>
      <c r="X171" s="138"/>
      <c r="Y171" s="78">
        <f t="shared" si="7"/>
        <v>0</v>
      </c>
      <c r="Z171" s="123"/>
      <c r="AA171" s="79"/>
      <c r="AB171" s="79"/>
      <c r="AC171" s="164"/>
      <c r="AD171" s="123"/>
      <c r="AE171" s="174"/>
      <c r="AF171" s="124"/>
    </row>
    <row r="172" spans="1:32" s="106" customFormat="1">
      <c r="A172" s="108"/>
      <c r="B172" s="108"/>
      <c r="C172" s="108"/>
      <c r="D172" s="41"/>
      <c r="E172" s="41"/>
      <c r="F172" s="41"/>
      <c r="G172" s="41"/>
      <c r="H172" s="109"/>
      <c r="I172" s="109"/>
      <c r="J172" s="109"/>
      <c r="K172" s="109"/>
      <c r="L172" s="109"/>
      <c r="M172" s="109"/>
      <c r="N172" s="109"/>
      <c r="Q172" s="109"/>
      <c r="R172" s="109"/>
      <c r="S172" s="109"/>
      <c r="T172" s="109"/>
      <c r="U172" s="109"/>
      <c r="V172" s="109"/>
      <c r="W172" s="122"/>
      <c r="X172" s="138"/>
      <c r="Y172" s="78">
        <f t="shared" si="7"/>
        <v>0</v>
      </c>
      <c r="Z172" s="123"/>
      <c r="AA172" s="79"/>
      <c r="AB172" s="79"/>
      <c r="AC172" s="164"/>
      <c r="AD172" s="123"/>
      <c r="AE172" s="174"/>
      <c r="AF172" s="124"/>
    </row>
    <row r="173" spans="1:32" s="106" customFormat="1">
      <c r="A173" s="108"/>
      <c r="B173" s="108"/>
      <c r="C173" s="108"/>
      <c r="D173" s="102"/>
      <c r="E173" s="102"/>
      <c r="F173" s="102"/>
      <c r="G173" s="102"/>
      <c r="H173" s="109"/>
      <c r="I173" s="109"/>
      <c r="J173" s="109"/>
      <c r="K173" s="109"/>
      <c r="L173" s="109"/>
      <c r="M173" s="109"/>
      <c r="N173" s="109"/>
      <c r="Q173" s="109"/>
      <c r="R173" s="109"/>
      <c r="S173" s="109"/>
      <c r="T173" s="109"/>
      <c r="U173" s="109"/>
      <c r="V173" s="109"/>
      <c r="W173" s="122"/>
      <c r="X173" s="138"/>
      <c r="Y173" s="78">
        <f t="shared" si="7"/>
        <v>0</v>
      </c>
      <c r="Z173" s="123"/>
      <c r="AA173" s="79"/>
      <c r="AB173" s="79"/>
      <c r="AC173" s="164"/>
      <c r="AD173" s="123"/>
      <c r="AE173" s="174"/>
      <c r="AF173" s="124"/>
    </row>
    <row r="174" spans="1:32" s="106" customFormat="1">
      <c r="A174" s="108"/>
      <c r="B174" s="108"/>
      <c r="C174" s="108"/>
      <c r="D174" s="125"/>
      <c r="E174" s="100"/>
      <c r="F174" s="125"/>
      <c r="G174" s="125"/>
      <c r="H174" s="109"/>
      <c r="I174" s="109"/>
      <c r="J174" s="109"/>
      <c r="K174" s="109"/>
      <c r="L174" s="109"/>
      <c r="M174" s="109"/>
      <c r="N174" s="109"/>
      <c r="Q174" s="109"/>
      <c r="R174" s="109"/>
      <c r="S174" s="109"/>
      <c r="T174" s="109"/>
      <c r="U174" s="109"/>
      <c r="V174" s="109"/>
      <c r="W174" s="122"/>
      <c r="X174" s="138"/>
      <c r="Y174" s="78">
        <f t="shared" si="7"/>
        <v>0</v>
      </c>
      <c r="Z174" s="123"/>
      <c r="AA174" s="79"/>
      <c r="AB174" s="79"/>
      <c r="AC174" s="164"/>
      <c r="AD174" s="123"/>
      <c r="AE174" s="174"/>
      <c r="AF174" s="124"/>
    </row>
    <row r="175" spans="1:32" s="106" customFormat="1">
      <c r="A175" s="108"/>
      <c r="B175" s="108"/>
      <c r="C175" s="108"/>
      <c r="D175" s="125"/>
      <c r="E175" s="100"/>
      <c r="F175" s="125"/>
      <c r="G175" s="125"/>
      <c r="H175" s="109"/>
      <c r="I175" s="109"/>
      <c r="J175" s="109"/>
      <c r="K175" s="109"/>
      <c r="L175" s="109"/>
      <c r="M175" s="109"/>
      <c r="N175" s="109"/>
      <c r="Q175" s="109"/>
      <c r="R175" s="109"/>
      <c r="S175" s="109"/>
      <c r="T175" s="109"/>
      <c r="U175" s="109"/>
      <c r="V175" s="109"/>
      <c r="W175" s="122"/>
      <c r="X175" s="138"/>
      <c r="Y175" s="78">
        <f t="shared" si="7"/>
        <v>0</v>
      </c>
      <c r="Z175" s="123"/>
      <c r="AA175" s="79"/>
      <c r="AB175" s="79"/>
      <c r="AC175" s="164"/>
      <c r="AD175" s="123"/>
      <c r="AE175" s="174"/>
      <c r="AF175" s="124"/>
    </row>
    <row r="176" spans="1:32" s="106" customFormat="1">
      <c r="A176" s="108"/>
      <c r="B176" s="108"/>
      <c r="C176" s="108"/>
      <c r="D176" s="125"/>
      <c r="E176" s="100"/>
      <c r="F176" s="125"/>
      <c r="G176" s="125"/>
      <c r="H176" s="109"/>
      <c r="I176" s="109"/>
      <c r="J176" s="109"/>
      <c r="K176" s="109"/>
      <c r="L176" s="109"/>
      <c r="M176" s="109"/>
      <c r="N176" s="109"/>
      <c r="Q176" s="109"/>
      <c r="R176" s="109"/>
      <c r="S176" s="109"/>
      <c r="T176" s="109"/>
      <c r="U176" s="109"/>
      <c r="V176" s="109"/>
      <c r="W176" s="122"/>
      <c r="X176" s="138"/>
      <c r="Y176" s="78">
        <f t="shared" si="7"/>
        <v>0</v>
      </c>
      <c r="Z176" s="123"/>
      <c r="AA176" s="79"/>
      <c r="AB176" s="79"/>
      <c r="AC176" s="164"/>
      <c r="AD176" s="123"/>
      <c r="AE176" s="174"/>
      <c r="AF176" s="124"/>
    </row>
    <row r="177" spans="1:32" s="106" customFormat="1">
      <c r="A177" s="108"/>
      <c r="B177" s="108"/>
      <c r="C177" s="108"/>
      <c r="D177" s="41"/>
      <c r="E177" s="41"/>
      <c r="F177" s="41"/>
      <c r="G177" s="41"/>
      <c r="H177" s="109"/>
      <c r="I177" s="109"/>
      <c r="J177" s="109"/>
      <c r="K177" s="109"/>
      <c r="L177" s="109"/>
      <c r="M177" s="109"/>
      <c r="N177" s="109"/>
      <c r="Q177" s="109"/>
      <c r="R177" s="109"/>
      <c r="S177" s="109"/>
      <c r="T177" s="109"/>
      <c r="U177" s="109"/>
      <c r="V177" s="109"/>
      <c r="W177" s="122"/>
      <c r="X177" s="138"/>
      <c r="Y177" s="78">
        <f t="shared" si="7"/>
        <v>0</v>
      </c>
      <c r="Z177" s="123"/>
      <c r="AA177" s="79"/>
      <c r="AB177" s="79"/>
      <c r="AC177" s="164"/>
      <c r="AD177" s="123"/>
      <c r="AE177" s="174"/>
      <c r="AF177" s="124"/>
    </row>
    <row r="178" spans="1:32" s="106" customFormat="1">
      <c r="A178" s="108"/>
      <c r="B178" s="108"/>
      <c r="C178" s="108"/>
      <c r="D178" s="126"/>
      <c r="E178" s="100"/>
      <c r="F178" s="126"/>
      <c r="G178" s="126"/>
      <c r="H178" s="109"/>
      <c r="I178" s="109"/>
      <c r="J178" s="109"/>
      <c r="K178" s="109"/>
      <c r="L178" s="109"/>
      <c r="M178" s="109"/>
      <c r="N178" s="109"/>
      <c r="Q178" s="109"/>
      <c r="R178" s="109"/>
      <c r="S178" s="109"/>
      <c r="T178" s="109"/>
      <c r="U178" s="109"/>
      <c r="V178" s="109"/>
      <c r="W178" s="122"/>
      <c r="X178" s="138"/>
      <c r="Y178" s="123"/>
      <c r="Z178" s="123"/>
      <c r="AA178" s="79"/>
      <c r="AB178" s="79"/>
      <c r="AC178" s="164"/>
      <c r="AD178" s="123"/>
      <c r="AE178" s="174"/>
      <c r="AF178" s="124"/>
    </row>
    <row r="179" spans="1:32" s="106" customFormat="1">
      <c r="A179" s="108"/>
      <c r="B179" s="108"/>
      <c r="C179" s="108"/>
      <c r="D179" s="111"/>
      <c r="E179" s="100"/>
      <c r="F179" s="111"/>
      <c r="G179" s="111"/>
      <c r="H179" s="109"/>
      <c r="I179" s="109"/>
      <c r="J179" s="109"/>
      <c r="K179" s="109"/>
      <c r="L179" s="109"/>
      <c r="M179" s="109"/>
      <c r="N179" s="109"/>
      <c r="Q179" s="109"/>
      <c r="R179" s="109"/>
      <c r="S179" s="109"/>
      <c r="T179" s="109"/>
      <c r="U179" s="109"/>
      <c r="V179" s="109"/>
      <c r="W179" s="122"/>
      <c r="X179" s="138"/>
      <c r="Y179" s="123"/>
      <c r="Z179" s="123"/>
      <c r="AA179" s="79"/>
      <c r="AB179" s="79"/>
      <c r="AC179" s="164"/>
      <c r="AD179" s="123"/>
      <c r="AE179" s="174"/>
      <c r="AF179" s="124"/>
    </row>
    <row r="180" spans="1:32" s="106" customFormat="1">
      <c r="A180" s="108"/>
      <c r="B180" s="108"/>
      <c r="C180" s="108"/>
      <c r="D180" s="102"/>
      <c r="E180" s="102"/>
      <c r="F180" s="102"/>
      <c r="G180" s="102"/>
      <c r="H180" s="109"/>
      <c r="I180" s="109"/>
      <c r="J180" s="109"/>
      <c r="K180" s="109"/>
      <c r="L180" s="109"/>
      <c r="M180" s="109"/>
      <c r="N180" s="109"/>
      <c r="Q180" s="109"/>
      <c r="R180" s="109"/>
      <c r="S180" s="109"/>
      <c r="T180" s="109"/>
      <c r="U180" s="109"/>
      <c r="V180" s="109"/>
      <c r="W180" s="122"/>
      <c r="X180" s="138"/>
      <c r="Y180" s="123"/>
      <c r="Z180" s="123"/>
      <c r="AA180" s="79"/>
      <c r="AB180" s="79"/>
      <c r="AC180" s="164"/>
      <c r="AD180" s="123"/>
      <c r="AE180" s="174"/>
      <c r="AF180" s="124"/>
    </row>
    <row r="181" spans="1:32" s="106" customFormat="1">
      <c r="A181" s="108"/>
      <c r="B181" s="108"/>
      <c r="C181" s="108"/>
      <c r="D181" s="41"/>
      <c r="E181" s="41"/>
      <c r="F181" s="41"/>
      <c r="G181" s="41"/>
      <c r="H181" s="109"/>
      <c r="I181" s="109"/>
      <c r="J181" s="109"/>
      <c r="K181" s="109"/>
      <c r="L181" s="109"/>
      <c r="M181" s="109"/>
      <c r="N181" s="109"/>
      <c r="Q181" s="109"/>
      <c r="R181" s="109"/>
      <c r="S181" s="109"/>
      <c r="T181" s="109"/>
      <c r="U181" s="109"/>
      <c r="V181" s="109"/>
      <c r="W181" s="122"/>
      <c r="X181" s="138"/>
      <c r="Y181" s="123"/>
      <c r="Z181" s="123"/>
      <c r="AA181" s="79"/>
      <c r="AB181" s="79"/>
      <c r="AC181" s="164"/>
      <c r="AD181" s="123"/>
      <c r="AE181" s="174"/>
      <c r="AF181" s="124"/>
    </row>
    <row r="182" spans="1:32" s="106" customFormat="1">
      <c r="A182" s="108"/>
      <c r="B182" s="108"/>
      <c r="C182" s="108"/>
      <c r="D182" s="41"/>
      <c r="E182" s="41"/>
      <c r="F182" s="41"/>
      <c r="G182" s="41"/>
      <c r="H182" s="109"/>
      <c r="I182" s="109"/>
      <c r="J182" s="109"/>
      <c r="K182" s="109"/>
      <c r="L182" s="109"/>
      <c r="M182" s="109"/>
      <c r="N182" s="109"/>
      <c r="Q182" s="109"/>
      <c r="R182" s="109"/>
      <c r="S182" s="109"/>
      <c r="T182" s="109"/>
      <c r="U182" s="109"/>
      <c r="V182" s="109"/>
      <c r="W182" s="122"/>
      <c r="X182" s="138"/>
      <c r="Y182" s="123"/>
      <c r="Z182" s="123"/>
      <c r="AA182" s="79"/>
      <c r="AB182" s="79"/>
      <c r="AC182" s="164"/>
      <c r="AD182" s="123"/>
      <c r="AE182" s="174"/>
      <c r="AF182" s="124"/>
    </row>
    <row r="183" spans="1:32" s="106" customFormat="1">
      <c r="A183" s="108"/>
      <c r="B183" s="108"/>
      <c r="C183" s="108"/>
      <c r="D183" s="41"/>
      <c r="E183" s="41"/>
      <c r="F183" s="41"/>
      <c r="G183" s="41"/>
      <c r="H183" s="109"/>
      <c r="I183" s="109"/>
      <c r="J183" s="109"/>
      <c r="K183" s="109"/>
      <c r="L183" s="109"/>
      <c r="M183" s="109"/>
      <c r="N183" s="109"/>
      <c r="Q183" s="109"/>
      <c r="R183" s="109"/>
      <c r="S183" s="109"/>
      <c r="T183" s="109"/>
      <c r="U183" s="109"/>
      <c r="V183" s="109"/>
      <c r="W183" s="122"/>
      <c r="X183" s="138"/>
      <c r="Y183" s="123"/>
      <c r="Z183" s="123"/>
      <c r="AA183" s="79"/>
      <c r="AB183" s="79"/>
      <c r="AC183" s="164"/>
      <c r="AD183" s="123"/>
      <c r="AE183" s="174"/>
      <c r="AF183" s="124"/>
    </row>
    <row r="184" spans="1:32" s="106" customFormat="1">
      <c r="A184" s="108"/>
      <c r="B184" s="108"/>
      <c r="C184" s="108"/>
      <c r="D184" s="111"/>
      <c r="E184" s="100"/>
      <c r="F184" s="111"/>
      <c r="G184" s="111"/>
      <c r="H184" s="109"/>
      <c r="I184" s="109"/>
      <c r="J184" s="109"/>
      <c r="K184" s="109"/>
      <c r="L184" s="109"/>
      <c r="M184" s="109"/>
      <c r="N184" s="109"/>
      <c r="Q184" s="109"/>
      <c r="R184" s="109"/>
      <c r="S184" s="109"/>
      <c r="T184" s="109"/>
      <c r="U184" s="109"/>
      <c r="V184" s="109"/>
      <c r="W184" s="122"/>
      <c r="X184" s="138"/>
      <c r="Y184" s="123"/>
      <c r="Z184" s="123"/>
      <c r="AA184" s="79"/>
      <c r="AB184" s="79"/>
      <c r="AC184" s="164"/>
      <c r="AD184" s="123"/>
      <c r="AE184" s="174"/>
      <c r="AF184" s="124"/>
    </row>
    <row r="185" spans="1:32" s="106" customFormat="1">
      <c r="A185" s="108"/>
      <c r="B185" s="108"/>
      <c r="C185" s="108"/>
      <c r="D185" s="41"/>
      <c r="E185" s="41"/>
      <c r="F185" s="41"/>
      <c r="G185" s="41"/>
      <c r="H185" s="109"/>
      <c r="I185" s="109"/>
      <c r="J185" s="109"/>
      <c r="K185" s="109"/>
      <c r="L185" s="109"/>
      <c r="M185" s="109"/>
      <c r="N185" s="109"/>
      <c r="Q185" s="109"/>
      <c r="R185" s="109"/>
      <c r="S185" s="109"/>
      <c r="T185" s="109"/>
      <c r="U185" s="109"/>
      <c r="V185" s="109"/>
      <c r="W185" s="122"/>
      <c r="X185" s="138"/>
      <c r="Y185" s="123"/>
      <c r="Z185" s="123"/>
      <c r="AA185" s="79"/>
      <c r="AB185" s="79"/>
      <c r="AC185" s="164"/>
      <c r="AD185" s="123"/>
      <c r="AE185" s="174"/>
      <c r="AF185" s="124"/>
    </row>
    <row r="186" spans="1:32" s="106" customFormat="1">
      <c r="A186" s="108"/>
      <c r="B186" s="108"/>
      <c r="C186" s="108"/>
      <c r="D186" s="102"/>
      <c r="E186" s="102"/>
      <c r="F186" s="102"/>
      <c r="G186" s="102"/>
      <c r="H186" s="109"/>
      <c r="I186" s="109"/>
      <c r="J186" s="109"/>
      <c r="K186" s="109"/>
      <c r="L186" s="109"/>
      <c r="M186" s="109"/>
      <c r="N186" s="109"/>
      <c r="Q186" s="109"/>
      <c r="R186" s="109"/>
      <c r="S186" s="109"/>
      <c r="T186" s="109"/>
      <c r="U186" s="109"/>
      <c r="V186" s="109"/>
      <c r="W186" s="122"/>
      <c r="X186" s="138"/>
      <c r="Y186" s="123"/>
      <c r="Z186" s="123"/>
      <c r="AA186" s="79"/>
      <c r="AB186" s="79"/>
      <c r="AC186" s="164"/>
      <c r="AD186" s="123"/>
      <c r="AE186" s="174"/>
      <c r="AF186" s="124"/>
    </row>
    <row r="187" spans="1:32" s="106" customFormat="1">
      <c r="A187" s="108"/>
      <c r="B187" s="108"/>
      <c r="C187" s="108"/>
      <c r="D187" s="125"/>
      <c r="E187" s="100"/>
      <c r="F187" s="125"/>
      <c r="G187" s="125"/>
      <c r="H187" s="109"/>
      <c r="I187" s="109"/>
      <c r="J187" s="109"/>
      <c r="K187" s="109"/>
      <c r="L187" s="109"/>
      <c r="M187" s="109"/>
      <c r="N187" s="109"/>
      <c r="Q187" s="109"/>
      <c r="R187" s="109"/>
      <c r="S187" s="109"/>
      <c r="T187" s="109"/>
      <c r="U187" s="109"/>
      <c r="V187" s="109"/>
      <c r="W187" s="122"/>
      <c r="X187" s="138"/>
      <c r="Y187" s="123"/>
      <c r="Z187" s="123"/>
      <c r="AA187" s="79"/>
      <c r="AB187" s="79"/>
      <c r="AC187" s="164"/>
      <c r="AD187" s="123"/>
      <c r="AE187" s="174"/>
      <c r="AF187" s="124"/>
    </row>
    <row r="188" spans="1:32" s="106" customFormat="1">
      <c r="A188" s="108"/>
      <c r="B188" s="108"/>
      <c r="C188" s="108"/>
      <c r="D188" s="125"/>
      <c r="E188" s="100"/>
      <c r="F188" s="125"/>
      <c r="G188" s="125"/>
      <c r="H188" s="109"/>
      <c r="I188" s="109"/>
      <c r="J188" s="109"/>
      <c r="K188" s="109"/>
      <c r="L188" s="109"/>
      <c r="M188" s="109"/>
      <c r="N188" s="109"/>
      <c r="Q188" s="109"/>
      <c r="R188" s="109"/>
      <c r="S188" s="109"/>
      <c r="T188" s="109"/>
      <c r="U188" s="109"/>
      <c r="V188" s="109"/>
      <c r="W188" s="122"/>
      <c r="X188" s="138"/>
      <c r="Y188" s="123"/>
      <c r="Z188" s="123"/>
      <c r="AA188" s="79"/>
      <c r="AB188" s="79"/>
      <c r="AC188" s="164"/>
      <c r="AD188" s="123"/>
      <c r="AE188" s="174"/>
      <c r="AF188" s="124"/>
    </row>
    <row r="189" spans="1:32" s="106" customFormat="1">
      <c r="A189" s="108"/>
      <c r="B189" s="108"/>
      <c r="C189" s="108"/>
      <c r="D189" s="41"/>
      <c r="E189" s="41"/>
      <c r="F189" s="41"/>
      <c r="G189" s="41"/>
      <c r="H189" s="109"/>
      <c r="I189" s="109"/>
      <c r="J189" s="109"/>
      <c r="K189" s="109"/>
      <c r="L189" s="109"/>
      <c r="M189" s="109"/>
      <c r="N189" s="109"/>
      <c r="Q189" s="109"/>
      <c r="R189" s="109"/>
      <c r="S189" s="109"/>
      <c r="T189" s="109"/>
      <c r="U189" s="109"/>
      <c r="V189" s="109"/>
      <c r="W189" s="122"/>
      <c r="X189" s="138"/>
      <c r="Y189" s="123"/>
      <c r="Z189" s="123"/>
      <c r="AA189" s="79"/>
      <c r="AB189" s="79"/>
      <c r="AC189" s="164"/>
      <c r="AD189" s="123"/>
      <c r="AE189" s="174"/>
      <c r="AF189" s="124"/>
    </row>
    <row r="190" spans="1:32" s="106" customFormat="1">
      <c r="A190" s="108"/>
      <c r="B190" s="108"/>
      <c r="C190" s="108"/>
      <c r="D190" s="125"/>
      <c r="E190" s="100"/>
      <c r="F190" s="125"/>
      <c r="G190" s="125"/>
      <c r="H190" s="109"/>
      <c r="I190" s="109"/>
      <c r="J190" s="109"/>
      <c r="K190" s="109"/>
      <c r="L190" s="109"/>
      <c r="M190" s="109"/>
      <c r="N190" s="109"/>
      <c r="Q190" s="109"/>
      <c r="R190" s="109"/>
      <c r="S190" s="109"/>
      <c r="T190" s="109"/>
      <c r="U190" s="109"/>
      <c r="V190" s="109"/>
      <c r="W190" s="122"/>
      <c r="X190" s="138"/>
      <c r="Y190" s="123"/>
      <c r="Z190" s="123"/>
      <c r="AA190" s="79"/>
      <c r="AB190" s="79"/>
      <c r="AC190" s="164"/>
      <c r="AD190" s="123"/>
      <c r="AE190" s="174"/>
      <c r="AF190" s="124"/>
    </row>
    <row r="191" spans="1:32" s="106" customFormat="1">
      <c r="A191" s="108"/>
      <c r="B191" s="108"/>
      <c r="C191" s="108"/>
      <c r="D191" s="125"/>
      <c r="E191" s="100"/>
      <c r="F191" s="125"/>
      <c r="G191" s="125"/>
      <c r="H191" s="109"/>
      <c r="I191" s="109"/>
      <c r="J191" s="109"/>
      <c r="K191" s="109"/>
      <c r="L191" s="109"/>
      <c r="M191" s="109"/>
      <c r="N191" s="109"/>
      <c r="Q191" s="109"/>
      <c r="R191" s="109"/>
      <c r="S191" s="109"/>
      <c r="T191" s="109"/>
      <c r="U191" s="109"/>
      <c r="V191" s="109"/>
      <c r="W191" s="122"/>
      <c r="X191" s="138"/>
      <c r="Y191" s="123"/>
      <c r="Z191" s="123"/>
      <c r="AA191" s="79"/>
      <c r="AB191" s="79"/>
      <c r="AC191" s="164"/>
      <c r="AD191" s="123"/>
      <c r="AE191" s="174"/>
      <c r="AF191" s="124"/>
    </row>
    <row r="192" spans="1:32" s="106" customFormat="1">
      <c r="A192" s="108"/>
      <c r="B192" s="108"/>
      <c r="C192" s="108"/>
      <c r="D192" s="41"/>
      <c r="E192" s="41"/>
      <c r="F192" s="41"/>
      <c r="G192" s="41"/>
      <c r="H192" s="109"/>
      <c r="I192" s="109"/>
      <c r="J192" s="109"/>
      <c r="K192" s="109"/>
      <c r="L192" s="109"/>
      <c r="M192" s="109"/>
      <c r="N192" s="109"/>
      <c r="Q192" s="109"/>
      <c r="R192" s="109"/>
      <c r="S192" s="109"/>
      <c r="T192" s="109"/>
      <c r="U192" s="109"/>
      <c r="V192" s="109"/>
      <c r="W192" s="122"/>
      <c r="X192" s="138"/>
      <c r="Y192" s="123"/>
      <c r="Z192" s="123"/>
      <c r="AA192" s="79"/>
      <c r="AB192" s="79"/>
      <c r="AC192" s="164"/>
      <c r="AD192" s="123"/>
      <c r="AE192" s="174"/>
      <c r="AF192" s="124"/>
    </row>
    <row r="193" spans="1:32" s="106" customFormat="1">
      <c r="A193" s="108"/>
      <c r="B193" s="108"/>
      <c r="C193" s="108"/>
      <c r="D193" s="41"/>
      <c r="E193" s="41"/>
      <c r="F193" s="41"/>
      <c r="G193" s="41"/>
      <c r="H193" s="109"/>
      <c r="I193" s="109"/>
      <c r="J193" s="109"/>
      <c r="K193" s="109"/>
      <c r="L193" s="109"/>
      <c r="M193" s="109"/>
      <c r="N193" s="109"/>
      <c r="Q193" s="109"/>
      <c r="R193" s="109"/>
      <c r="S193" s="109"/>
      <c r="T193" s="109"/>
      <c r="U193" s="109"/>
      <c r="V193" s="109"/>
      <c r="W193" s="122"/>
      <c r="X193" s="138"/>
      <c r="Y193" s="123"/>
      <c r="Z193" s="123"/>
      <c r="AA193" s="79"/>
      <c r="AB193" s="79"/>
      <c r="AC193" s="164"/>
      <c r="AD193" s="123"/>
      <c r="AE193" s="174"/>
      <c r="AF193" s="124"/>
    </row>
    <row r="194" spans="1:32" s="106" customFormat="1">
      <c r="A194" s="108"/>
      <c r="B194" s="108"/>
      <c r="C194" s="108"/>
      <c r="D194" s="41"/>
      <c r="E194" s="41"/>
      <c r="F194" s="41"/>
      <c r="G194" s="41"/>
      <c r="H194" s="109"/>
      <c r="I194" s="109"/>
      <c r="J194" s="109"/>
      <c r="K194" s="109"/>
      <c r="L194" s="109"/>
      <c r="M194" s="109"/>
      <c r="N194" s="109"/>
      <c r="Q194" s="109"/>
      <c r="R194" s="109"/>
      <c r="S194" s="109"/>
      <c r="T194" s="109"/>
      <c r="U194" s="109"/>
      <c r="V194" s="109"/>
      <c r="W194" s="122"/>
      <c r="X194" s="138"/>
      <c r="Y194" s="123"/>
      <c r="Z194" s="123"/>
      <c r="AA194" s="79"/>
      <c r="AB194" s="79"/>
      <c r="AC194" s="164"/>
      <c r="AD194" s="123"/>
      <c r="AE194" s="174"/>
      <c r="AF194" s="124"/>
    </row>
    <row r="195" spans="1:32" s="106" customFormat="1">
      <c r="A195" s="108"/>
      <c r="B195" s="108"/>
      <c r="C195" s="108"/>
      <c r="D195" s="41"/>
      <c r="E195" s="41"/>
      <c r="F195" s="41"/>
      <c r="G195" s="41"/>
      <c r="H195" s="109"/>
      <c r="I195" s="109"/>
      <c r="J195" s="109"/>
      <c r="K195" s="109"/>
      <c r="L195" s="109"/>
      <c r="M195" s="109"/>
      <c r="N195" s="109"/>
      <c r="Q195" s="109"/>
      <c r="R195" s="109"/>
      <c r="S195" s="109"/>
      <c r="T195" s="109"/>
      <c r="U195" s="109"/>
      <c r="V195" s="109"/>
      <c r="W195" s="122"/>
      <c r="X195" s="138"/>
      <c r="Y195" s="123"/>
      <c r="Z195" s="123"/>
      <c r="AA195" s="79"/>
      <c r="AB195" s="79"/>
      <c r="AC195" s="164"/>
      <c r="AD195" s="123"/>
      <c r="AE195" s="174"/>
      <c r="AF195" s="124"/>
    </row>
    <row r="196" spans="1:32" s="106" customFormat="1">
      <c r="A196" s="108"/>
      <c r="B196" s="108"/>
      <c r="C196" s="108"/>
      <c r="D196" s="41"/>
      <c r="E196" s="107"/>
      <c r="F196" s="41"/>
      <c r="G196" s="41"/>
      <c r="H196" s="109"/>
      <c r="I196" s="109"/>
      <c r="J196" s="109"/>
      <c r="K196" s="109"/>
      <c r="L196" s="109"/>
      <c r="M196" s="109"/>
      <c r="N196" s="109"/>
      <c r="Q196" s="109"/>
      <c r="R196" s="109"/>
      <c r="S196" s="109"/>
      <c r="T196" s="109"/>
      <c r="U196" s="109"/>
      <c r="V196" s="109"/>
      <c r="W196" s="122"/>
      <c r="X196" s="138"/>
      <c r="Y196" s="123"/>
      <c r="Z196" s="123"/>
      <c r="AA196" s="79"/>
      <c r="AB196" s="79"/>
      <c r="AC196" s="164"/>
      <c r="AD196" s="123"/>
      <c r="AE196" s="174"/>
      <c r="AF196" s="124"/>
    </row>
    <row r="197" spans="1:32" s="106" customFormat="1">
      <c r="A197" s="108"/>
      <c r="B197" s="108"/>
      <c r="C197" s="108"/>
      <c r="D197" s="41"/>
      <c r="E197" s="107"/>
      <c r="F197" s="41"/>
      <c r="G197" s="41"/>
      <c r="H197" s="109"/>
      <c r="I197" s="109"/>
      <c r="J197" s="109"/>
      <c r="K197" s="109"/>
      <c r="L197" s="109"/>
      <c r="M197" s="109"/>
      <c r="N197" s="109"/>
      <c r="Q197" s="109"/>
      <c r="R197" s="109"/>
      <c r="S197" s="109"/>
      <c r="T197" s="109"/>
      <c r="U197" s="109"/>
      <c r="V197" s="109"/>
      <c r="W197" s="122"/>
      <c r="X197" s="138"/>
      <c r="Y197" s="123"/>
      <c r="Z197" s="123"/>
      <c r="AA197" s="79"/>
      <c r="AB197" s="79"/>
      <c r="AC197" s="164"/>
      <c r="AD197" s="123"/>
      <c r="AE197" s="174"/>
      <c r="AF197" s="124"/>
    </row>
    <row r="198" spans="1:32" s="106" customFormat="1">
      <c r="A198" s="108"/>
      <c r="B198" s="108"/>
      <c r="C198" s="108"/>
      <c r="D198" s="41"/>
      <c r="E198" s="107"/>
      <c r="F198" s="41"/>
      <c r="G198" s="41"/>
      <c r="H198" s="109"/>
      <c r="I198" s="109"/>
      <c r="J198" s="109"/>
      <c r="K198" s="109"/>
      <c r="L198" s="109"/>
      <c r="M198" s="109"/>
      <c r="N198" s="109"/>
      <c r="Q198" s="109"/>
      <c r="R198" s="109"/>
      <c r="S198" s="109"/>
      <c r="T198" s="109"/>
      <c r="U198" s="109"/>
      <c r="V198" s="109"/>
      <c r="W198" s="122"/>
      <c r="X198" s="138"/>
      <c r="Y198" s="123"/>
      <c r="Z198" s="123"/>
      <c r="AA198" s="79"/>
      <c r="AB198" s="79"/>
      <c r="AC198" s="164"/>
      <c r="AD198" s="123"/>
      <c r="AE198" s="174"/>
      <c r="AF198" s="124"/>
    </row>
    <row r="199" spans="1:32" s="106" customFormat="1">
      <c r="A199" s="108"/>
      <c r="B199" s="108"/>
      <c r="C199" s="108"/>
      <c r="D199" s="41"/>
      <c r="E199" s="107"/>
      <c r="F199" s="41"/>
      <c r="G199" s="41"/>
      <c r="H199" s="109"/>
      <c r="I199" s="109"/>
      <c r="J199" s="109"/>
      <c r="K199" s="109"/>
      <c r="L199" s="109"/>
      <c r="M199" s="109"/>
      <c r="N199" s="109"/>
      <c r="Q199" s="109"/>
      <c r="R199" s="109"/>
      <c r="S199" s="109"/>
      <c r="T199" s="109"/>
      <c r="U199" s="109"/>
      <c r="V199" s="109"/>
      <c r="W199" s="122"/>
      <c r="X199" s="138"/>
      <c r="Y199" s="123"/>
      <c r="Z199" s="123"/>
      <c r="AA199" s="79"/>
      <c r="AB199" s="79"/>
      <c r="AC199" s="164"/>
      <c r="AD199" s="123"/>
      <c r="AE199" s="174"/>
      <c r="AF199" s="124"/>
    </row>
    <row r="200" spans="1:32" s="106" customFormat="1">
      <c r="A200" s="108"/>
      <c r="B200" s="108"/>
      <c r="C200" s="108"/>
      <c r="D200" s="41"/>
      <c r="E200" s="107"/>
      <c r="F200" s="41"/>
      <c r="G200" s="41"/>
      <c r="H200" s="109"/>
      <c r="I200" s="109"/>
      <c r="J200" s="109"/>
      <c r="K200" s="109"/>
      <c r="L200" s="109"/>
      <c r="M200" s="109"/>
      <c r="N200" s="109"/>
      <c r="Q200" s="109"/>
      <c r="R200" s="109"/>
      <c r="S200" s="109"/>
      <c r="T200" s="109"/>
      <c r="U200" s="109"/>
      <c r="V200" s="109"/>
      <c r="W200" s="122"/>
      <c r="X200" s="138"/>
      <c r="Y200" s="123"/>
      <c r="Z200" s="123"/>
      <c r="AA200" s="79"/>
      <c r="AB200" s="79"/>
      <c r="AC200" s="164"/>
      <c r="AD200" s="123"/>
      <c r="AE200" s="174"/>
      <c r="AF200" s="124"/>
    </row>
    <row r="201" spans="1:32" s="106" customFormat="1">
      <c r="A201" s="108"/>
      <c r="B201" s="108"/>
      <c r="C201" s="108"/>
      <c r="D201" s="41"/>
      <c r="E201" s="107"/>
      <c r="F201" s="41"/>
      <c r="G201" s="41"/>
      <c r="H201" s="109"/>
      <c r="I201" s="109"/>
      <c r="J201" s="109"/>
      <c r="K201" s="109"/>
      <c r="L201" s="109"/>
      <c r="M201" s="109"/>
      <c r="N201" s="109"/>
      <c r="Q201" s="109"/>
      <c r="R201" s="109"/>
      <c r="S201" s="109"/>
      <c r="T201" s="109"/>
      <c r="U201" s="109"/>
      <c r="V201" s="109"/>
      <c r="W201" s="122"/>
      <c r="X201" s="138"/>
      <c r="Y201" s="123"/>
      <c r="Z201" s="123"/>
      <c r="AA201" s="79"/>
      <c r="AB201" s="79"/>
      <c r="AC201" s="164"/>
      <c r="AD201" s="123"/>
      <c r="AE201" s="174"/>
      <c r="AF201" s="124"/>
    </row>
    <row r="202" spans="1:32" s="106" customFormat="1">
      <c r="A202" s="108"/>
      <c r="B202" s="108"/>
      <c r="C202" s="108"/>
      <c r="D202" s="41"/>
      <c r="E202" s="41"/>
      <c r="F202" s="41"/>
      <c r="G202" s="41"/>
      <c r="H202" s="109"/>
      <c r="I202" s="109"/>
      <c r="J202" s="109"/>
      <c r="K202" s="109"/>
      <c r="L202" s="109"/>
      <c r="M202" s="109"/>
      <c r="N202" s="109"/>
      <c r="Q202" s="109"/>
      <c r="R202" s="109"/>
      <c r="S202" s="109"/>
      <c r="T202" s="109"/>
      <c r="U202" s="109"/>
      <c r="V202" s="109"/>
      <c r="W202" s="122"/>
      <c r="X202" s="138"/>
      <c r="Y202" s="123"/>
      <c r="Z202" s="123"/>
      <c r="AA202" s="79"/>
      <c r="AB202" s="79"/>
      <c r="AC202" s="164"/>
      <c r="AD202" s="123"/>
      <c r="AE202" s="174"/>
      <c r="AF202" s="124"/>
    </row>
    <row r="203" spans="1:32" s="106" customFormat="1">
      <c r="A203" s="108"/>
      <c r="B203" s="108"/>
      <c r="C203" s="108"/>
      <c r="D203" s="41"/>
      <c r="E203" s="41"/>
      <c r="F203" s="41"/>
      <c r="G203" s="41"/>
      <c r="H203" s="109"/>
      <c r="I203" s="109"/>
      <c r="J203" s="109"/>
      <c r="K203" s="109"/>
      <c r="L203" s="109"/>
      <c r="M203" s="109"/>
      <c r="N203" s="109"/>
      <c r="Q203" s="109"/>
      <c r="R203" s="109"/>
      <c r="S203" s="109"/>
      <c r="T203" s="109"/>
      <c r="U203" s="109"/>
      <c r="V203" s="109"/>
      <c r="W203" s="122"/>
      <c r="X203" s="138"/>
      <c r="Y203" s="123"/>
      <c r="Z203" s="123"/>
      <c r="AA203" s="79"/>
      <c r="AB203" s="79"/>
      <c r="AC203" s="164"/>
      <c r="AD203" s="123"/>
      <c r="AE203" s="174"/>
      <c r="AF203" s="124"/>
    </row>
    <row r="204" spans="1:32" s="106" customFormat="1">
      <c r="A204" s="108"/>
      <c r="B204" s="108"/>
      <c r="C204" s="108"/>
      <c r="D204" s="41"/>
      <c r="E204" s="41"/>
      <c r="F204" s="41"/>
      <c r="G204" s="41"/>
      <c r="H204" s="109"/>
      <c r="I204" s="109"/>
      <c r="J204" s="109"/>
      <c r="K204" s="109"/>
      <c r="L204" s="109"/>
      <c r="M204" s="109"/>
      <c r="N204" s="109"/>
      <c r="Q204" s="109"/>
      <c r="R204" s="109"/>
      <c r="S204" s="109"/>
      <c r="T204" s="109"/>
      <c r="U204" s="109"/>
      <c r="V204" s="109"/>
      <c r="W204" s="122"/>
      <c r="X204" s="138"/>
      <c r="Y204" s="123"/>
      <c r="Z204" s="123"/>
      <c r="AA204" s="79"/>
      <c r="AB204" s="79"/>
      <c r="AC204" s="164"/>
      <c r="AD204" s="123"/>
      <c r="AE204" s="174"/>
      <c r="AF204" s="124"/>
    </row>
    <row r="205" spans="1:32" s="106" customFormat="1">
      <c r="A205" s="108"/>
      <c r="B205" s="108"/>
      <c r="C205" s="108"/>
      <c r="D205" s="41"/>
      <c r="E205" s="41"/>
      <c r="F205" s="41"/>
      <c r="G205" s="41"/>
      <c r="H205" s="109"/>
      <c r="I205" s="109"/>
      <c r="J205" s="109"/>
      <c r="K205" s="109"/>
      <c r="L205" s="109"/>
      <c r="M205" s="109"/>
      <c r="N205" s="109"/>
      <c r="Q205" s="109"/>
      <c r="R205" s="109"/>
      <c r="S205" s="109"/>
      <c r="T205" s="109"/>
      <c r="U205" s="109"/>
      <c r="V205" s="109"/>
      <c r="W205" s="122"/>
      <c r="X205" s="138"/>
      <c r="Y205" s="123"/>
      <c r="Z205" s="123"/>
      <c r="AA205" s="79"/>
      <c r="AB205" s="79"/>
      <c r="AC205" s="164"/>
      <c r="AD205" s="123"/>
      <c r="AE205" s="174"/>
      <c r="AF205" s="124"/>
    </row>
    <row r="206" spans="1:32" s="106" customFormat="1">
      <c r="A206" s="108"/>
      <c r="B206" s="108"/>
      <c r="C206" s="108"/>
      <c r="D206" s="41"/>
      <c r="E206" s="41"/>
      <c r="F206" s="41"/>
      <c r="G206" s="41"/>
      <c r="H206" s="109"/>
      <c r="I206" s="109"/>
      <c r="J206" s="109"/>
      <c r="K206" s="109"/>
      <c r="L206" s="109"/>
      <c r="M206" s="109"/>
      <c r="N206" s="109"/>
      <c r="Q206" s="109"/>
      <c r="R206" s="109"/>
      <c r="S206" s="109"/>
      <c r="T206" s="109"/>
      <c r="U206" s="109"/>
      <c r="V206" s="109"/>
      <c r="W206" s="122"/>
      <c r="X206" s="138"/>
      <c r="Y206" s="123"/>
      <c r="Z206" s="123"/>
      <c r="AA206" s="79"/>
      <c r="AB206" s="79"/>
      <c r="AC206" s="164"/>
      <c r="AD206" s="123"/>
      <c r="AE206" s="174"/>
      <c r="AF206" s="124"/>
    </row>
    <row r="207" spans="1:32" s="106" customFormat="1">
      <c r="A207" s="108"/>
      <c r="B207" s="108"/>
      <c r="C207" s="108"/>
      <c r="D207" s="41"/>
      <c r="E207" s="41"/>
      <c r="F207" s="41"/>
      <c r="G207" s="41"/>
      <c r="H207" s="109"/>
      <c r="I207" s="109"/>
      <c r="J207" s="109"/>
      <c r="K207" s="109"/>
      <c r="L207" s="109"/>
      <c r="M207" s="109"/>
      <c r="N207" s="109"/>
      <c r="Q207" s="109"/>
      <c r="R207" s="109"/>
      <c r="S207" s="109"/>
      <c r="T207" s="109"/>
      <c r="U207" s="109"/>
      <c r="V207" s="109"/>
      <c r="W207" s="122"/>
      <c r="X207" s="138"/>
      <c r="Y207" s="123"/>
      <c r="Z207" s="123"/>
      <c r="AA207" s="79"/>
      <c r="AB207" s="79"/>
      <c r="AC207" s="164"/>
      <c r="AD207" s="123"/>
      <c r="AE207" s="174"/>
      <c r="AF207" s="124"/>
    </row>
    <row r="208" spans="1:32" s="106" customFormat="1">
      <c r="A208" s="108"/>
      <c r="B208" s="108"/>
      <c r="C208" s="108"/>
      <c r="D208" s="41"/>
      <c r="E208" s="41"/>
      <c r="F208" s="41"/>
      <c r="G208" s="41"/>
      <c r="H208" s="109"/>
      <c r="I208" s="109"/>
      <c r="J208" s="109"/>
      <c r="K208" s="109"/>
      <c r="L208" s="109"/>
      <c r="M208" s="109"/>
      <c r="N208" s="109"/>
      <c r="Q208" s="109"/>
      <c r="R208" s="109"/>
      <c r="S208" s="109"/>
      <c r="T208" s="109"/>
      <c r="U208" s="109"/>
      <c r="V208" s="109"/>
      <c r="W208" s="122"/>
      <c r="X208" s="138"/>
      <c r="Y208" s="123"/>
      <c r="Z208" s="123"/>
      <c r="AA208" s="79"/>
      <c r="AB208" s="79"/>
      <c r="AC208" s="164"/>
      <c r="AD208" s="123"/>
      <c r="AE208" s="174"/>
      <c r="AF208" s="124"/>
    </row>
    <row r="209" spans="1:32" s="106" customFormat="1">
      <c r="A209" s="108"/>
      <c r="B209" s="108"/>
      <c r="C209" s="108"/>
      <c r="D209" s="41"/>
      <c r="E209" s="41"/>
      <c r="F209" s="41"/>
      <c r="G209" s="41"/>
      <c r="H209" s="109"/>
      <c r="I209" s="109"/>
      <c r="J209" s="109"/>
      <c r="K209" s="109"/>
      <c r="L209" s="109"/>
      <c r="M209" s="109"/>
      <c r="N209" s="109"/>
      <c r="Q209" s="109"/>
      <c r="R209" s="109"/>
      <c r="S209" s="109"/>
      <c r="T209" s="109"/>
      <c r="U209" s="109"/>
      <c r="V209" s="109"/>
      <c r="W209" s="122"/>
      <c r="X209" s="138"/>
      <c r="Y209" s="123"/>
      <c r="Z209" s="123"/>
      <c r="AA209" s="79"/>
      <c r="AB209" s="79"/>
      <c r="AC209" s="164"/>
      <c r="AD209" s="123"/>
      <c r="AE209" s="174"/>
      <c r="AF209" s="124"/>
    </row>
    <row r="210" spans="1:32" s="106" customFormat="1">
      <c r="A210" s="108"/>
      <c r="B210" s="108"/>
      <c r="C210" s="108"/>
      <c r="D210" s="41"/>
      <c r="E210" s="41"/>
      <c r="F210" s="41"/>
      <c r="G210" s="41"/>
      <c r="H210" s="109"/>
      <c r="I210" s="109"/>
      <c r="J210" s="109"/>
      <c r="K210" s="109"/>
      <c r="L210" s="109"/>
      <c r="M210" s="109"/>
      <c r="N210" s="109"/>
      <c r="Q210" s="109"/>
      <c r="R210" s="109"/>
      <c r="S210" s="109"/>
      <c r="T210" s="109"/>
      <c r="U210" s="109"/>
      <c r="V210" s="109"/>
      <c r="W210" s="122"/>
      <c r="X210" s="138"/>
      <c r="Y210" s="123"/>
      <c r="Z210" s="123"/>
      <c r="AA210" s="79"/>
      <c r="AB210" s="79"/>
      <c r="AC210" s="164"/>
      <c r="AD210" s="123"/>
      <c r="AE210" s="174"/>
      <c r="AF210" s="124"/>
    </row>
    <row r="211" spans="1:32" s="106" customFormat="1">
      <c r="A211" s="108"/>
      <c r="B211" s="108"/>
      <c r="C211" s="108"/>
      <c r="D211" s="41"/>
      <c r="E211" s="41"/>
      <c r="F211" s="41"/>
      <c r="G211" s="41"/>
      <c r="H211" s="109"/>
      <c r="I211" s="109"/>
      <c r="J211" s="109"/>
      <c r="K211" s="109"/>
      <c r="L211" s="109"/>
      <c r="M211" s="109"/>
      <c r="N211" s="109"/>
      <c r="Q211" s="109"/>
      <c r="R211" s="109"/>
      <c r="S211" s="109"/>
      <c r="T211" s="109"/>
      <c r="U211" s="109"/>
      <c r="V211" s="109"/>
      <c r="W211" s="122"/>
      <c r="X211" s="138"/>
      <c r="Y211" s="123"/>
      <c r="Z211" s="123"/>
      <c r="AA211" s="79"/>
      <c r="AB211" s="79"/>
      <c r="AC211" s="164"/>
      <c r="AD211" s="123"/>
      <c r="AE211" s="174"/>
      <c r="AF211" s="124"/>
    </row>
    <row r="212" spans="1:32" s="106" customFormat="1">
      <c r="A212" s="108"/>
      <c r="B212" s="108"/>
      <c r="C212" s="108"/>
      <c r="D212" s="41"/>
      <c r="E212" s="41"/>
      <c r="F212" s="41"/>
      <c r="G212" s="41"/>
      <c r="H212" s="109"/>
      <c r="I212" s="109"/>
      <c r="J212" s="109"/>
      <c r="K212" s="109"/>
      <c r="L212" s="109"/>
      <c r="M212" s="109"/>
      <c r="N212" s="109"/>
      <c r="Q212" s="109"/>
      <c r="R212" s="109"/>
      <c r="S212" s="109"/>
      <c r="T212" s="109"/>
      <c r="U212" s="109"/>
      <c r="V212" s="109"/>
      <c r="W212" s="122"/>
      <c r="X212" s="138"/>
      <c r="Y212" s="123"/>
      <c r="Z212" s="123"/>
      <c r="AA212" s="79"/>
      <c r="AB212" s="79"/>
      <c r="AC212" s="164"/>
      <c r="AD212" s="123"/>
      <c r="AE212" s="174"/>
      <c r="AF212" s="124"/>
    </row>
    <row r="213" spans="1:32" s="106" customFormat="1">
      <c r="A213" s="108"/>
      <c r="B213" s="108"/>
      <c r="C213" s="108"/>
      <c r="D213" s="41"/>
      <c r="E213" s="41"/>
      <c r="F213" s="41"/>
      <c r="G213" s="41"/>
      <c r="H213" s="109"/>
      <c r="I213" s="109"/>
      <c r="J213" s="109"/>
      <c r="K213" s="109"/>
      <c r="L213" s="109"/>
      <c r="M213" s="109"/>
      <c r="N213" s="109"/>
      <c r="Q213" s="109"/>
      <c r="R213" s="109"/>
      <c r="S213" s="109"/>
      <c r="T213" s="109"/>
      <c r="U213" s="109"/>
      <c r="V213" s="109"/>
      <c r="W213" s="122"/>
      <c r="X213" s="138"/>
      <c r="Y213" s="123"/>
      <c r="Z213" s="123"/>
      <c r="AA213" s="79"/>
      <c r="AB213" s="79"/>
      <c r="AC213" s="164"/>
      <c r="AD213" s="123"/>
      <c r="AE213" s="174"/>
      <c r="AF213" s="124"/>
    </row>
    <row r="214" spans="1:32" s="106" customFormat="1">
      <c r="A214" s="108"/>
      <c r="B214" s="108"/>
      <c r="C214" s="108"/>
      <c r="D214" s="41"/>
      <c r="E214" s="107"/>
      <c r="F214" s="41"/>
      <c r="G214" s="41"/>
      <c r="H214" s="109"/>
      <c r="I214" s="109"/>
      <c r="J214" s="109"/>
      <c r="K214" s="109"/>
      <c r="L214" s="109"/>
      <c r="M214" s="109"/>
      <c r="N214" s="109"/>
      <c r="Q214" s="109"/>
      <c r="R214" s="109"/>
      <c r="S214" s="109"/>
      <c r="T214" s="109"/>
      <c r="U214" s="109"/>
      <c r="V214" s="109"/>
      <c r="W214" s="122"/>
      <c r="X214" s="138"/>
      <c r="Y214" s="123"/>
      <c r="Z214" s="123"/>
      <c r="AA214" s="79"/>
      <c r="AB214" s="79"/>
      <c r="AC214" s="164"/>
      <c r="AD214" s="123"/>
      <c r="AE214" s="174"/>
      <c r="AF214" s="124"/>
    </row>
    <row r="215" spans="1:32" s="106" customFormat="1">
      <c r="A215" s="108"/>
      <c r="B215" s="108"/>
      <c r="C215" s="108"/>
      <c r="D215" s="41"/>
      <c r="E215" s="41"/>
      <c r="F215" s="41"/>
      <c r="G215" s="41"/>
      <c r="H215" s="109"/>
      <c r="I215" s="109"/>
      <c r="J215" s="109"/>
      <c r="K215" s="109"/>
      <c r="L215" s="109"/>
      <c r="M215" s="109"/>
      <c r="N215" s="109"/>
      <c r="Q215" s="109"/>
      <c r="R215" s="109"/>
      <c r="S215" s="109"/>
      <c r="T215" s="109"/>
      <c r="U215" s="109"/>
      <c r="V215" s="109"/>
      <c r="W215" s="122"/>
      <c r="X215" s="138"/>
      <c r="Y215" s="123"/>
      <c r="Z215" s="123"/>
      <c r="AA215" s="79"/>
      <c r="AB215" s="79"/>
      <c r="AC215" s="164"/>
      <c r="AD215" s="123"/>
      <c r="AE215" s="174"/>
      <c r="AF215" s="124"/>
    </row>
    <row r="216" spans="1:32" s="106" customFormat="1">
      <c r="A216" s="108"/>
      <c r="B216" s="108"/>
      <c r="C216" s="108"/>
      <c r="D216" s="125"/>
      <c r="E216" s="100"/>
      <c r="F216" s="125"/>
      <c r="G216" s="125"/>
      <c r="H216" s="109"/>
      <c r="I216" s="109"/>
      <c r="J216" s="109"/>
      <c r="K216" s="109"/>
      <c r="L216" s="109"/>
      <c r="M216" s="109"/>
      <c r="N216" s="109"/>
      <c r="Q216" s="109"/>
      <c r="R216" s="109"/>
      <c r="S216" s="109"/>
      <c r="T216" s="109"/>
      <c r="U216" s="109"/>
      <c r="V216" s="109"/>
      <c r="W216" s="122"/>
      <c r="X216" s="138"/>
      <c r="Y216" s="123"/>
      <c r="Z216" s="123"/>
      <c r="AA216" s="79"/>
      <c r="AB216" s="79"/>
      <c r="AC216" s="164"/>
      <c r="AD216" s="123"/>
      <c r="AE216" s="174"/>
      <c r="AF216" s="124"/>
    </row>
    <row r="217" spans="1:32" s="106" customFormat="1">
      <c r="A217" s="108"/>
      <c r="B217" s="108"/>
      <c r="C217" s="108"/>
      <c r="D217" s="41"/>
      <c r="E217" s="41"/>
      <c r="F217" s="41"/>
      <c r="G217" s="41"/>
      <c r="H217" s="109"/>
      <c r="I217" s="109"/>
      <c r="J217" s="109"/>
      <c r="K217" s="109"/>
      <c r="L217" s="109"/>
      <c r="M217" s="109"/>
      <c r="N217" s="109"/>
      <c r="Q217" s="109"/>
      <c r="R217" s="109"/>
      <c r="S217" s="109"/>
      <c r="T217" s="109"/>
      <c r="U217" s="109"/>
      <c r="V217" s="109"/>
      <c r="W217" s="122"/>
      <c r="X217" s="138"/>
      <c r="Y217" s="123"/>
      <c r="Z217" s="123"/>
      <c r="AA217" s="79"/>
      <c r="AB217" s="79"/>
      <c r="AC217" s="164"/>
      <c r="AD217" s="123"/>
      <c r="AE217" s="174"/>
      <c r="AF217" s="124"/>
    </row>
    <row r="218" spans="1:32" s="106" customFormat="1">
      <c r="A218" s="108"/>
      <c r="B218" s="108"/>
      <c r="C218" s="108"/>
      <c r="D218" s="125"/>
      <c r="E218" s="100"/>
      <c r="F218" s="125"/>
      <c r="G218" s="125"/>
      <c r="H218" s="109"/>
      <c r="I218" s="109"/>
      <c r="J218" s="109"/>
      <c r="K218" s="109"/>
      <c r="L218" s="109"/>
      <c r="M218" s="109"/>
      <c r="N218" s="109"/>
      <c r="Q218" s="109"/>
      <c r="R218" s="109"/>
      <c r="S218" s="109"/>
      <c r="T218" s="109"/>
      <c r="U218" s="109"/>
      <c r="V218" s="109"/>
      <c r="W218" s="122"/>
      <c r="X218" s="138"/>
      <c r="Y218" s="123"/>
      <c r="Z218" s="123"/>
      <c r="AA218" s="79"/>
      <c r="AB218" s="79"/>
      <c r="AC218" s="164"/>
      <c r="AD218" s="123"/>
      <c r="AE218" s="174"/>
      <c r="AF218" s="124"/>
    </row>
    <row r="219" spans="1:32" s="106" customFormat="1">
      <c r="A219" s="108"/>
      <c r="B219" s="108"/>
      <c r="C219" s="108"/>
      <c r="D219" s="125"/>
      <c r="E219" s="100"/>
      <c r="F219" s="125"/>
      <c r="G219" s="125"/>
      <c r="H219" s="109"/>
      <c r="I219" s="109"/>
      <c r="J219" s="109"/>
      <c r="K219" s="109"/>
      <c r="L219" s="109"/>
      <c r="M219" s="109"/>
      <c r="N219" s="109"/>
      <c r="Q219" s="109"/>
      <c r="R219" s="109"/>
      <c r="S219" s="109"/>
      <c r="T219" s="109"/>
      <c r="U219" s="109"/>
      <c r="V219" s="109"/>
      <c r="W219" s="122"/>
      <c r="X219" s="138"/>
      <c r="Y219" s="123"/>
      <c r="Z219" s="123"/>
      <c r="AA219" s="79"/>
      <c r="AB219" s="79"/>
      <c r="AC219" s="164"/>
      <c r="AD219" s="123"/>
      <c r="AE219" s="174"/>
      <c r="AF219" s="124"/>
    </row>
    <row r="220" spans="1:32" s="106" customFormat="1">
      <c r="A220" s="108"/>
      <c r="B220" s="108"/>
      <c r="C220" s="108"/>
      <c r="D220" s="111"/>
      <c r="E220" s="100"/>
      <c r="F220" s="111"/>
      <c r="G220" s="111"/>
      <c r="H220" s="109"/>
      <c r="I220" s="109"/>
      <c r="J220" s="109"/>
      <c r="K220" s="109"/>
      <c r="L220" s="109"/>
      <c r="M220" s="109"/>
      <c r="N220" s="109"/>
      <c r="Q220" s="109"/>
      <c r="R220" s="109"/>
      <c r="S220" s="109"/>
      <c r="T220" s="109"/>
      <c r="U220" s="109"/>
      <c r="V220" s="109"/>
      <c r="W220" s="122"/>
      <c r="X220" s="138"/>
      <c r="Y220" s="123"/>
      <c r="Z220" s="123"/>
      <c r="AA220" s="79"/>
      <c r="AB220" s="79"/>
      <c r="AC220" s="164"/>
      <c r="AD220" s="123"/>
      <c r="AE220" s="174"/>
      <c r="AF220" s="124"/>
    </row>
    <row r="221" spans="1:32" s="106" customFormat="1">
      <c r="A221" s="108"/>
      <c r="B221" s="108"/>
      <c r="C221" s="108"/>
      <c r="D221" s="125"/>
      <c r="E221" s="100"/>
      <c r="F221" s="125"/>
      <c r="G221" s="125"/>
      <c r="H221" s="109"/>
      <c r="I221" s="109"/>
      <c r="J221" s="109"/>
      <c r="K221" s="109"/>
      <c r="L221" s="109"/>
      <c r="M221" s="109"/>
      <c r="N221" s="109"/>
      <c r="Q221" s="109"/>
      <c r="R221" s="109"/>
      <c r="S221" s="109"/>
      <c r="T221" s="109"/>
      <c r="U221" s="109"/>
      <c r="V221" s="109"/>
      <c r="W221" s="122"/>
      <c r="X221" s="138"/>
      <c r="Y221" s="123"/>
      <c r="Z221" s="123"/>
      <c r="AA221" s="79"/>
      <c r="AB221" s="79"/>
      <c r="AC221" s="164"/>
      <c r="AD221" s="123"/>
      <c r="AE221" s="174"/>
      <c r="AF221" s="124"/>
    </row>
    <row r="222" spans="1:32" s="106" customFormat="1">
      <c r="A222" s="108"/>
      <c r="B222" s="108"/>
      <c r="C222" s="108"/>
      <c r="D222" s="125"/>
      <c r="E222" s="100"/>
      <c r="F222" s="125"/>
      <c r="G222" s="125"/>
      <c r="H222" s="109"/>
      <c r="I222" s="109"/>
      <c r="J222" s="109"/>
      <c r="K222" s="109"/>
      <c r="L222" s="109"/>
      <c r="M222" s="109"/>
      <c r="N222" s="109"/>
      <c r="Q222" s="109"/>
      <c r="R222" s="109"/>
      <c r="S222" s="109"/>
      <c r="T222" s="109"/>
      <c r="U222" s="109"/>
      <c r="V222" s="109"/>
      <c r="W222" s="122"/>
      <c r="X222" s="138"/>
      <c r="Y222" s="123"/>
      <c r="Z222" s="123"/>
      <c r="AA222" s="79"/>
      <c r="AB222" s="79"/>
      <c r="AC222" s="164"/>
      <c r="AD222" s="123"/>
      <c r="AE222" s="174"/>
      <c r="AF222" s="124"/>
    </row>
    <row r="223" spans="1:32" s="106" customFormat="1">
      <c r="A223" s="108"/>
      <c r="B223" s="108"/>
      <c r="C223" s="108"/>
      <c r="D223" s="125"/>
      <c r="E223" s="100"/>
      <c r="F223" s="125"/>
      <c r="G223" s="125"/>
      <c r="H223" s="109"/>
      <c r="I223" s="109"/>
      <c r="J223" s="109"/>
      <c r="K223" s="109"/>
      <c r="L223" s="109"/>
      <c r="M223" s="109"/>
      <c r="N223" s="109"/>
      <c r="Q223" s="109"/>
      <c r="R223" s="109"/>
      <c r="S223" s="109"/>
      <c r="T223" s="109"/>
      <c r="U223" s="109"/>
      <c r="V223" s="109"/>
      <c r="W223" s="122"/>
      <c r="X223" s="138"/>
      <c r="Y223" s="123"/>
      <c r="Z223" s="123"/>
      <c r="AA223" s="79"/>
      <c r="AB223" s="79"/>
      <c r="AC223" s="164"/>
      <c r="AD223" s="123"/>
      <c r="AE223" s="174"/>
      <c r="AF223" s="124"/>
    </row>
    <row r="224" spans="1:32" s="106" customFormat="1">
      <c r="A224" s="108"/>
      <c r="B224" s="108"/>
      <c r="C224" s="108"/>
      <c r="D224" s="102"/>
      <c r="E224" s="102"/>
      <c r="F224" s="102"/>
      <c r="G224" s="102"/>
      <c r="H224" s="109"/>
      <c r="I224" s="109"/>
      <c r="J224" s="109"/>
      <c r="K224" s="109"/>
      <c r="L224" s="109"/>
      <c r="M224" s="109"/>
      <c r="N224" s="109"/>
      <c r="Q224" s="109"/>
      <c r="R224" s="109"/>
      <c r="S224" s="109"/>
      <c r="T224" s="109"/>
      <c r="U224" s="109"/>
      <c r="V224" s="109"/>
      <c r="W224" s="122"/>
      <c r="X224" s="138"/>
      <c r="Y224" s="123"/>
      <c r="Z224" s="123"/>
      <c r="AA224" s="79"/>
      <c r="AB224" s="79"/>
      <c r="AC224" s="164"/>
      <c r="AD224" s="123"/>
      <c r="AE224" s="174"/>
      <c r="AF224" s="124"/>
    </row>
    <row r="225" spans="1:32" s="106" customFormat="1">
      <c r="A225" s="108"/>
      <c r="B225" s="108"/>
      <c r="C225" s="108"/>
      <c r="D225" s="41"/>
      <c r="E225" s="41"/>
      <c r="F225" s="41"/>
      <c r="G225" s="41"/>
      <c r="H225" s="109"/>
      <c r="I225" s="109"/>
      <c r="J225" s="109"/>
      <c r="K225" s="109"/>
      <c r="L225" s="109"/>
      <c r="M225" s="109"/>
      <c r="N225" s="109"/>
      <c r="Q225" s="109"/>
      <c r="R225" s="109"/>
      <c r="S225" s="109"/>
      <c r="T225" s="109"/>
      <c r="U225" s="109"/>
      <c r="V225" s="109"/>
      <c r="W225" s="122"/>
      <c r="X225" s="138"/>
      <c r="Y225" s="123"/>
      <c r="Z225" s="123"/>
      <c r="AA225" s="79"/>
      <c r="AB225" s="79"/>
      <c r="AC225" s="164"/>
      <c r="AD225" s="123"/>
      <c r="AE225" s="174"/>
      <c r="AF225" s="124"/>
    </row>
    <row r="226" spans="1:32" s="106" customFormat="1">
      <c r="A226" s="108"/>
      <c r="B226" s="108"/>
      <c r="C226" s="108"/>
      <c r="D226" s="41"/>
      <c r="E226" s="41"/>
      <c r="F226" s="41"/>
      <c r="G226" s="41"/>
      <c r="H226" s="109"/>
      <c r="I226" s="109"/>
      <c r="J226" s="109"/>
      <c r="K226" s="109"/>
      <c r="L226" s="109"/>
      <c r="M226" s="109"/>
      <c r="N226" s="109"/>
      <c r="Q226" s="109"/>
      <c r="R226" s="109"/>
      <c r="S226" s="109"/>
      <c r="T226" s="109"/>
      <c r="U226" s="109"/>
      <c r="V226" s="109"/>
      <c r="W226" s="122"/>
      <c r="X226" s="138"/>
      <c r="Y226" s="123"/>
      <c r="Z226" s="123"/>
      <c r="AA226" s="79"/>
      <c r="AB226" s="79"/>
      <c r="AC226" s="164"/>
      <c r="AD226" s="123"/>
      <c r="AE226" s="174"/>
      <c r="AF226" s="124"/>
    </row>
    <row r="227" spans="1:32" s="106" customFormat="1">
      <c r="A227" s="108"/>
      <c r="B227" s="108"/>
      <c r="C227" s="108"/>
      <c r="D227" s="41"/>
      <c r="E227" s="41"/>
      <c r="F227" s="41"/>
      <c r="G227" s="41"/>
      <c r="H227" s="109"/>
      <c r="I227" s="109"/>
      <c r="J227" s="109"/>
      <c r="K227" s="109"/>
      <c r="L227" s="109"/>
      <c r="M227" s="109"/>
      <c r="N227" s="109"/>
      <c r="Q227" s="109"/>
      <c r="R227" s="109"/>
      <c r="S227" s="109"/>
      <c r="T227" s="109"/>
      <c r="U227" s="109"/>
      <c r="V227" s="109"/>
      <c r="W227" s="122"/>
      <c r="X227" s="138"/>
      <c r="Y227" s="123"/>
      <c r="Z227" s="123"/>
      <c r="AA227" s="79"/>
      <c r="AB227" s="79"/>
      <c r="AC227" s="164"/>
      <c r="AD227" s="123"/>
      <c r="AE227" s="174"/>
      <c r="AF227" s="124"/>
    </row>
    <row r="228" spans="1:32" s="106" customFormat="1">
      <c r="A228" s="108"/>
      <c r="B228" s="108"/>
      <c r="C228" s="108"/>
      <c r="D228" s="41"/>
      <c r="E228" s="41"/>
      <c r="F228" s="41"/>
      <c r="G228" s="41"/>
      <c r="H228" s="109"/>
      <c r="I228" s="109"/>
      <c r="J228" s="109"/>
      <c r="K228" s="109"/>
      <c r="L228" s="109"/>
      <c r="M228" s="109"/>
      <c r="N228" s="109"/>
      <c r="Q228" s="109"/>
      <c r="R228" s="109"/>
      <c r="S228" s="109"/>
      <c r="T228" s="109"/>
      <c r="U228" s="109"/>
      <c r="V228" s="109"/>
      <c r="W228" s="122"/>
      <c r="X228" s="138"/>
      <c r="Y228" s="123"/>
      <c r="Z228" s="123"/>
      <c r="AA228" s="79"/>
      <c r="AB228" s="79"/>
      <c r="AC228" s="164"/>
      <c r="AD228" s="123"/>
      <c r="AE228" s="174"/>
      <c r="AF228" s="124"/>
    </row>
    <row r="229" spans="1:32" s="106" customFormat="1">
      <c r="A229" s="108"/>
      <c r="B229" s="108"/>
      <c r="C229" s="108"/>
      <c r="D229" s="125"/>
      <c r="E229" s="100"/>
      <c r="F229" s="125"/>
      <c r="G229" s="125"/>
      <c r="H229" s="109"/>
      <c r="I229" s="109"/>
      <c r="J229" s="109"/>
      <c r="K229" s="109"/>
      <c r="L229" s="109"/>
      <c r="M229" s="109"/>
      <c r="N229" s="109"/>
      <c r="Q229" s="109"/>
      <c r="R229" s="109"/>
      <c r="S229" s="109"/>
      <c r="T229" s="109"/>
      <c r="U229" s="109"/>
      <c r="V229" s="109"/>
      <c r="W229" s="122"/>
      <c r="X229" s="138"/>
      <c r="Y229" s="123"/>
      <c r="Z229" s="123"/>
      <c r="AA229" s="79"/>
      <c r="AB229" s="79"/>
      <c r="AC229" s="164"/>
      <c r="AD229" s="123"/>
      <c r="AE229" s="174"/>
      <c r="AF229" s="124"/>
    </row>
    <row r="230" spans="1:32" s="106" customFormat="1">
      <c r="A230" s="108"/>
      <c r="B230" s="108"/>
      <c r="C230" s="108"/>
      <c r="D230" s="125"/>
      <c r="E230" s="100"/>
      <c r="F230" s="125"/>
      <c r="G230" s="125"/>
      <c r="H230" s="109"/>
      <c r="I230" s="109"/>
      <c r="J230" s="109"/>
      <c r="K230" s="109"/>
      <c r="L230" s="109"/>
      <c r="M230" s="109"/>
      <c r="N230" s="109"/>
      <c r="Q230" s="109"/>
      <c r="R230" s="109"/>
      <c r="S230" s="109"/>
      <c r="T230" s="109"/>
      <c r="U230" s="109"/>
      <c r="V230" s="109"/>
      <c r="W230" s="122"/>
      <c r="X230" s="138"/>
      <c r="Y230" s="123"/>
      <c r="Z230" s="123"/>
      <c r="AA230" s="79"/>
      <c r="AB230" s="79"/>
      <c r="AC230" s="164"/>
      <c r="AD230" s="123"/>
      <c r="AE230" s="174"/>
      <c r="AF230" s="124"/>
    </row>
    <row r="231" spans="1:32" s="106" customFormat="1">
      <c r="A231" s="108"/>
      <c r="B231" s="108"/>
      <c r="C231" s="108"/>
      <c r="D231" s="125"/>
      <c r="E231" s="100"/>
      <c r="F231" s="125"/>
      <c r="G231" s="125"/>
      <c r="H231" s="109"/>
      <c r="I231" s="109"/>
      <c r="J231" s="109"/>
      <c r="K231" s="109"/>
      <c r="L231" s="109"/>
      <c r="M231" s="109"/>
      <c r="N231" s="109"/>
      <c r="Q231" s="109"/>
      <c r="R231" s="109"/>
      <c r="S231" s="109"/>
      <c r="T231" s="109"/>
      <c r="U231" s="109"/>
      <c r="V231" s="109"/>
      <c r="W231" s="122"/>
      <c r="X231" s="138"/>
      <c r="Y231" s="123"/>
      <c r="Z231" s="123"/>
      <c r="AA231" s="79"/>
      <c r="AB231" s="79"/>
      <c r="AC231" s="164"/>
      <c r="AD231" s="123"/>
      <c r="AE231" s="174"/>
      <c r="AF231" s="124"/>
    </row>
    <row r="232" spans="1:32" s="106" customFormat="1">
      <c r="A232" s="108"/>
      <c r="B232" s="108"/>
      <c r="C232" s="108"/>
      <c r="D232" s="41"/>
      <c r="E232" s="41"/>
      <c r="F232" s="41"/>
      <c r="G232" s="41"/>
      <c r="H232" s="109"/>
      <c r="I232" s="109"/>
      <c r="J232" s="109"/>
      <c r="K232" s="109"/>
      <c r="L232" s="109"/>
      <c r="M232" s="109"/>
      <c r="N232" s="109"/>
      <c r="Q232" s="109"/>
      <c r="R232" s="109"/>
      <c r="S232" s="109"/>
      <c r="T232" s="109"/>
      <c r="U232" s="109"/>
      <c r="V232" s="109"/>
      <c r="W232" s="122"/>
      <c r="X232" s="138"/>
      <c r="Y232" s="123"/>
      <c r="Z232" s="123"/>
      <c r="AA232" s="79"/>
      <c r="AB232" s="79"/>
      <c r="AC232" s="164"/>
      <c r="AD232" s="123"/>
      <c r="AE232" s="174"/>
      <c r="AF232" s="124"/>
    </row>
    <row r="233" spans="1:32" s="106" customFormat="1">
      <c r="A233" s="108"/>
      <c r="B233" s="108"/>
      <c r="C233" s="108"/>
      <c r="D233" s="125"/>
      <c r="E233" s="100"/>
      <c r="F233" s="125"/>
      <c r="G233" s="125"/>
      <c r="H233" s="109"/>
      <c r="I233" s="109"/>
      <c r="J233" s="109"/>
      <c r="K233" s="109"/>
      <c r="L233" s="109"/>
      <c r="M233" s="109"/>
      <c r="N233" s="109"/>
      <c r="Q233" s="109"/>
      <c r="R233" s="109"/>
      <c r="S233" s="109"/>
      <c r="T233" s="109"/>
      <c r="U233" s="109"/>
      <c r="V233" s="109"/>
      <c r="W233" s="122"/>
      <c r="X233" s="138"/>
      <c r="Y233" s="123"/>
      <c r="Z233" s="123"/>
      <c r="AA233" s="79"/>
      <c r="AB233" s="79"/>
      <c r="AC233" s="164"/>
      <c r="AD233" s="123"/>
      <c r="AE233" s="174"/>
      <c r="AF233" s="124"/>
    </row>
    <row r="234" spans="1:32" s="106" customFormat="1">
      <c r="A234" s="108"/>
      <c r="B234" s="108"/>
      <c r="C234" s="108"/>
      <c r="D234" s="41"/>
      <c r="E234" s="41"/>
      <c r="F234" s="41"/>
      <c r="G234" s="41"/>
      <c r="H234" s="109"/>
      <c r="I234" s="109"/>
      <c r="J234" s="109"/>
      <c r="K234" s="109"/>
      <c r="L234" s="109"/>
      <c r="M234" s="109"/>
      <c r="N234" s="109"/>
      <c r="Q234" s="109"/>
      <c r="R234" s="109"/>
      <c r="S234" s="109"/>
      <c r="T234" s="109"/>
      <c r="U234" s="109"/>
      <c r="V234" s="109"/>
      <c r="W234" s="122"/>
      <c r="X234" s="138"/>
      <c r="Y234" s="123"/>
      <c r="Z234" s="123"/>
      <c r="AA234" s="79"/>
      <c r="AB234" s="79"/>
      <c r="AC234" s="164"/>
      <c r="AD234" s="123"/>
      <c r="AE234" s="174"/>
      <c r="AF234" s="124"/>
    </row>
    <row r="235" spans="1:32" s="106" customFormat="1">
      <c r="A235" s="108"/>
      <c r="B235" s="108"/>
      <c r="C235" s="108"/>
      <c r="D235" s="127"/>
      <c r="E235" s="100"/>
      <c r="F235" s="127"/>
      <c r="G235" s="127"/>
      <c r="H235" s="109"/>
      <c r="I235" s="109"/>
      <c r="J235" s="109"/>
      <c r="K235" s="109"/>
      <c r="L235" s="109"/>
      <c r="M235" s="109"/>
      <c r="N235" s="109"/>
      <c r="Q235" s="109"/>
      <c r="R235" s="109"/>
      <c r="S235" s="109"/>
      <c r="T235" s="109"/>
      <c r="U235" s="109"/>
      <c r="V235" s="109"/>
      <c r="W235" s="122"/>
      <c r="X235" s="138"/>
      <c r="Y235" s="123"/>
      <c r="Z235" s="123"/>
      <c r="AA235" s="79"/>
      <c r="AB235" s="79"/>
      <c r="AC235" s="164"/>
      <c r="AD235" s="123"/>
      <c r="AE235" s="174"/>
      <c r="AF235" s="124"/>
    </row>
    <row r="236" spans="1:32" s="106" customFormat="1">
      <c r="A236" s="108"/>
      <c r="B236" s="108"/>
      <c r="C236" s="108"/>
      <c r="D236" s="125"/>
      <c r="E236" s="100"/>
      <c r="F236" s="125"/>
      <c r="G236" s="125"/>
      <c r="H236" s="109"/>
      <c r="I236" s="109"/>
      <c r="J236" s="109"/>
      <c r="K236" s="109"/>
      <c r="L236" s="109"/>
      <c r="M236" s="109"/>
      <c r="N236" s="109"/>
      <c r="Q236" s="109"/>
      <c r="R236" s="109"/>
      <c r="S236" s="109"/>
      <c r="T236" s="109"/>
      <c r="U236" s="109"/>
      <c r="V236" s="109"/>
      <c r="W236" s="122"/>
      <c r="X236" s="138"/>
      <c r="Y236" s="123"/>
      <c r="Z236" s="123"/>
      <c r="AA236" s="79"/>
      <c r="AB236" s="79"/>
      <c r="AC236" s="164"/>
      <c r="AD236" s="123"/>
      <c r="AE236" s="174"/>
      <c r="AF236" s="124"/>
    </row>
    <row r="237" spans="1:32" s="106" customFormat="1">
      <c r="A237" s="108"/>
      <c r="B237" s="108"/>
      <c r="C237" s="108"/>
      <c r="D237" s="111"/>
      <c r="E237" s="100"/>
      <c r="F237" s="111"/>
      <c r="G237" s="111"/>
      <c r="H237" s="109"/>
      <c r="I237" s="109"/>
      <c r="J237" s="109"/>
      <c r="K237" s="109"/>
      <c r="L237" s="109"/>
      <c r="M237" s="109"/>
      <c r="N237" s="109"/>
      <c r="Q237" s="109"/>
      <c r="R237" s="109"/>
      <c r="S237" s="109"/>
      <c r="T237" s="109"/>
      <c r="U237" s="109"/>
      <c r="V237" s="109"/>
      <c r="W237" s="122"/>
      <c r="X237" s="138"/>
      <c r="Y237" s="123"/>
      <c r="Z237" s="123"/>
      <c r="AA237" s="79"/>
      <c r="AB237" s="79"/>
      <c r="AC237" s="164"/>
      <c r="AD237" s="123"/>
      <c r="AE237" s="174"/>
      <c r="AF237" s="124"/>
    </row>
    <row r="238" spans="1:32" s="106" customFormat="1">
      <c r="A238" s="108"/>
      <c r="B238" s="108"/>
      <c r="C238" s="108"/>
      <c r="D238" s="41"/>
      <c r="E238" s="41"/>
      <c r="F238" s="41"/>
      <c r="G238" s="41"/>
      <c r="H238" s="109"/>
      <c r="I238" s="109"/>
      <c r="J238" s="109"/>
      <c r="K238" s="109"/>
      <c r="L238" s="109"/>
      <c r="M238" s="109"/>
      <c r="N238" s="109"/>
      <c r="Q238" s="109"/>
      <c r="R238" s="109"/>
      <c r="S238" s="109"/>
      <c r="T238" s="109"/>
      <c r="U238" s="109"/>
      <c r="V238" s="109"/>
      <c r="W238" s="122"/>
      <c r="X238" s="138"/>
      <c r="Y238" s="123"/>
      <c r="Z238" s="123"/>
      <c r="AA238" s="79"/>
      <c r="AB238" s="79"/>
      <c r="AC238" s="164"/>
      <c r="AD238" s="123"/>
      <c r="AE238" s="174"/>
      <c r="AF238" s="124"/>
    </row>
    <row r="239" spans="1:32" s="106" customFormat="1">
      <c r="A239" s="108"/>
      <c r="B239" s="108"/>
      <c r="C239" s="108"/>
      <c r="D239" s="41"/>
      <c r="E239" s="41"/>
      <c r="F239" s="41"/>
      <c r="G239" s="41"/>
      <c r="H239" s="109"/>
      <c r="I239" s="109"/>
      <c r="J239" s="109"/>
      <c r="K239" s="109"/>
      <c r="L239" s="109"/>
      <c r="M239" s="109"/>
      <c r="N239" s="109"/>
      <c r="Q239" s="109"/>
      <c r="R239" s="109"/>
      <c r="S239" s="109"/>
      <c r="T239" s="109"/>
      <c r="U239" s="109"/>
      <c r="V239" s="109"/>
      <c r="W239" s="122"/>
      <c r="X239" s="138"/>
      <c r="Y239" s="123"/>
      <c r="Z239" s="123"/>
      <c r="AA239" s="79"/>
      <c r="AB239" s="79"/>
      <c r="AC239" s="164"/>
      <c r="AD239" s="123"/>
      <c r="AE239" s="174"/>
      <c r="AF239" s="124"/>
    </row>
    <row r="240" spans="1:32" s="106" customFormat="1">
      <c r="A240" s="108"/>
      <c r="B240" s="108"/>
      <c r="C240" s="108"/>
      <c r="D240" s="41"/>
      <c r="E240" s="41"/>
      <c r="F240" s="41"/>
      <c r="G240" s="41"/>
      <c r="H240" s="109"/>
      <c r="I240" s="109"/>
      <c r="J240" s="109"/>
      <c r="K240" s="109"/>
      <c r="L240" s="109"/>
      <c r="M240" s="109"/>
      <c r="N240" s="109"/>
      <c r="Q240" s="109"/>
      <c r="R240" s="109"/>
      <c r="S240" s="109"/>
      <c r="T240" s="109"/>
      <c r="U240" s="109"/>
      <c r="V240" s="109"/>
      <c r="W240" s="122"/>
      <c r="X240" s="138"/>
      <c r="Y240" s="123"/>
      <c r="Z240" s="123"/>
      <c r="AA240" s="79"/>
      <c r="AB240" s="79"/>
      <c r="AC240" s="164"/>
      <c r="AD240" s="123"/>
      <c r="AE240" s="174"/>
      <c r="AF240" s="124"/>
    </row>
    <row r="241" spans="1:32" s="106" customFormat="1">
      <c r="A241" s="108"/>
      <c r="B241" s="108"/>
      <c r="C241" s="108"/>
      <c r="D241" s="125"/>
      <c r="E241" s="100"/>
      <c r="F241" s="125"/>
      <c r="G241" s="125"/>
      <c r="H241" s="109"/>
      <c r="I241" s="109"/>
      <c r="J241" s="109"/>
      <c r="K241" s="109"/>
      <c r="L241" s="109"/>
      <c r="M241" s="109"/>
      <c r="N241" s="109"/>
      <c r="Q241" s="109"/>
      <c r="R241" s="109"/>
      <c r="S241" s="109"/>
      <c r="T241" s="109"/>
      <c r="U241" s="109"/>
      <c r="V241" s="109"/>
      <c r="W241" s="122"/>
      <c r="X241" s="138"/>
      <c r="Y241" s="123"/>
      <c r="Z241" s="123"/>
      <c r="AA241" s="79"/>
      <c r="AB241" s="79"/>
      <c r="AC241" s="164"/>
      <c r="AD241" s="123"/>
      <c r="AE241" s="174"/>
      <c r="AF241" s="124"/>
    </row>
    <row r="242" spans="1:32" s="106" customFormat="1">
      <c r="A242" s="108"/>
      <c r="B242" s="108"/>
      <c r="C242" s="108"/>
      <c r="D242" s="125"/>
      <c r="E242" s="100"/>
      <c r="F242" s="125"/>
      <c r="G242" s="125"/>
      <c r="H242" s="109"/>
      <c r="I242" s="109"/>
      <c r="J242" s="109"/>
      <c r="K242" s="109"/>
      <c r="L242" s="109"/>
      <c r="M242" s="109"/>
      <c r="N242" s="109"/>
      <c r="Q242" s="109"/>
      <c r="R242" s="109"/>
      <c r="S242" s="109"/>
      <c r="T242" s="109"/>
      <c r="U242" s="109"/>
      <c r="V242" s="109"/>
      <c r="W242" s="122"/>
      <c r="X242" s="138"/>
      <c r="Y242" s="123"/>
      <c r="Z242" s="123"/>
      <c r="AA242" s="79"/>
      <c r="AB242" s="79"/>
      <c r="AC242" s="164"/>
      <c r="AD242" s="123"/>
      <c r="AE242" s="174"/>
      <c r="AF242" s="124"/>
    </row>
    <row r="243" spans="1:32" s="106" customFormat="1">
      <c r="A243" s="108"/>
      <c r="B243" s="108"/>
      <c r="C243" s="108"/>
      <c r="D243" s="125"/>
      <c r="E243" s="100"/>
      <c r="F243" s="125"/>
      <c r="G243" s="125"/>
      <c r="H243" s="109"/>
      <c r="I243" s="109"/>
      <c r="J243" s="109"/>
      <c r="K243" s="109"/>
      <c r="L243" s="109"/>
      <c r="M243" s="109"/>
      <c r="N243" s="109"/>
      <c r="Q243" s="109"/>
      <c r="R243" s="109"/>
      <c r="S243" s="109"/>
      <c r="T243" s="109"/>
      <c r="U243" s="109"/>
      <c r="V243" s="109"/>
      <c r="W243" s="122"/>
      <c r="X243" s="138"/>
      <c r="Y243" s="123"/>
      <c r="Z243" s="123"/>
      <c r="AA243" s="79"/>
      <c r="AB243" s="79"/>
      <c r="AC243" s="164"/>
      <c r="AD243" s="123"/>
      <c r="AE243" s="174"/>
      <c r="AF243" s="124"/>
    </row>
    <row r="244" spans="1:32" s="106" customFormat="1">
      <c r="A244" s="108"/>
      <c r="B244" s="108"/>
      <c r="C244" s="108"/>
      <c r="D244" s="125"/>
      <c r="E244" s="100"/>
      <c r="F244" s="125"/>
      <c r="G244" s="125"/>
      <c r="H244" s="109"/>
      <c r="I244" s="109"/>
      <c r="J244" s="109"/>
      <c r="K244" s="109"/>
      <c r="L244" s="109"/>
      <c r="M244" s="109"/>
      <c r="N244" s="109"/>
      <c r="Q244" s="109"/>
      <c r="R244" s="109"/>
      <c r="S244" s="109"/>
      <c r="T244" s="109"/>
      <c r="U244" s="109"/>
      <c r="V244" s="109"/>
      <c r="W244" s="122"/>
      <c r="X244" s="138"/>
      <c r="Y244" s="123"/>
      <c r="Z244" s="123"/>
      <c r="AA244" s="79"/>
      <c r="AB244" s="79"/>
      <c r="AC244" s="164"/>
      <c r="AD244" s="123"/>
      <c r="AE244" s="174"/>
      <c r="AF244" s="124"/>
    </row>
    <row r="245" spans="1:32" s="106" customFormat="1">
      <c r="A245" s="108"/>
      <c r="B245" s="108"/>
      <c r="C245" s="108"/>
      <c r="D245" s="125"/>
      <c r="E245" s="100"/>
      <c r="F245" s="125"/>
      <c r="G245" s="125"/>
      <c r="H245" s="109"/>
      <c r="I245" s="109"/>
      <c r="J245" s="109"/>
      <c r="K245" s="109"/>
      <c r="L245" s="109"/>
      <c r="M245" s="109"/>
      <c r="N245" s="109"/>
      <c r="Q245" s="109"/>
      <c r="R245" s="109"/>
      <c r="S245" s="109"/>
      <c r="T245" s="109"/>
      <c r="U245" s="109"/>
      <c r="V245" s="109"/>
      <c r="W245" s="122"/>
      <c r="X245" s="138"/>
      <c r="Y245" s="123"/>
      <c r="Z245" s="123"/>
      <c r="AA245" s="79"/>
      <c r="AB245" s="79"/>
      <c r="AC245" s="164"/>
      <c r="AD245" s="123"/>
      <c r="AE245" s="174"/>
      <c r="AF245" s="124"/>
    </row>
    <row r="246" spans="1:32" s="106" customFormat="1">
      <c r="A246" s="108"/>
      <c r="B246" s="108"/>
      <c r="C246" s="108"/>
      <c r="D246" s="125"/>
      <c r="E246" s="100"/>
      <c r="F246" s="125"/>
      <c r="G246" s="125"/>
      <c r="H246" s="109"/>
      <c r="I246" s="109"/>
      <c r="J246" s="109"/>
      <c r="K246" s="109"/>
      <c r="L246" s="109"/>
      <c r="M246" s="109"/>
      <c r="N246" s="109"/>
      <c r="Q246" s="109"/>
      <c r="R246" s="109"/>
      <c r="S246" s="109"/>
      <c r="T246" s="109"/>
      <c r="U246" s="109"/>
      <c r="V246" s="109"/>
      <c r="W246" s="122"/>
      <c r="X246" s="138"/>
      <c r="Y246" s="123"/>
      <c r="Z246" s="123"/>
      <c r="AA246" s="79"/>
      <c r="AB246" s="79"/>
      <c r="AC246" s="164"/>
      <c r="AD246" s="123"/>
      <c r="AE246" s="174"/>
      <c r="AF246" s="124"/>
    </row>
    <row r="247" spans="1:32" s="106" customFormat="1">
      <c r="A247" s="108"/>
      <c r="B247" s="108"/>
      <c r="C247" s="108"/>
      <c r="D247" s="125"/>
      <c r="E247" s="100"/>
      <c r="F247" s="125"/>
      <c r="G247" s="125"/>
      <c r="H247" s="109"/>
      <c r="I247" s="109"/>
      <c r="J247" s="109"/>
      <c r="K247" s="109"/>
      <c r="L247" s="109"/>
      <c r="M247" s="109"/>
      <c r="N247" s="109"/>
      <c r="Q247" s="109"/>
      <c r="R247" s="109"/>
      <c r="S247" s="109"/>
      <c r="T247" s="109"/>
      <c r="U247" s="109"/>
      <c r="V247" s="109"/>
      <c r="W247" s="122"/>
      <c r="X247" s="138"/>
      <c r="Y247" s="123"/>
      <c r="Z247" s="123"/>
      <c r="AA247" s="79"/>
      <c r="AB247" s="79"/>
      <c r="AC247" s="164"/>
      <c r="AD247" s="123"/>
      <c r="AE247" s="174"/>
      <c r="AF247" s="124"/>
    </row>
    <row r="248" spans="1:32" s="106" customFormat="1">
      <c r="A248" s="108"/>
      <c r="B248" s="108"/>
      <c r="C248" s="108"/>
      <c r="D248" s="125"/>
      <c r="E248" s="100"/>
      <c r="F248" s="125"/>
      <c r="G248" s="125"/>
      <c r="H248" s="109"/>
      <c r="I248" s="109"/>
      <c r="J248" s="109"/>
      <c r="K248" s="109"/>
      <c r="L248" s="109"/>
      <c r="M248" s="109"/>
      <c r="N248" s="109"/>
      <c r="Q248" s="109"/>
      <c r="R248" s="109"/>
      <c r="S248" s="109"/>
      <c r="T248" s="109"/>
      <c r="U248" s="109"/>
      <c r="V248" s="109"/>
      <c r="W248" s="122"/>
      <c r="X248" s="138"/>
      <c r="Y248" s="123"/>
      <c r="Z248" s="123"/>
      <c r="AA248" s="79"/>
      <c r="AB248" s="79"/>
      <c r="AC248" s="164"/>
      <c r="AD248" s="123"/>
      <c r="AE248" s="174"/>
      <c r="AF248" s="124"/>
    </row>
    <row r="249" spans="1:32" s="106" customFormat="1">
      <c r="A249" s="108"/>
      <c r="B249" s="108"/>
      <c r="C249" s="108"/>
      <c r="D249" s="126"/>
      <c r="E249" s="100"/>
      <c r="F249" s="126"/>
      <c r="G249" s="126"/>
      <c r="H249" s="109"/>
      <c r="I249" s="109"/>
      <c r="J249" s="109"/>
      <c r="K249" s="109"/>
      <c r="L249" s="109"/>
      <c r="M249" s="109"/>
      <c r="N249" s="109"/>
      <c r="Q249" s="109"/>
      <c r="R249" s="109"/>
      <c r="S249" s="109"/>
      <c r="T249" s="109"/>
      <c r="U249" s="109"/>
      <c r="V249" s="109"/>
      <c r="W249" s="122"/>
      <c r="X249" s="138"/>
      <c r="Y249" s="123"/>
      <c r="Z249" s="123"/>
      <c r="AA249" s="79"/>
      <c r="AB249" s="79"/>
      <c r="AC249" s="164"/>
      <c r="AD249" s="123"/>
      <c r="AE249" s="174"/>
      <c r="AF249" s="124"/>
    </row>
    <row r="250" spans="1:32" s="106" customFormat="1">
      <c r="A250" s="108"/>
      <c r="B250" s="108"/>
      <c r="C250" s="108"/>
      <c r="D250" s="126"/>
      <c r="E250" s="100"/>
      <c r="F250" s="126"/>
      <c r="G250" s="126"/>
      <c r="H250" s="109"/>
      <c r="I250" s="109"/>
      <c r="J250" s="109"/>
      <c r="K250" s="109"/>
      <c r="L250" s="109"/>
      <c r="M250" s="109"/>
      <c r="N250" s="109"/>
      <c r="Q250" s="109"/>
      <c r="R250" s="109"/>
      <c r="S250" s="109"/>
      <c r="T250" s="109"/>
      <c r="U250" s="109"/>
      <c r="V250" s="109"/>
      <c r="W250" s="122"/>
      <c r="X250" s="138"/>
      <c r="Y250" s="123"/>
      <c r="Z250" s="123"/>
      <c r="AA250" s="79"/>
      <c r="AB250" s="79"/>
      <c r="AC250" s="164"/>
      <c r="AD250" s="123"/>
      <c r="AE250" s="174"/>
      <c r="AF250" s="124"/>
    </row>
    <row r="251" spans="1:32" s="106" customFormat="1">
      <c r="A251" s="108"/>
      <c r="B251" s="108"/>
      <c r="C251" s="108"/>
      <c r="D251" s="41"/>
      <c r="E251" s="41"/>
      <c r="F251" s="41"/>
      <c r="G251" s="41"/>
      <c r="H251" s="109"/>
      <c r="I251" s="109"/>
      <c r="J251" s="109"/>
      <c r="K251" s="109"/>
      <c r="L251" s="109"/>
      <c r="M251" s="109"/>
      <c r="N251" s="109"/>
      <c r="Q251" s="109"/>
      <c r="R251" s="109"/>
      <c r="S251" s="109"/>
      <c r="T251" s="109"/>
      <c r="U251" s="109"/>
      <c r="V251" s="109"/>
      <c r="W251" s="122"/>
      <c r="X251" s="138"/>
      <c r="Y251" s="123"/>
      <c r="Z251" s="123"/>
      <c r="AA251" s="79"/>
      <c r="AB251" s="79"/>
      <c r="AC251" s="164"/>
      <c r="AD251" s="123"/>
      <c r="AE251" s="174"/>
      <c r="AF251" s="124"/>
    </row>
    <row r="252" spans="1:32" s="106" customFormat="1">
      <c r="A252" s="108"/>
      <c r="B252" s="108"/>
      <c r="C252" s="108"/>
      <c r="D252" s="41"/>
      <c r="E252" s="41"/>
      <c r="F252" s="41"/>
      <c r="G252" s="41"/>
      <c r="H252" s="109"/>
      <c r="I252" s="109"/>
      <c r="J252" s="109"/>
      <c r="K252" s="109"/>
      <c r="L252" s="109"/>
      <c r="M252" s="109"/>
      <c r="N252" s="109"/>
      <c r="Q252" s="109"/>
      <c r="R252" s="109"/>
      <c r="S252" s="109"/>
      <c r="T252" s="109"/>
      <c r="U252" s="109"/>
      <c r="V252" s="109"/>
      <c r="W252" s="122"/>
      <c r="X252" s="138"/>
      <c r="Y252" s="123"/>
      <c r="Z252" s="123"/>
      <c r="AA252" s="79"/>
      <c r="AB252" s="79"/>
      <c r="AC252" s="164"/>
      <c r="AD252" s="123"/>
      <c r="AE252" s="174"/>
      <c r="AF252" s="124"/>
    </row>
    <row r="253" spans="1:32" s="106" customFormat="1">
      <c r="A253" s="108"/>
      <c r="B253" s="108"/>
      <c r="C253" s="108"/>
      <c r="D253" s="41"/>
      <c r="E253" s="41"/>
      <c r="F253" s="41"/>
      <c r="G253" s="41"/>
      <c r="H253" s="109"/>
      <c r="I253" s="109"/>
      <c r="J253" s="109"/>
      <c r="K253" s="109"/>
      <c r="L253" s="109"/>
      <c r="M253" s="109"/>
      <c r="N253" s="109"/>
      <c r="Q253" s="109"/>
      <c r="R253" s="109"/>
      <c r="S253" s="109"/>
      <c r="T253" s="109"/>
      <c r="U253" s="109"/>
      <c r="V253" s="109"/>
      <c r="W253" s="122"/>
      <c r="X253" s="138"/>
      <c r="Y253" s="123"/>
      <c r="Z253" s="123"/>
      <c r="AA253" s="79"/>
      <c r="AB253" s="79"/>
      <c r="AC253" s="164"/>
      <c r="AD253" s="123"/>
      <c r="AE253" s="174"/>
      <c r="AF253" s="124"/>
    </row>
    <row r="254" spans="1:32" s="106" customFormat="1">
      <c r="A254" s="108"/>
      <c r="B254" s="108"/>
      <c r="C254" s="108"/>
      <c r="D254" s="41"/>
      <c r="E254" s="41"/>
      <c r="F254" s="41"/>
      <c r="G254" s="41"/>
      <c r="H254" s="109"/>
      <c r="I254" s="109"/>
      <c r="J254" s="109"/>
      <c r="K254" s="109"/>
      <c r="L254" s="109"/>
      <c r="M254" s="109"/>
      <c r="N254" s="109"/>
      <c r="Q254" s="109"/>
      <c r="R254" s="109"/>
      <c r="S254" s="109"/>
      <c r="T254" s="109"/>
      <c r="U254" s="109"/>
      <c r="V254" s="109"/>
      <c r="W254" s="122"/>
      <c r="X254" s="138"/>
      <c r="Y254" s="123"/>
      <c r="Z254" s="123"/>
      <c r="AA254" s="79"/>
      <c r="AB254" s="79"/>
      <c r="AC254" s="164"/>
      <c r="AD254" s="123"/>
      <c r="AE254" s="174"/>
      <c r="AF254" s="124"/>
    </row>
    <row r="255" spans="1:32" s="106" customFormat="1">
      <c r="A255" s="108"/>
      <c r="B255" s="108"/>
      <c r="C255" s="108"/>
      <c r="D255" s="41"/>
      <c r="E255" s="41"/>
      <c r="F255" s="41"/>
      <c r="G255" s="41"/>
      <c r="H255" s="109"/>
      <c r="I255" s="109"/>
      <c r="J255" s="109"/>
      <c r="K255" s="109"/>
      <c r="L255" s="109"/>
      <c r="M255" s="109"/>
      <c r="N255" s="109"/>
      <c r="Q255" s="109"/>
      <c r="R255" s="109"/>
      <c r="S255" s="109"/>
      <c r="T255" s="109"/>
      <c r="U255" s="109"/>
      <c r="V255" s="109"/>
      <c r="W255" s="122"/>
      <c r="X255" s="138"/>
      <c r="Y255" s="123"/>
      <c r="Z255" s="123"/>
      <c r="AA255" s="79"/>
      <c r="AB255" s="79"/>
      <c r="AC255" s="164"/>
      <c r="AD255" s="123"/>
      <c r="AE255" s="174"/>
      <c r="AF255" s="124"/>
    </row>
    <row r="256" spans="1:32" s="106" customFormat="1">
      <c r="A256" s="108"/>
      <c r="B256" s="108"/>
      <c r="C256" s="108"/>
      <c r="D256" s="41"/>
      <c r="E256" s="41"/>
      <c r="F256" s="41"/>
      <c r="G256" s="41"/>
      <c r="H256" s="109"/>
      <c r="I256" s="109"/>
      <c r="J256" s="109"/>
      <c r="K256" s="109"/>
      <c r="L256" s="109"/>
      <c r="M256" s="109"/>
      <c r="N256" s="109"/>
      <c r="Q256" s="109"/>
      <c r="R256" s="109"/>
      <c r="S256" s="109"/>
      <c r="T256" s="109"/>
      <c r="U256" s="109"/>
      <c r="V256" s="109"/>
      <c r="W256" s="122"/>
      <c r="X256" s="138"/>
      <c r="Y256" s="123"/>
      <c r="Z256" s="123"/>
      <c r="AA256" s="79"/>
      <c r="AB256" s="79"/>
      <c r="AC256" s="164"/>
      <c r="AD256" s="123"/>
      <c r="AE256" s="174"/>
      <c r="AF256" s="124"/>
    </row>
    <row r="257" spans="1:32" s="106" customFormat="1">
      <c r="A257" s="108"/>
      <c r="B257" s="108"/>
      <c r="C257" s="108"/>
      <c r="D257" s="102"/>
      <c r="E257" s="102"/>
      <c r="F257" s="102"/>
      <c r="G257" s="102"/>
      <c r="H257" s="109"/>
      <c r="I257" s="109"/>
      <c r="J257" s="109"/>
      <c r="K257" s="109"/>
      <c r="L257" s="109"/>
      <c r="M257" s="109"/>
      <c r="N257" s="109"/>
      <c r="Q257" s="109"/>
      <c r="R257" s="109"/>
      <c r="S257" s="109"/>
      <c r="T257" s="109"/>
      <c r="U257" s="109"/>
      <c r="V257" s="109"/>
      <c r="W257" s="122"/>
      <c r="X257" s="138"/>
      <c r="Y257" s="123"/>
      <c r="Z257" s="123"/>
      <c r="AA257" s="79"/>
      <c r="AB257" s="79"/>
      <c r="AC257" s="164"/>
      <c r="AD257" s="123"/>
      <c r="AE257" s="174"/>
      <c r="AF257" s="124"/>
    </row>
    <row r="258" spans="1:32" s="106" customFormat="1">
      <c r="A258" s="108"/>
      <c r="B258" s="108"/>
      <c r="C258" s="108"/>
      <c r="D258" s="41"/>
      <c r="E258" s="41"/>
      <c r="F258" s="41"/>
      <c r="G258" s="41"/>
      <c r="H258" s="109"/>
      <c r="I258" s="109"/>
      <c r="J258" s="109"/>
      <c r="K258" s="109"/>
      <c r="L258" s="109"/>
      <c r="M258" s="109"/>
      <c r="N258" s="109"/>
      <c r="Q258" s="109"/>
      <c r="R258" s="109"/>
      <c r="S258" s="109"/>
      <c r="T258" s="109"/>
      <c r="U258" s="109"/>
      <c r="V258" s="109"/>
      <c r="W258" s="122"/>
      <c r="X258" s="138"/>
      <c r="Y258" s="123"/>
      <c r="Z258" s="123"/>
      <c r="AA258" s="79"/>
      <c r="AB258" s="79"/>
      <c r="AC258" s="164"/>
      <c r="AD258" s="123"/>
      <c r="AE258" s="174"/>
      <c r="AF258" s="124"/>
    </row>
    <row r="259" spans="1:32" s="106" customFormat="1">
      <c r="A259" s="108"/>
      <c r="B259" s="108"/>
      <c r="C259" s="108"/>
      <c r="D259" s="125"/>
      <c r="E259" s="100"/>
      <c r="F259" s="125"/>
      <c r="G259" s="125"/>
      <c r="H259" s="109"/>
      <c r="I259" s="109"/>
      <c r="J259" s="109"/>
      <c r="K259" s="109"/>
      <c r="L259" s="109"/>
      <c r="M259" s="109"/>
      <c r="N259" s="109"/>
      <c r="Q259" s="109"/>
      <c r="R259" s="109"/>
      <c r="S259" s="109"/>
      <c r="T259" s="109"/>
      <c r="U259" s="109"/>
      <c r="V259" s="109"/>
      <c r="W259" s="122"/>
      <c r="X259" s="138"/>
      <c r="Y259" s="123"/>
      <c r="Z259" s="123"/>
      <c r="AA259" s="79"/>
      <c r="AB259" s="79"/>
      <c r="AC259" s="164"/>
      <c r="AD259" s="123"/>
      <c r="AE259" s="174"/>
      <c r="AF259" s="124"/>
    </row>
    <row r="260" spans="1:32" s="106" customFormat="1">
      <c r="A260" s="108"/>
      <c r="B260" s="108"/>
      <c r="C260" s="108"/>
      <c r="D260" s="125"/>
      <c r="E260" s="100"/>
      <c r="F260" s="125"/>
      <c r="G260" s="125"/>
      <c r="H260" s="109"/>
      <c r="I260" s="109"/>
      <c r="J260" s="109"/>
      <c r="K260" s="109"/>
      <c r="L260" s="109"/>
      <c r="M260" s="109"/>
      <c r="N260" s="109"/>
      <c r="Q260" s="109"/>
      <c r="R260" s="109"/>
      <c r="S260" s="109"/>
      <c r="T260" s="109"/>
      <c r="U260" s="109"/>
      <c r="V260" s="109"/>
      <c r="W260" s="122"/>
      <c r="X260" s="138"/>
      <c r="Y260" s="123"/>
      <c r="Z260" s="123"/>
      <c r="AA260" s="79"/>
      <c r="AB260" s="79"/>
      <c r="AC260" s="164"/>
      <c r="AD260" s="123"/>
      <c r="AE260" s="174"/>
      <c r="AF260" s="124"/>
    </row>
    <row r="261" spans="1:32" s="106" customFormat="1">
      <c r="A261" s="108"/>
      <c r="B261" s="108"/>
      <c r="C261" s="108"/>
      <c r="D261" s="125"/>
      <c r="E261" s="100"/>
      <c r="F261" s="125"/>
      <c r="G261" s="125"/>
      <c r="H261" s="109"/>
      <c r="I261" s="109"/>
      <c r="J261" s="109"/>
      <c r="K261" s="109"/>
      <c r="L261" s="109"/>
      <c r="M261" s="109"/>
      <c r="N261" s="109"/>
      <c r="Q261" s="109"/>
      <c r="R261" s="109"/>
      <c r="S261" s="109"/>
      <c r="T261" s="109"/>
      <c r="U261" s="109"/>
      <c r="V261" s="109"/>
      <c r="W261" s="122"/>
      <c r="X261" s="138"/>
      <c r="Y261" s="123"/>
      <c r="Z261" s="123"/>
      <c r="AA261" s="79"/>
      <c r="AB261" s="79"/>
      <c r="AC261" s="164"/>
      <c r="AD261" s="123"/>
      <c r="AE261" s="174"/>
      <c r="AF261" s="124"/>
    </row>
    <row r="262" spans="1:32" s="106" customFormat="1">
      <c r="A262" s="108"/>
      <c r="B262" s="108"/>
      <c r="C262" s="108"/>
      <c r="D262" s="128"/>
      <c r="E262" s="100"/>
      <c r="F262" s="128"/>
      <c r="G262" s="128"/>
      <c r="H262" s="109"/>
      <c r="I262" s="109"/>
      <c r="J262" s="109"/>
      <c r="K262" s="109"/>
      <c r="L262" s="109"/>
      <c r="M262" s="109"/>
      <c r="N262" s="109"/>
      <c r="Q262" s="109"/>
      <c r="R262" s="109"/>
      <c r="S262" s="109"/>
      <c r="T262" s="109"/>
      <c r="U262" s="109"/>
      <c r="V262" s="109"/>
      <c r="W262" s="122"/>
      <c r="X262" s="138"/>
      <c r="Y262" s="123"/>
      <c r="Z262" s="123"/>
      <c r="AA262" s="79"/>
      <c r="AB262" s="79"/>
      <c r="AC262" s="164"/>
      <c r="AD262" s="123"/>
      <c r="AE262" s="174"/>
      <c r="AF262" s="124"/>
    </row>
    <row r="263" spans="1:32" s="106" customFormat="1">
      <c r="A263" s="108"/>
      <c r="B263" s="108"/>
      <c r="C263" s="108"/>
      <c r="D263" s="128"/>
      <c r="E263" s="100"/>
      <c r="F263" s="128"/>
      <c r="G263" s="128"/>
      <c r="H263" s="109"/>
      <c r="I263" s="109"/>
      <c r="J263" s="109"/>
      <c r="K263" s="109"/>
      <c r="L263" s="109"/>
      <c r="M263" s="109"/>
      <c r="N263" s="109"/>
      <c r="Q263" s="109"/>
      <c r="R263" s="109"/>
      <c r="S263" s="109"/>
      <c r="T263" s="109"/>
      <c r="U263" s="109"/>
      <c r="V263" s="109"/>
      <c r="W263" s="122"/>
      <c r="X263" s="138"/>
      <c r="Y263" s="123"/>
      <c r="Z263" s="123"/>
      <c r="AA263" s="79"/>
      <c r="AB263" s="79"/>
      <c r="AC263" s="164"/>
      <c r="AD263" s="123"/>
      <c r="AE263" s="174"/>
      <c r="AF263" s="124"/>
    </row>
    <row r="264" spans="1:32" s="106" customFormat="1">
      <c r="A264" s="108"/>
      <c r="B264" s="108"/>
      <c r="C264" s="108"/>
      <c r="D264" s="41"/>
      <c r="E264" s="41"/>
      <c r="F264" s="41"/>
      <c r="G264" s="41"/>
      <c r="H264" s="109"/>
      <c r="I264" s="109"/>
      <c r="J264" s="109"/>
      <c r="K264" s="109"/>
      <c r="L264" s="109"/>
      <c r="M264" s="109"/>
      <c r="N264" s="109"/>
      <c r="Q264" s="109"/>
      <c r="R264" s="109"/>
      <c r="S264" s="109"/>
      <c r="T264" s="109"/>
      <c r="U264" s="109"/>
      <c r="V264" s="109"/>
      <c r="W264" s="122"/>
      <c r="X264" s="138"/>
      <c r="Y264" s="123"/>
      <c r="Z264" s="123"/>
      <c r="AA264" s="79"/>
      <c r="AB264" s="79"/>
      <c r="AC264" s="164"/>
      <c r="AD264" s="123"/>
      <c r="AE264" s="174"/>
      <c r="AF264" s="124"/>
    </row>
    <row r="265" spans="1:32" s="106" customFormat="1">
      <c r="A265" s="108"/>
      <c r="B265" s="108"/>
      <c r="C265" s="108"/>
      <c r="D265" s="125"/>
      <c r="E265" s="100"/>
      <c r="F265" s="125"/>
      <c r="G265" s="125"/>
      <c r="H265" s="109"/>
      <c r="I265" s="109"/>
      <c r="J265" s="109"/>
      <c r="K265" s="109"/>
      <c r="L265" s="109"/>
      <c r="M265" s="109"/>
      <c r="N265" s="109"/>
      <c r="Q265" s="109"/>
      <c r="R265" s="109"/>
      <c r="S265" s="109"/>
      <c r="T265" s="109"/>
      <c r="U265" s="109"/>
      <c r="V265" s="109"/>
      <c r="W265" s="122"/>
      <c r="X265" s="138"/>
      <c r="Y265" s="123"/>
      <c r="Z265" s="123"/>
      <c r="AA265" s="79"/>
      <c r="AB265" s="79"/>
      <c r="AC265" s="164"/>
      <c r="AD265" s="123"/>
      <c r="AE265" s="174"/>
      <c r="AF265" s="124"/>
    </row>
    <row r="266" spans="1:32" s="106" customFormat="1">
      <c r="A266" s="108"/>
      <c r="B266" s="108"/>
      <c r="C266" s="108"/>
      <c r="D266" s="125"/>
      <c r="E266" s="100"/>
      <c r="F266" s="125"/>
      <c r="G266" s="125"/>
      <c r="H266" s="109"/>
      <c r="I266" s="109"/>
      <c r="J266" s="109"/>
      <c r="K266" s="109"/>
      <c r="L266" s="109"/>
      <c r="M266" s="109"/>
      <c r="N266" s="109"/>
      <c r="Q266" s="109"/>
      <c r="R266" s="109"/>
      <c r="S266" s="109"/>
      <c r="T266" s="109"/>
      <c r="U266" s="109"/>
      <c r="V266" s="109"/>
      <c r="W266" s="122"/>
      <c r="X266" s="138"/>
      <c r="Y266" s="123"/>
      <c r="Z266" s="123"/>
      <c r="AA266" s="79"/>
      <c r="AB266" s="79"/>
      <c r="AC266" s="164"/>
      <c r="AD266" s="123"/>
      <c r="AE266" s="174"/>
      <c r="AF266" s="124"/>
    </row>
    <row r="267" spans="1:32" s="106" customFormat="1">
      <c r="A267" s="108"/>
      <c r="B267" s="108"/>
      <c r="C267" s="108"/>
      <c r="D267" s="41"/>
      <c r="E267" s="41"/>
      <c r="F267" s="41"/>
      <c r="G267" s="41"/>
      <c r="H267" s="109"/>
      <c r="I267" s="109"/>
      <c r="J267" s="109"/>
      <c r="K267" s="109"/>
      <c r="L267" s="109"/>
      <c r="M267" s="109"/>
      <c r="N267" s="109"/>
      <c r="Q267" s="109"/>
      <c r="R267" s="109"/>
      <c r="S267" s="109"/>
      <c r="T267" s="109"/>
      <c r="U267" s="109"/>
      <c r="V267" s="109"/>
      <c r="W267" s="122"/>
      <c r="X267" s="138"/>
      <c r="Y267" s="123"/>
      <c r="Z267" s="123"/>
      <c r="AA267" s="79"/>
      <c r="AB267" s="79"/>
      <c r="AC267" s="164"/>
      <c r="AD267" s="123"/>
      <c r="AE267" s="174"/>
      <c r="AF267" s="124"/>
    </row>
    <row r="268" spans="1:32" s="106" customFormat="1">
      <c r="A268" s="108"/>
      <c r="B268" s="108"/>
      <c r="C268" s="108"/>
      <c r="D268" s="41"/>
      <c r="E268" s="41"/>
      <c r="F268" s="41"/>
      <c r="G268" s="41"/>
      <c r="H268" s="109"/>
      <c r="I268" s="109"/>
      <c r="J268" s="109"/>
      <c r="K268" s="109"/>
      <c r="L268" s="109"/>
      <c r="M268" s="109"/>
      <c r="N268" s="109"/>
      <c r="Q268" s="109"/>
      <c r="R268" s="109"/>
      <c r="S268" s="109"/>
      <c r="T268" s="109"/>
      <c r="U268" s="109"/>
      <c r="V268" s="109"/>
      <c r="W268" s="122"/>
      <c r="X268" s="138"/>
      <c r="Y268" s="123"/>
      <c r="Z268" s="123"/>
      <c r="AA268" s="79"/>
      <c r="AB268" s="79"/>
      <c r="AC268" s="164"/>
      <c r="AD268" s="123"/>
      <c r="AE268" s="174"/>
      <c r="AF268" s="124"/>
    </row>
    <row r="269" spans="1:32" s="106" customFormat="1">
      <c r="A269" s="108"/>
      <c r="B269" s="108"/>
      <c r="C269" s="108"/>
      <c r="D269" s="41"/>
      <c r="E269" s="41"/>
      <c r="F269" s="41"/>
      <c r="G269" s="41"/>
      <c r="H269" s="109"/>
      <c r="I269" s="109"/>
      <c r="J269" s="109"/>
      <c r="K269" s="109"/>
      <c r="L269" s="109"/>
      <c r="M269" s="109"/>
      <c r="N269" s="109"/>
      <c r="Q269" s="109"/>
      <c r="R269" s="109"/>
      <c r="S269" s="109"/>
      <c r="T269" s="109"/>
      <c r="U269" s="109"/>
      <c r="V269" s="109"/>
      <c r="W269" s="122"/>
      <c r="X269" s="138"/>
      <c r="Y269" s="123"/>
      <c r="Z269" s="123"/>
      <c r="AA269" s="79"/>
      <c r="AB269" s="79"/>
      <c r="AC269" s="164"/>
      <c r="AD269" s="123"/>
      <c r="AE269" s="174"/>
      <c r="AF269" s="124"/>
    </row>
    <row r="270" spans="1:32" s="106" customFormat="1">
      <c r="A270" s="108"/>
      <c r="B270" s="108"/>
      <c r="C270" s="108"/>
      <c r="D270" s="41"/>
      <c r="E270" s="41"/>
      <c r="F270" s="41"/>
      <c r="G270" s="41"/>
      <c r="H270" s="109"/>
      <c r="I270" s="109"/>
      <c r="J270" s="109"/>
      <c r="K270" s="109"/>
      <c r="L270" s="109"/>
      <c r="M270" s="109"/>
      <c r="N270" s="109"/>
      <c r="Q270" s="109"/>
      <c r="R270" s="109"/>
      <c r="S270" s="109"/>
      <c r="T270" s="109"/>
      <c r="U270" s="109"/>
      <c r="V270" s="109"/>
      <c r="W270" s="122"/>
      <c r="X270" s="138"/>
      <c r="Y270" s="123"/>
      <c r="Z270" s="123"/>
      <c r="AA270" s="79"/>
      <c r="AB270" s="79"/>
      <c r="AC270" s="164"/>
      <c r="AD270" s="123"/>
      <c r="AE270" s="174"/>
      <c r="AF270" s="124"/>
    </row>
    <row r="271" spans="1:32" s="106" customFormat="1">
      <c r="A271" s="108"/>
      <c r="B271" s="108"/>
      <c r="C271" s="108"/>
      <c r="D271" s="102"/>
      <c r="E271" s="102"/>
      <c r="F271" s="102"/>
      <c r="G271" s="102"/>
      <c r="H271" s="109"/>
      <c r="I271" s="109"/>
      <c r="J271" s="109"/>
      <c r="K271" s="109"/>
      <c r="L271" s="109"/>
      <c r="M271" s="109"/>
      <c r="N271" s="109"/>
      <c r="Q271" s="109"/>
      <c r="R271" s="109"/>
      <c r="S271" s="109"/>
      <c r="T271" s="109"/>
      <c r="U271" s="109"/>
      <c r="V271" s="109"/>
      <c r="W271" s="122"/>
      <c r="X271" s="138"/>
      <c r="Y271" s="123"/>
      <c r="Z271" s="123"/>
      <c r="AA271" s="79"/>
      <c r="AB271" s="79"/>
      <c r="AC271" s="164"/>
      <c r="AD271" s="123"/>
      <c r="AE271" s="174"/>
      <c r="AF271" s="124"/>
    </row>
    <row r="272" spans="1:32" s="106" customFormat="1">
      <c r="A272" s="108"/>
      <c r="B272" s="108"/>
      <c r="C272" s="108"/>
      <c r="D272" s="102"/>
      <c r="E272" s="102"/>
      <c r="F272" s="102"/>
      <c r="G272" s="102"/>
      <c r="H272" s="109"/>
      <c r="I272" s="109"/>
      <c r="J272" s="109"/>
      <c r="K272" s="109"/>
      <c r="L272" s="109"/>
      <c r="M272" s="109"/>
      <c r="N272" s="109"/>
      <c r="Q272" s="109"/>
      <c r="R272" s="109"/>
      <c r="S272" s="109"/>
      <c r="T272" s="109"/>
      <c r="U272" s="109"/>
      <c r="V272" s="109"/>
      <c r="W272" s="122"/>
      <c r="X272" s="138"/>
      <c r="Y272" s="123"/>
      <c r="Z272" s="123"/>
      <c r="AA272" s="79"/>
      <c r="AB272" s="79"/>
      <c r="AC272" s="164"/>
      <c r="AD272" s="123"/>
      <c r="AE272" s="174"/>
      <c r="AF272" s="124"/>
    </row>
    <row r="273" spans="1:32" s="106" customFormat="1">
      <c r="A273" s="108"/>
      <c r="B273" s="108"/>
      <c r="C273" s="108"/>
      <c r="D273" s="125"/>
      <c r="E273" s="100"/>
      <c r="F273" s="125"/>
      <c r="G273" s="125"/>
      <c r="H273" s="109"/>
      <c r="I273" s="109"/>
      <c r="J273" s="109"/>
      <c r="K273" s="109"/>
      <c r="L273" s="109"/>
      <c r="M273" s="109"/>
      <c r="N273" s="109"/>
      <c r="Q273" s="109"/>
      <c r="R273" s="109"/>
      <c r="S273" s="109"/>
      <c r="T273" s="109"/>
      <c r="U273" s="109"/>
      <c r="V273" s="109"/>
      <c r="W273" s="122"/>
      <c r="X273" s="138"/>
      <c r="Y273" s="123"/>
      <c r="Z273" s="123"/>
      <c r="AA273" s="79"/>
      <c r="AB273" s="79"/>
      <c r="AC273" s="164"/>
      <c r="AD273" s="123"/>
      <c r="AE273" s="174"/>
      <c r="AF273" s="124"/>
    </row>
    <row r="274" spans="1:32" s="106" customFormat="1">
      <c r="A274" s="108"/>
      <c r="B274" s="108"/>
      <c r="C274" s="108"/>
      <c r="D274" s="125"/>
      <c r="E274" s="100"/>
      <c r="F274" s="125"/>
      <c r="G274" s="125"/>
      <c r="H274" s="109"/>
      <c r="I274" s="109"/>
      <c r="J274" s="109"/>
      <c r="K274" s="109"/>
      <c r="L274" s="109"/>
      <c r="M274" s="109"/>
      <c r="N274" s="109"/>
      <c r="Q274" s="109"/>
      <c r="R274" s="109"/>
      <c r="S274" s="109"/>
      <c r="T274" s="109"/>
      <c r="U274" s="109"/>
      <c r="V274" s="109"/>
      <c r="W274" s="122"/>
      <c r="X274" s="138"/>
      <c r="Y274" s="123"/>
      <c r="Z274" s="123"/>
      <c r="AA274" s="79"/>
      <c r="AB274" s="79"/>
      <c r="AC274" s="164"/>
      <c r="AD274" s="123"/>
      <c r="AE274" s="174"/>
      <c r="AF274" s="124"/>
    </row>
    <row r="275" spans="1:32" s="106" customFormat="1">
      <c r="A275" s="108"/>
      <c r="B275" s="108"/>
      <c r="C275" s="108"/>
      <c r="D275" s="125"/>
      <c r="E275" s="100"/>
      <c r="F275" s="125"/>
      <c r="G275" s="125"/>
      <c r="H275" s="109"/>
      <c r="I275" s="109"/>
      <c r="J275" s="109"/>
      <c r="K275" s="109"/>
      <c r="L275" s="109"/>
      <c r="M275" s="109"/>
      <c r="N275" s="109"/>
      <c r="Q275" s="109"/>
      <c r="R275" s="109"/>
      <c r="S275" s="109"/>
      <c r="T275" s="109"/>
      <c r="U275" s="109"/>
      <c r="V275" s="109"/>
      <c r="W275" s="122"/>
      <c r="X275" s="138"/>
      <c r="Y275" s="123"/>
      <c r="Z275" s="123"/>
      <c r="AA275" s="79"/>
      <c r="AB275" s="79"/>
      <c r="AC275" s="164"/>
      <c r="AD275" s="123"/>
      <c r="AE275" s="174"/>
      <c r="AF275" s="124"/>
    </row>
    <row r="276" spans="1:32" s="106" customFormat="1">
      <c r="A276" s="108"/>
      <c r="B276" s="108"/>
      <c r="C276" s="108"/>
      <c r="D276" s="41"/>
      <c r="E276" s="107"/>
      <c r="F276" s="41"/>
      <c r="G276" s="41"/>
      <c r="H276" s="109"/>
      <c r="I276" s="109"/>
      <c r="J276" s="109"/>
      <c r="K276" s="109"/>
      <c r="L276" s="109"/>
      <c r="M276" s="109"/>
      <c r="N276" s="109"/>
      <c r="Q276" s="109"/>
      <c r="R276" s="109"/>
      <c r="S276" s="109"/>
      <c r="T276" s="109"/>
      <c r="U276" s="109"/>
      <c r="V276" s="109"/>
      <c r="W276" s="122"/>
      <c r="X276" s="138"/>
      <c r="Y276" s="123"/>
      <c r="Z276" s="123"/>
      <c r="AA276" s="79"/>
      <c r="AB276" s="79"/>
      <c r="AC276" s="164"/>
      <c r="AD276" s="123"/>
      <c r="AE276" s="174"/>
      <c r="AF276" s="124"/>
    </row>
    <row r="277" spans="1:32" s="106" customFormat="1">
      <c r="A277" s="108"/>
      <c r="B277" s="108"/>
      <c r="C277" s="108"/>
      <c r="D277" s="41"/>
      <c r="E277" s="107"/>
      <c r="F277" s="41"/>
      <c r="G277" s="41"/>
      <c r="H277" s="109"/>
      <c r="I277" s="109"/>
      <c r="J277" s="109"/>
      <c r="K277" s="109"/>
      <c r="L277" s="109"/>
      <c r="M277" s="109"/>
      <c r="N277" s="109"/>
      <c r="Q277" s="109"/>
      <c r="R277" s="109"/>
      <c r="S277" s="109"/>
      <c r="T277" s="109"/>
      <c r="U277" s="109"/>
      <c r="V277" s="109"/>
      <c r="W277" s="122"/>
      <c r="X277" s="138"/>
      <c r="Y277" s="123"/>
      <c r="Z277" s="123"/>
      <c r="AA277" s="79"/>
      <c r="AB277" s="79"/>
      <c r="AC277" s="164"/>
      <c r="AD277" s="123"/>
      <c r="AE277" s="174"/>
      <c r="AF277" s="124"/>
    </row>
    <row r="278" spans="1:32" s="106" customFormat="1">
      <c r="A278" s="108"/>
      <c r="B278" s="108"/>
      <c r="C278" s="108"/>
      <c r="D278" s="126"/>
      <c r="E278" s="100"/>
      <c r="F278" s="126"/>
      <c r="G278" s="126"/>
      <c r="H278" s="109"/>
      <c r="I278" s="109"/>
      <c r="J278" s="109"/>
      <c r="K278" s="109"/>
      <c r="L278" s="109"/>
      <c r="M278" s="109"/>
      <c r="N278" s="109"/>
      <c r="Q278" s="109"/>
      <c r="R278" s="109"/>
      <c r="S278" s="109"/>
      <c r="T278" s="109"/>
      <c r="U278" s="109"/>
      <c r="V278" s="109"/>
      <c r="W278" s="122"/>
      <c r="X278" s="138"/>
      <c r="Y278" s="123"/>
      <c r="Z278" s="123"/>
      <c r="AA278" s="79"/>
      <c r="AB278" s="79"/>
      <c r="AC278" s="164"/>
      <c r="AD278" s="123"/>
      <c r="AE278" s="174"/>
      <c r="AF278" s="124"/>
    </row>
    <row r="279" spans="1:32" s="106" customFormat="1">
      <c r="A279" s="108"/>
      <c r="B279" s="108"/>
      <c r="C279" s="108"/>
      <c r="D279" s="111"/>
      <c r="E279" s="100"/>
      <c r="F279" s="111"/>
      <c r="G279" s="111"/>
      <c r="H279" s="109"/>
      <c r="I279" s="109"/>
      <c r="J279" s="109"/>
      <c r="K279" s="109"/>
      <c r="L279" s="109"/>
      <c r="M279" s="109"/>
      <c r="N279" s="109"/>
      <c r="Q279" s="109"/>
      <c r="R279" s="109"/>
      <c r="S279" s="109"/>
      <c r="T279" s="109"/>
      <c r="U279" s="109"/>
      <c r="V279" s="109"/>
      <c r="W279" s="122"/>
      <c r="X279" s="138"/>
      <c r="Y279" s="123"/>
      <c r="Z279" s="123"/>
      <c r="AA279" s="79"/>
      <c r="AB279" s="79"/>
      <c r="AC279" s="164"/>
      <c r="AD279" s="123"/>
      <c r="AE279" s="174"/>
      <c r="AF279" s="124"/>
    </row>
    <row r="280" spans="1:32" s="106" customFormat="1">
      <c r="A280" s="108"/>
      <c r="B280" s="108"/>
      <c r="C280" s="108"/>
      <c r="D280" s="126"/>
      <c r="E280" s="100"/>
      <c r="F280" s="126"/>
      <c r="G280" s="126"/>
      <c r="H280" s="109"/>
      <c r="I280" s="109"/>
      <c r="J280" s="109"/>
      <c r="K280" s="109"/>
      <c r="L280" s="109"/>
      <c r="M280" s="109"/>
      <c r="N280" s="109"/>
      <c r="Q280" s="109"/>
      <c r="R280" s="109"/>
      <c r="S280" s="109"/>
      <c r="T280" s="109"/>
      <c r="U280" s="109"/>
      <c r="V280" s="109"/>
      <c r="W280" s="122"/>
      <c r="X280" s="138"/>
      <c r="Y280" s="123"/>
      <c r="Z280" s="123"/>
      <c r="AA280" s="79"/>
      <c r="AB280" s="79"/>
      <c r="AC280" s="164"/>
      <c r="AD280" s="123"/>
      <c r="AE280" s="174"/>
      <c r="AF280" s="124"/>
    </row>
    <row r="281" spans="1:32" s="106" customFormat="1">
      <c r="A281" s="108"/>
      <c r="B281" s="108"/>
      <c r="C281" s="108"/>
      <c r="D281" s="129"/>
      <c r="E281" s="100"/>
      <c r="F281" s="130"/>
      <c r="G281" s="129"/>
      <c r="H281" s="109"/>
      <c r="I281" s="109"/>
      <c r="J281" s="109"/>
      <c r="K281" s="109"/>
      <c r="L281" s="109"/>
      <c r="M281" s="109"/>
      <c r="N281" s="109"/>
      <c r="Q281" s="109"/>
      <c r="R281" s="109"/>
      <c r="S281" s="109"/>
      <c r="T281" s="109"/>
      <c r="U281" s="109"/>
      <c r="V281" s="109"/>
      <c r="W281" s="122"/>
      <c r="X281" s="138"/>
      <c r="Y281" s="123"/>
      <c r="Z281" s="123"/>
      <c r="AA281" s="79"/>
      <c r="AB281" s="79"/>
      <c r="AC281" s="164"/>
      <c r="AD281" s="123"/>
      <c r="AE281" s="174"/>
      <c r="AF281" s="124"/>
    </row>
    <row r="282" spans="1:32" s="106" customFormat="1">
      <c r="A282" s="108"/>
      <c r="B282" s="108"/>
      <c r="C282" s="108"/>
      <c r="D282" s="129"/>
      <c r="E282" s="100"/>
      <c r="F282" s="130"/>
      <c r="G282" s="129"/>
      <c r="H282" s="109"/>
      <c r="I282" s="109"/>
      <c r="J282" s="109"/>
      <c r="K282" s="109"/>
      <c r="L282" s="109"/>
      <c r="M282" s="109"/>
      <c r="N282" s="109"/>
      <c r="Q282" s="109"/>
      <c r="R282" s="109"/>
      <c r="S282" s="109"/>
      <c r="T282" s="109"/>
      <c r="U282" s="109"/>
      <c r="V282" s="109"/>
      <c r="W282" s="122"/>
      <c r="X282" s="138"/>
      <c r="Y282" s="123"/>
      <c r="Z282" s="123"/>
      <c r="AA282" s="79"/>
      <c r="AB282" s="79"/>
      <c r="AC282" s="164"/>
      <c r="AD282" s="123"/>
      <c r="AE282" s="174"/>
      <c r="AF282" s="124"/>
    </row>
    <row r="283" spans="1:32" s="106" customFormat="1">
      <c r="A283" s="108"/>
      <c r="B283" s="108"/>
      <c r="C283" s="108"/>
      <c r="D283" s="125"/>
      <c r="E283" s="100"/>
      <c r="F283" s="125"/>
      <c r="G283" s="125"/>
      <c r="H283" s="109"/>
      <c r="I283" s="109"/>
      <c r="J283" s="109"/>
      <c r="K283" s="109"/>
      <c r="L283" s="109"/>
      <c r="M283" s="109"/>
      <c r="N283" s="109"/>
      <c r="Q283" s="109"/>
      <c r="R283" s="109"/>
      <c r="S283" s="109"/>
      <c r="T283" s="109"/>
      <c r="U283" s="109"/>
      <c r="V283" s="109"/>
      <c r="W283" s="122"/>
      <c r="X283" s="138"/>
      <c r="Y283" s="123"/>
      <c r="Z283" s="123"/>
      <c r="AA283" s="79"/>
      <c r="AB283" s="79"/>
      <c r="AC283" s="164"/>
      <c r="AD283" s="123"/>
      <c r="AE283" s="174"/>
      <c r="AF283" s="124"/>
    </row>
    <row r="284" spans="1:32" s="106" customFormat="1">
      <c r="A284" s="108"/>
      <c r="B284" s="108"/>
      <c r="C284" s="108"/>
      <c r="D284" s="125"/>
      <c r="E284" s="100"/>
      <c r="F284" s="125"/>
      <c r="G284" s="125"/>
      <c r="H284" s="109"/>
      <c r="I284" s="109"/>
      <c r="J284" s="109"/>
      <c r="K284" s="109"/>
      <c r="L284" s="109"/>
      <c r="M284" s="109"/>
      <c r="N284" s="109"/>
      <c r="Q284" s="109"/>
      <c r="R284" s="109"/>
      <c r="S284" s="109"/>
      <c r="T284" s="109"/>
      <c r="U284" s="109"/>
      <c r="V284" s="109"/>
      <c r="W284" s="122"/>
      <c r="X284" s="138"/>
      <c r="Y284" s="123"/>
      <c r="Z284" s="123"/>
      <c r="AA284" s="79"/>
      <c r="AB284" s="79"/>
      <c r="AC284" s="164"/>
      <c r="AD284" s="123"/>
      <c r="AE284" s="174"/>
      <c r="AF284" s="124"/>
    </row>
    <row r="285" spans="1:32" s="106" customFormat="1">
      <c r="A285" s="108"/>
      <c r="B285" s="108"/>
      <c r="C285" s="108"/>
      <c r="D285" s="125"/>
      <c r="E285" s="100"/>
      <c r="F285" s="125"/>
      <c r="G285" s="125"/>
      <c r="H285" s="109"/>
      <c r="I285" s="109"/>
      <c r="J285" s="109"/>
      <c r="K285" s="109"/>
      <c r="L285" s="109"/>
      <c r="M285" s="109"/>
      <c r="N285" s="109"/>
      <c r="Q285" s="109"/>
      <c r="R285" s="109"/>
      <c r="S285" s="109"/>
      <c r="T285" s="109"/>
      <c r="U285" s="109"/>
      <c r="V285" s="109"/>
      <c r="W285" s="122"/>
      <c r="X285" s="138"/>
      <c r="Y285" s="123"/>
      <c r="Z285" s="123"/>
      <c r="AA285" s="79"/>
      <c r="AB285" s="79"/>
      <c r="AC285" s="164"/>
      <c r="AD285" s="123"/>
      <c r="AE285" s="174"/>
      <c r="AF285" s="124"/>
    </row>
    <row r="286" spans="1:32" s="106" customFormat="1">
      <c r="A286" s="108"/>
      <c r="B286" s="108"/>
      <c r="C286" s="108"/>
      <c r="D286" s="126"/>
      <c r="E286" s="100"/>
      <c r="F286" s="126"/>
      <c r="G286" s="126"/>
      <c r="H286" s="109"/>
      <c r="I286" s="109"/>
      <c r="J286" s="109"/>
      <c r="K286" s="109"/>
      <c r="L286" s="109"/>
      <c r="M286" s="109"/>
      <c r="N286" s="109"/>
      <c r="Q286" s="109"/>
      <c r="R286" s="109"/>
      <c r="S286" s="109"/>
      <c r="T286" s="109"/>
      <c r="U286" s="109"/>
      <c r="V286" s="109"/>
      <c r="W286" s="122"/>
      <c r="X286" s="138"/>
      <c r="Y286" s="123"/>
      <c r="Z286" s="123"/>
      <c r="AA286" s="79"/>
      <c r="AB286" s="79"/>
      <c r="AC286" s="164"/>
      <c r="AD286" s="123"/>
      <c r="AE286" s="174"/>
      <c r="AF286" s="124"/>
    </row>
    <row r="287" spans="1:32" s="106" customFormat="1">
      <c r="A287" s="108"/>
      <c r="B287" s="108"/>
      <c r="C287" s="108"/>
      <c r="D287" s="41"/>
      <c r="E287" s="41"/>
      <c r="F287" s="41"/>
      <c r="G287" s="41"/>
      <c r="H287" s="109"/>
      <c r="I287" s="109"/>
      <c r="J287" s="109"/>
      <c r="K287" s="109"/>
      <c r="L287" s="109"/>
      <c r="M287" s="109"/>
      <c r="N287" s="109"/>
      <c r="Q287" s="109"/>
      <c r="R287" s="109"/>
      <c r="S287" s="109"/>
      <c r="T287" s="109"/>
      <c r="U287" s="109"/>
      <c r="V287" s="109"/>
      <c r="W287" s="122"/>
      <c r="X287" s="138"/>
      <c r="Y287" s="123"/>
      <c r="Z287" s="123"/>
      <c r="AA287" s="79"/>
      <c r="AB287" s="79"/>
      <c r="AC287" s="164"/>
      <c r="AD287" s="123"/>
      <c r="AE287" s="174"/>
      <c r="AF287" s="124"/>
    </row>
    <row r="288" spans="1:32" s="106" customFormat="1">
      <c r="A288" s="108"/>
      <c r="B288" s="108"/>
      <c r="C288" s="108"/>
      <c r="D288" s="41"/>
      <c r="E288" s="41"/>
      <c r="F288" s="41"/>
      <c r="G288" s="41"/>
      <c r="H288" s="109"/>
      <c r="I288" s="109"/>
      <c r="J288" s="109"/>
      <c r="K288" s="109"/>
      <c r="L288" s="109"/>
      <c r="M288" s="109"/>
      <c r="N288" s="109"/>
      <c r="Q288" s="109"/>
      <c r="R288" s="109"/>
      <c r="S288" s="109"/>
      <c r="T288" s="109"/>
      <c r="U288" s="109"/>
      <c r="V288" s="109"/>
      <c r="W288" s="122"/>
      <c r="X288" s="138"/>
      <c r="Y288" s="123"/>
      <c r="Z288" s="123"/>
      <c r="AA288" s="79"/>
      <c r="AB288" s="79"/>
      <c r="AC288" s="164"/>
      <c r="AD288" s="123"/>
      <c r="AE288" s="174"/>
      <c r="AF288" s="124"/>
    </row>
    <row r="289" spans="1:32" s="106" customFormat="1">
      <c r="A289" s="108"/>
      <c r="B289" s="108"/>
      <c r="C289" s="108"/>
      <c r="D289" s="41"/>
      <c r="E289" s="41"/>
      <c r="F289" s="41"/>
      <c r="G289" s="41"/>
      <c r="H289" s="109"/>
      <c r="I289" s="109"/>
      <c r="J289" s="109"/>
      <c r="K289" s="109"/>
      <c r="L289" s="109"/>
      <c r="M289" s="109"/>
      <c r="N289" s="109"/>
      <c r="Q289" s="109"/>
      <c r="R289" s="109"/>
      <c r="S289" s="109"/>
      <c r="T289" s="109"/>
      <c r="U289" s="109"/>
      <c r="V289" s="109"/>
      <c r="W289" s="122"/>
      <c r="X289" s="138"/>
      <c r="Y289" s="123"/>
      <c r="Z289" s="123"/>
      <c r="AA289" s="79"/>
      <c r="AB289" s="79"/>
      <c r="AC289" s="164"/>
      <c r="AD289" s="123"/>
      <c r="AE289" s="174"/>
      <c r="AF289" s="124"/>
    </row>
    <row r="290" spans="1:32" s="106" customFormat="1">
      <c r="A290" s="108"/>
      <c r="B290" s="108"/>
      <c r="C290" s="108"/>
      <c r="D290" s="41"/>
      <c r="E290" s="41"/>
      <c r="F290" s="41"/>
      <c r="G290" s="41"/>
      <c r="H290" s="109"/>
      <c r="I290" s="109"/>
      <c r="J290" s="109"/>
      <c r="K290" s="109"/>
      <c r="L290" s="109"/>
      <c r="M290" s="109"/>
      <c r="N290" s="109"/>
      <c r="Q290" s="109"/>
      <c r="R290" s="109"/>
      <c r="S290" s="109"/>
      <c r="T290" s="109"/>
      <c r="U290" s="109"/>
      <c r="V290" s="109"/>
      <c r="W290" s="122"/>
      <c r="X290" s="138"/>
      <c r="Y290" s="123"/>
      <c r="Z290" s="123"/>
      <c r="AA290" s="79"/>
      <c r="AB290" s="79"/>
      <c r="AC290" s="164"/>
      <c r="AD290" s="123"/>
      <c r="AE290" s="174"/>
      <c r="AF290" s="124"/>
    </row>
    <row r="291" spans="1:32" s="106" customFormat="1">
      <c r="A291" s="108"/>
      <c r="B291" s="108"/>
      <c r="C291" s="108"/>
      <c r="D291" s="111"/>
      <c r="E291" s="100"/>
      <c r="F291" s="111"/>
      <c r="G291" s="111"/>
      <c r="H291" s="109"/>
      <c r="I291" s="109"/>
      <c r="J291" s="109"/>
      <c r="K291" s="109"/>
      <c r="L291" s="109"/>
      <c r="M291" s="109"/>
      <c r="N291" s="109"/>
      <c r="Q291" s="109"/>
      <c r="R291" s="109"/>
      <c r="S291" s="109"/>
      <c r="T291" s="109"/>
      <c r="U291" s="109"/>
      <c r="V291" s="109"/>
      <c r="W291" s="122"/>
      <c r="X291" s="138"/>
      <c r="Y291" s="123"/>
      <c r="Z291" s="123"/>
      <c r="AA291" s="79"/>
      <c r="AB291" s="79"/>
      <c r="AC291" s="164"/>
      <c r="AD291" s="123"/>
      <c r="AE291" s="174"/>
      <c r="AF291" s="124"/>
    </row>
    <row r="292" spans="1:32" s="106" customFormat="1">
      <c r="A292" s="108"/>
      <c r="B292" s="108"/>
      <c r="C292" s="108"/>
      <c r="D292" s="102"/>
      <c r="E292" s="102"/>
      <c r="F292" s="102"/>
      <c r="G292" s="102"/>
      <c r="H292" s="109"/>
      <c r="I292" s="109"/>
      <c r="J292" s="109"/>
      <c r="K292" s="109"/>
      <c r="L292" s="109"/>
      <c r="M292" s="109"/>
      <c r="N292" s="109"/>
      <c r="Q292" s="109"/>
      <c r="R292" s="109"/>
      <c r="S292" s="109"/>
      <c r="T292" s="109"/>
      <c r="U292" s="109"/>
      <c r="V292" s="109"/>
      <c r="W292" s="122"/>
      <c r="X292" s="138"/>
      <c r="Y292" s="123"/>
      <c r="Z292" s="123"/>
      <c r="AA292" s="79"/>
      <c r="AB292" s="79"/>
      <c r="AC292" s="164"/>
      <c r="AD292" s="123"/>
      <c r="AE292" s="174"/>
      <c r="AF292" s="124"/>
    </row>
    <row r="293" spans="1:32" s="106" customFormat="1">
      <c r="A293" s="108"/>
      <c r="B293" s="108"/>
      <c r="C293" s="108"/>
      <c r="D293" s="41"/>
      <c r="E293" s="41"/>
      <c r="F293" s="41"/>
      <c r="G293" s="41"/>
      <c r="H293" s="109"/>
      <c r="I293" s="109"/>
      <c r="J293" s="109"/>
      <c r="K293" s="109"/>
      <c r="L293" s="109"/>
      <c r="M293" s="109"/>
      <c r="N293" s="109"/>
      <c r="Q293" s="109"/>
      <c r="R293" s="109"/>
      <c r="S293" s="109"/>
      <c r="T293" s="109"/>
      <c r="U293" s="109"/>
      <c r="V293" s="109"/>
      <c r="W293" s="122"/>
      <c r="X293" s="138"/>
      <c r="Y293" s="123"/>
      <c r="Z293" s="123"/>
      <c r="AA293" s="79"/>
      <c r="AB293" s="79"/>
      <c r="AC293" s="164"/>
      <c r="AD293" s="123"/>
      <c r="AE293" s="174"/>
      <c r="AF293" s="124"/>
    </row>
    <row r="294" spans="1:32" s="106" customFormat="1">
      <c r="A294" s="108"/>
      <c r="B294" s="108"/>
      <c r="C294" s="108"/>
      <c r="D294" s="41"/>
      <c r="E294" s="41"/>
      <c r="F294" s="41"/>
      <c r="G294" s="41"/>
      <c r="H294" s="109"/>
      <c r="I294" s="109"/>
      <c r="J294" s="109"/>
      <c r="K294" s="109"/>
      <c r="L294" s="109"/>
      <c r="M294" s="109"/>
      <c r="N294" s="109"/>
      <c r="Q294" s="109"/>
      <c r="R294" s="109"/>
      <c r="S294" s="109"/>
      <c r="T294" s="109"/>
      <c r="U294" s="109"/>
      <c r="V294" s="109"/>
      <c r="W294" s="122"/>
      <c r="X294" s="138"/>
      <c r="Y294" s="123"/>
      <c r="Z294" s="123"/>
      <c r="AA294" s="79"/>
      <c r="AB294" s="79"/>
      <c r="AC294" s="164"/>
      <c r="AD294" s="123"/>
      <c r="AE294" s="174"/>
      <c r="AF294" s="124"/>
    </row>
    <row r="295" spans="1:32" s="106" customFormat="1">
      <c r="A295" s="108"/>
      <c r="B295" s="108"/>
      <c r="C295" s="108"/>
      <c r="D295" s="102"/>
      <c r="E295" s="102"/>
      <c r="F295" s="102"/>
      <c r="G295" s="102"/>
      <c r="H295" s="109"/>
      <c r="I295" s="109"/>
      <c r="J295" s="109"/>
      <c r="K295" s="109"/>
      <c r="L295" s="109"/>
      <c r="M295" s="109"/>
      <c r="N295" s="109"/>
      <c r="Q295" s="109"/>
      <c r="R295" s="109"/>
      <c r="S295" s="109"/>
      <c r="T295" s="109"/>
      <c r="U295" s="109"/>
      <c r="V295" s="109"/>
      <c r="W295" s="122"/>
      <c r="X295" s="138"/>
      <c r="Y295" s="123"/>
      <c r="Z295" s="123"/>
      <c r="AA295" s="79"/>
      <c r="AB295" s="79"/>
      <c r="AC295" s="164"/>
      <c r="AD295" s="123"/>
      <c r="AE295" s="174"/>
      <c r="AF295" s="124"/>
    </row>
    <row r="296" spans="1:32" s="106" customFormat="1">
      <c r="A296" s="108"/>
      <c r="B296" s="108"/>
      <c r="C296" s="108"/>
      <c r="D296" s="127"/>
      <c r="E296" s="100"/>
      <c r="F296" s="127"/>
      <c r="G296" s="127"/>
      <c r="H296" s="109"/>
      <c r="I296" s="109"/>
      <c r="J296" s="109"/>
      <c r="K296" s="109"/>
      <c r="L296" s="109"/>
      <c r="M296" s="109"/>
      <c r="N296" s="109"/>
      <c r="Q296" s="109"/>
      <c r="R296" s="109"/>
      <c r="S296" s="109"/>
      <c r="T296" s="109"/>
      <c r="U296" s="109"/>
      <c r="V296" s="109"/>
      <c r="W296" s="122"/>
      <c r="X296" s="138"/>
      <c r="Y296" s="123"/>
      <c r="Z296" s="123"/>
      <c r="AA296" s="79"/>
      <c r="AB296" s="79"/>
      <c r="AC296" s="164"/>
      <c r="AD296" s="123"/>
      <c r="AE296" s="174"/>
      <c r="AF296" s="124"/>
    </row>
    <row r="297" spans="1:32" s="106" customFormat="1">
      <c r="A297" s="108"/>
      <c r="B297" s="108"/>
      <c r="C297" s="108"/>
      <c r="D297" s="41"/>
      <c r="E297" s="41"/>
      <c r="F297" s="41"/>
      <c r="G297" s="41"/>
      <c r="H297" s="109"/>
      <c r="I297" s="109"/>
      <c r="J297" s="109"/>
      <c r="K297" s="109"/>
      <c r="L297" s="109"/>
      <c r="M297" s="109"/>
      <c r="N297" s="109"/>
      <c r="Q297" s="109"/>
      <c r="R297" s="109"/>
      <c r="S297" s="109"/>
      <c r="T297" s="109"/>
      <c r="U297" s="109"/>
      <c r="V297" s="109"/>
      <c r="W297" s="122"/>
      <c r="X297" s="138"/>
      <c r="Y297" s="123"/>
      <c r="Z297" s="123"/>
      <c r="AA297" s="79"/>
      <c r="AB297" s="79"/>
      <c r="AC297" s="164"/>
      <c r="AD297" s="123"/>
      <c r="AE297" s="174"/>
      <c r="AF297" s="124"/>
    </row>
    <row r="298" spans="1:32" s="106" customFormat="1">
      <c r="A298" s="108"/>
      <c r="B298" s="108"/>
      <c r="C298" s="108"/>
      <c r="D298" s="111"/>
      <c r="E298" s="100"/>
      <c r="F298" s="111"/>
      <c r="G298" s="111"/>
      <c r="H298" s="109"/>
      <c r="I298" s="109"/>
      <c r="J298" s="109"/>
      <c r="K298" s="109"/>
      <c r="L298" s="109"/>
      <c r="M298" s="109"/>
      <c r="N298" s="109"/>
      <c r="Q298" s="109"/>
      <c r="R298" s="109"/>
      <c r="S298" s="109"/>
      <c r="T298" s="109"/>
      <c r="U298" s="109"/>
      <c r="V298" s="109"/>
      <c r="W298" s="122"/>
      <c r="X298" s="138"/>
      <c r="Y298" s="123"/>
      <c r="Z298" s="123"/>
      <c r="AA298" s="79"/>
      <c r="AB298" s="79"/>
      <c r="AC298" s="164"/>
      <c r="AD298" s="123"/>
      <c r="AE298" s="174"/>
      <c r="AF298" s="124"/>
    </row>
    <row r="299" spans="1:32" s="106" customFormat="1">
      <c r="A299" s="108"/>
      <c r="B299" s="108"/>
      <c r="C299" s="108"/>
      <c r="D299" s="125"/>
      <c r="E299" s="100"/>
      <c r="F299" s="125"/>
      <c r="G299" s="125"/>
      <c r="H299" s="109"/>
      <c r="I299" s="109"/>
      <c r="J299" s="109"/>
      <c r="K299" s="109"/>
      <c r="L299" s="109"/>
      <c r="M299" s="109"/>
      <c r="N299" s="109"/>
      <c r="Q299" s="109"/>
      <c r="R299" s="109"/>
      <c r="S299" s="109"/>
      <c r="T299" s="109"/>
      <c r="U299" s="109"/>
      <c r="V299" s="109"/>
      <c r="W299" s="122"/>
      <c r="X299" s="138"/>
      <c r="Y299" s="123"/>
      <c r="Z299" s="123"/>
      <c r="AA299" s="79"/>
      <c r="AB299" s="79"/>
      <c r="AC299" s="164"/>
      <c r="AD299" s="123"/>
      <c r="AE299" s="174"/>
      <c r="AF299" s="124"/>
    </row>
    <row r="300" spans="1:32" s="106" customFormat="1">
      <c r="A300" s="108"/>
      <c r="B300" s="108"/>
      <c r="C300" s="108"/>
      <c r="D300" s="125"/>
      <c r="E300" s="100"/>
      <c r="F300" s="125"/>
      <c r="G300" s="125"/>
      <c r="H300" s="109"/>
      <c r="I300" s="109"/>
      <c r="J300" s="109"/>
      <c r="K300" s="109"/>
      <c r="L300" s="109"/>
      <c r="M300" s="109"/>
      <c r="N300" s="109"/>
      <c r="Q300" s="109"/>
      <c r="R300" s="109"/>
      <c r="S300" s="109"/>
      <c r="T300" s="109"/>
      <c r="U300" s="109"/>
      <c r="V300" s="109"/>
      <c r="W300" s="122"/>
      <c r="X300" s="138"/>
      <c r="Y300" s="123"/>
      <c r="Z300" s="123"/>
      <c r="AA300" s="79"/>
      <c r="AB300" s="79"/>
      <c r="AC300" s="164"/>
      <c r="AD300" s="123"/>
      <c r="AE300" s="174"/>
      <c r="AF300" s="124"/>
    </row>
    <row r="301" spans="1:32" s="106" customFormat="1">
      <c r="A301" s="108"/>
      <c r="B301" s="108"/>
      <c r="C301" s="108"/>
      <c r="D301" s="125"/>
      <c r="E301" s="100"/>
      <c r="F301" s="125"/>
      <c r="G301" s="125"/>
      <c r="H301" s="109"/>
      <c r="I301" s="109"/>
      <c r="J301" s="109"/>
      <c r="K301" s="109"/>
      <c r="L301" s="109"/>
      <c r="M301" s="109"/>
      <c r="N301" s="109"/>
      <c r="Q301" s="109"/>
      <c r="R301" s="109"/>
      <c r="S301" s="109"/>
      <c r="T301" s="109"/>
      <c r="U301" s="109"/>
      <c r="V301" s="109"/>
      <c r="W301" s="122"/>
      <c r="X301" s="138"/>
      <c r="Y301" s="123"/>
      <c r="Z301" s="123"/>
      <c r="AA301" s="79"/>
      <c r="AB301" s="79"/>
      <c r="AC301" s="164"/>
      <c r="AD301" s="123"/>
      <c r="AE301" s="174"/>
      <c r="AF301" s="124"/>
    </row>
    <row r="302" spans="1:32" s="106" customFormat="1">
      <c r="A302" s="108"/>
      <c r="B302" s="108"/>
      <c r="C302" s="108"/>
      <c r="D302" s="41"/>
      <c r="E302" s="41"/>
      <c r="F302" s="41"/>
      <c r="G302" s="41"/>
      <c r="H302" s="109"/>
      <c r="I302" s="109"/>
      <c r="J302" s="109"/>
      <c r="K302" s="109"/>
      <c r="L302" s="109"/>
      <c r="M302" s="109"/>
      <c r="N302" s="109"/>
      <c r="Q302" s="109"/>
      <c r="R302" s="109"/>
      <c r="S302" s="109"/>
      <c r="T302" s="109"/>
      <c r="U302" s="109"/>
      <c r="V302" s="109"/>
      <c r="W302" s="122"/>
      <c r="X302" s="138"/>
      <c r="Y302" s="123"/>
      <c r="Z302" s="123"/>
      <c r="AA302" s="79"/>
      <c r="AB302" s="79"/>
      <c r="AC302" s="164"/>
      <c r="AD302" s="123"/>
      <c r="AE302" s="174"/>
      <c r="AF302" s="124"/>
    </row>
    <row r="303" spans="1:32" s="106" customFormat="1">
      <c r="A303" s="108"/>
      <c r="B303" s="108"/>
      <c r="C303" s="108"/>
      <c r="D303" s="41"/>
      <c r="E303" s="41"/>
      <c r="F303" s="41"/>
      <c r="G303" s="41"/>
      <c r="H303" s="109"/>
      <c r="I303" s="109"/>
      <c r="J303" s="109"/>
      <c r="K303" s="109"/>
      <c r="L303" s="109"/>
      <c r="M303" s="109"/>
      <c r="N303" s="109"/>
      <c r="Q303" s="109"/>
      <c r="R303" s="109"/>
      <c r="S303" s="109"/>
      <c r="T303" s="109"/>
      <c r="U303" s="109"/>
      <c r="V303" s="109"/>
      <c r="W303" s="122"/>
      <c r="X303" s="138"/>
      <c r="Y303" s="123"/>
      <c r="Z303" s="123"/>
      <c r="AA303" s="79"/>
      <c r="AB303" s="79"/>
      <c r="AC303" s="164"/>
      <c r="AD303" s="123"/>
      <c r="AE303" s="174"/>
      <c r="AF303" s="124"/>
    </row>
    <row r="304" spans="1:32" s="106" customFormat="1">
      <c r="A304" s="108"/>
      <c r="B304" s="108"/>
      <c r="C304" s="108"/>
      <c r="D304" s="125"/>
      <c r="E304" s="100"/>
      <c r="F304" s="125"/>
      <c r="G304" s="125"/>
      <c r="H304" s="109"/>
      <c r="I304" s="109"/>
      <c r="J304" s="109"/>
      <c r="K304" s="109"/>
      <c r="L304" s="109"/>
      <c r="M304" s="109"/>
      <c r="N304" s="109"/>
      <c r="Q304" s="109"/>
      <c r="R304" s="109"/>
      <c r="S304" s="109"/>
      <c r="T304" s="109"/>
      <c r="U304" s="109"/>
      <c r="V304" s="109"/>
      <c r="W304" s="122"/>
      <c r="X304" s="138"/>
      <c r="Y304" s="123"/>
      <c r="Z304" s="123"/>
      <c r="AA304" s="79"/>
      <c r="AB304" s="79"/>
      <c r="AC304" s="164"/>
      <c r="AD304" s="123"/>
      <c r="AE304" s="174"/>
      <c r="AF304" s="124"/>
    </row>
    <row r="305" spans="1:32" s="106" customFormat="1">
      <c r="A305" s="108"/>
      <c r="B305" s="108"/>
      <c r="C305" s="108"/>
      <c r="D305" s="125"/>
      <c r="E305" s="100"/>
      <c r="F305" s="125"/>
      <c r="G305" s="125"/>
      <c r="H305" s="109"/>
      <c r="I305" s="109"/>
      <c r="J305" s="109"/>
      <c r="K305" s="109"/>
      <c r="L305" s="109"/>
      <c r="M305" s="109"/>
      <c r="N305" s="109"/>
      <c r="Q305" s="109"/>
      <c r="R305" s="109"/>
      <c r="S305" s="109"/>
      <c r="T305" s="109"/>
      <c r="U305" s="109"/>
      <c r="V305" s="109"/>
      <c r="W305" s="122"/>
      <c r="X305" s="138"/>
      <c r="Y305" s="123"/>
      <c r="Z305" s="123"/>
      <c r="AA305" s="79"/>
      <c r="AB305" s="79"/>
      <c r="AC305" s="164"/>
      <c r="AD305" s="123"/>
      <c r="AE305" s="174"/>
      <c r="AF305" s="124"/>
    </row>
    <row r="306" spans="1:32" s="106" customFormat="1">
      <c r="A306" s="108"/>
      <c r="B306" s="108"/>
      <c r="C306" s="108"/>
      <c r="D306" s="41"/>
      <c r="E306" s="41"/>
      <c r="F306" s="41"/>
      <c r="G306" s="41"/>
      <c r="H306" s="109"/>
      <c r="I306" s="109"/>
      <c r="J306" s="109"/>
      <c r="K306" s="109"/>
      <c r="L306" s="109"/>
      <c r="M306" s="109"/>
      <c r="N306" s="109"/>
      <c r="Q306" s="109"/>
      <c r="R306" s="109"/>
      <c r="S306" s="109"/>
      <c r="T306" s="109"/>
      <c r="U306" s="109"/>
      <c r="V306" s="109"/>
      <c r="W306" s="122"/>
      <c r="X306" s="138"/>
      <c r="Y306" s="123"/>
      <c r="Z306" s="123"/>
      <c r="AA306" s="79"/>
      <c r="AB306" s="79"/>
      <c r="AC306" s="164"/>
      <c r="AD306" s="123"/>
      <c r="AE306" s="174"/>
      <c r="AF306" s="124"/>
    </row>
    <row r="307" spans="1:32" s="106" customFormat="1">
      <c r="A307" s="108"/>
      <c r="B307" s="108"/>
      <c r="C307" s="108"/>
      <c r="D307" s="125"/>
      <c r="E307" s="100"/>
      <c r="F307" s="125"/>
      <c r="G307" s="125"/>
      <c r="H307" s="109"/>
      <c r="I307" s="109"/>
      <c r="J307" s="109"/>
      <c r="K307" s="109"/>
      <c r="L307" s="109"/>
      <c r="M307" s="109"/>
      <c r="N307" s="109"/>
      <c r="Q307" s="109"/>
      <c r="R307" s="109"/>
      <c r="S307" s="109"/>
      <c r="T307" s="109"/>
      <c r="U307" s="109"/>
      <c r="V307" s="109"/>
      <c r="W307" s="122"/>
      <c r="X307" s="138"/>
      <c r="Y307" s="123"/>
      <c r="Z307" s="123"/>
      <c r="AA307" s="79"/>
      <c r="AB307" s="79"/>
      <c r="AC307" s="164"/>
      <c r="AD307" s="123"/>
      <c r="AE307" s="174"/>
      <c r="AF307" s="124"/>
    </row>
    <row r="308" spans="1:32" s="106" customFormat="1">
      <c r="A308" s="108"/>
      <c r="B308" s="108"/>
      <c r="C308" s="108"/>
      <c r="D308" s="125"/>
      <c r="E308" s="100"/>
      <c r="F308" s="125"/>
      <c r="G308" s="125"/>
      <c r="H308" s="109"/>
      <c r="I308" s="109"/>
      <c r="J308" s="109"/>
      <c r="K308" s="109"/>
      <c r="L308" s="109"/>
      <c r="M308" s="109"/>
      <c r="N308" s="109"/>
      <c r="Q308" s="109"/>
      <c r="R308" s="109"/>
      <c r="S308" s="109"/>
      <c r="T308" s="109"/>
      <c r="U308" s="109"/>
      <c r="V308" s="109"/>
      <c r="W308" s="122"/>
      <c r="X308" s="138"/>
      <c r="Y308" s="123"/>
      <c r="Z308" s="123"/>
      <c r="AA308" s="79"/>
      <c r="AB308" s="79"/>
      <c r="AC308" s="164"/>
      <c r="AD308" s="123"/>
      <c r="AE308" s="174"/>
      <c r="AF308" s="124"/>
    </row>
    <row r="309" spans="1:32" s="106" customFormat="1">
      <c r="A309" s="108"/>
      <c r="B309" s="108"/>
      <c r="C309" s="108"/>
      <c r="D309" s="41"/>
      <c r="E309" s="41"/>
      <c r="F309" s="41"/>
      <c r="G309" s="41"/>
      <c r="H309" s="109"/>
      <c r="I309" s="109"/>
      <c r="J309" s="109"/>
      <c r="K309" s="109"/>
      <c r="L309" s="109"/>
      <c r="M309" s="109"/>
      <c r="N309" s="109"/>
      <c r="Q309" s="109"/>
      <c r="R309" s="109"/>
      <c r="S309" s="109"/>
      <c r="T309" s="109"/>
      <c r="U309" s="109"/>
      <c r="V309" s="109"/>
      <c r="W309" s="122"/>
      <c r="X309" s="138"/>
      <c r="Y309" s="123"/>
      <c r="Z309" s="123"/>
      <c r="AA309" s="79"/>
      <c r="AB309" s="79"/>
      <c r="AC309" s="164"/>
      <c r="AD309" s="123"/>
      <c r="AE309" s="174"/>
      <c r="AF309" s="124"/>
    </row>
    <row r="310" spans="1:32" s="106" customFormat="1">
      <c r="A310" s="108"/>
      <c r="B310" s="108"/>
      <c r="C310" s="108"/>
      <c r="D310" s="102"/>
      <c r="E310" s="102"/>
      <c r="F310" s="102"/>
      <c r="G310" s="102"/>
      <c r="H310" s="109"/>
      <c r="I310" s="109"/>
      <c r="J310" s="109"/>
      <c r="K310" s="109"/>
      <c r="L310" s="109"/>
      <c r="M310" s="109"/>
      <c r="N310" s="109"/>
      <c r="Q310" s="109"/>
      <c r="R310" s="109"/>
      <c r="S310" s="109"/>
      <c r="T310" s="109"/>
      <c r="U310" s="109"/>
      <c r="V310" s="109"/>
      <c r="W310" s="122"/>
      <c r="X310" s="138"/>
      <c r="Y310" s="123"/>
      <c r="Z310" s="123"/>
      <c r="AA310" s="79"/>
      <c r="AB310" s="79"/>
      <c r="AC310" s="164"/>
      <c r="AD310" s="123"/>
      <c r="AE310" s="174"/>
      <c r="AF310" s="124"/>
    </row>
    <row r="311" spans="1:32" s="106" customFormat="1">
      <c r="A311" s="108"/>
      <c r="B311" s="108"/>
      <c r="C311" s="108"/>
      <c r="D311" s="125"/>
      <c r="E311" s="100"/>
      <c r="F311" s="125"/>
      <c r="G311" s="125"/>
      <c r="H311" s="109"/>
      <c r="I311" s="109"/>
      <c r="J311" s="109"/>
      <c r="K311" s="109"/>
      <c r="L311" s="109"/>
      <c r="M311" s="109"/>
      <c r="N311" s="109"/>
      <c r="Q311" s="109"/>
      <c r="R311" s="109"/>
      <c r="S311" s="109"/>
      <c r="T311" s="109"/>
      <c r="U311" s="109"/>
      <c r="V311" s="109"/>
      <c r="W311" s="122"/>
      <c r="X311" s="138"/>
      <c r="Y311" s="123"/>
      <c r="Z311" s="123"/>
      <c r="AA311" s="79"/>
      <c r="AB311" s="79"/>
      <c r="AC311" s="164"/>
      <c r="AD311" s="123"/>
      <c r="AE311" s="174"/>
      <c r="AF311" s="124"/>
    </row>
    <row r="312" spans="1:32" s="106" customFormat="1">
      <c r="A312" s="108"/>
      <c r="B312" s="108"/>
      <c r="C312" s="108"/>
      <c r="D312" s="41"/>
      <c r="E312" s="41"/>
      <c r="F312" s="41"/>
      <c r="G312" s="41"/>
      <c r="H312" s="109"/>
      <c r="I312" s="109"/>
      <c r="J312" s="109"/>
      <c r="K312" s="109"/>
      <c r="L312" s="109"/>
      <c r="M312" s="109"/>
      <c r="N312" s="109"/>
      <c r="Q312" s="109"/>
      <c r="R312" s="109"/>
      <c r="S312" s="109"/>
      <c r="T312" s="109"/>
      <c r="U312" s="109"/>
      <c r="V312" s="109"/>
      <c r="W312" s="122"/>
      <c r="X312" s="138"/>
      <c r="Y312" s="123"/>
      <c r="Z312" s="123"/>
      <c r="AA312" s="79"/>
      <c r="AB312" s="79"/>
      <c r="AC312" s="164"/>
      <c r="AD312" s="123"/>
      <c r="AE312" s="174"/>
      <c r="AF312" s="124"/>
    </row>
    <row r="313" spans="1:32" s="106" customFormat="1">
      <c r="A313" s="108"/>
      <c r="B313" s="108"/>
      <c r="C313" s="108"/>
      <c r="D313" s="102"/>
      <c r="E313" s="102"/>
      <c r="F313" s="102"/>
      <c r="G313" s="102"/>
      <c r="H313" s="109"/>
      <c r="I313" s="109"/>
      <c r="J313" s="109"/>
      <c r="K313" s="109"/>
      <c r="L313" s="109"/>
      <c r="M313" s="109"/>
      <c r="N313" s="109"/>
      <c r="Q313" s="109"/>
      <c r="R313" s="109"/>
      <c r="S313" s="109"/>
      <c r="T313" s="109"/>
      <c r="U313" s="109"/>
      <c r="V313" s="109"/>
      <c r="W313" s="122"/>
      <c r="X313" s="138"/>
      <c r="Y313" s="123"/>
      <c r="Z313" s="123"/>
      <c r="AA313" s="79"/>
      <c r="AB313" s="79"/>
      <c r="AC313" s="164"/>
      <c r="AD313" s="123"/>
      <c r="AE313" s="174"/>
      <c r="AF313" s="124"/>
    </row>
    <row r="314" spans="1:32" s="106" customFormat="1">
      <c r="A314" s="108"/>
      <c r="B314" s="108"/>
      <c r="C314" s="108"/>
      <c r="D314" s="111"/>
      <c r="E314" s="100"/>
      <c r="F314" s="111"/>
      <c r="G314" s="111"/>
      <c r="H314" s="109"/>
      <c r="I314" s="109"/>
      <c r="J314" s="109"/>
      <c r="K314" s="109"/>
      <c r="L314" s="109"/>
      <c r="M314" s="109"/>
      <c r="N314" s="109"/>
      <c r="Q314" s="109"/>
      <c r="R314" s="109"/>
      <c r="S314" s="109"/>
      <c r="T314" s="109"/>
      <c r="U314" s="109"/>
      <c r="V314" s="109"/>
      <c r="W314" s="122"/>
      <c r="X314" s="138"/>
      <c r="Y314" s="123"/>
      <c r="Z314" s="123"/>
      <c r="AA314" s="79"/>
      <c r="AB314" s="79"/>
      <c r="AC314" s="164"/>
      <c r="AD314" s="123"/>
      <c r="AE314" s="174"/>
      <c r="AF314" s="124"/>
    </row>
    <row r="315" spans="1:32" s="106" customFormat="1">
      <c r="A315" s="108"/>
      <c r="B315" s="108"/>
      <c r="C315" s="108"/>
      <c r="D315" s="41"/>
      <c r="E315" s="41"/>
      <c r="F315" s="41"/>
      <c r="G315" s="41"/>
      <c r="H315" s="109"/>
      <c r="I315" s="109"/>
      <c r="J315" s="109"/>
      <c r="K315" s="109"/>
      <c r="L315" s="109"/>
      <c r="M315" s="109"/>
      <c r="N315" s="109"/>
      <c r="Q315" s="109"/>
      <c r="R315" s="109"/>
      <c r="S315" s="109"/>
      <c r="T315" s="109"/>
      <c r="U315" s="109"/>
      <c r="V315" s="109"/>
      <c r="W315" s="122"/>
      <c r="X315" s="138"/>
      <c r="Y315" s="123"/>
      <c r="Z315" s="123"/>
      <c r="AA315" s="79"/>
      <c r="AB315" s="79"/>
      <c r="AC315" s="164"/>
      <c r="AD315" s="123"/>
      <c r="AE315" s="174"/>
      <c r="AF315" s="124"/>
    </row>
    <row r="316" spans="1:32" s="106" customFormat="1">
      <c r="A316" s="108"/>
      <c r="B316" s="108"/>
      <c r="C316" s="108"/>
      <c r="D316" s="102"/>
      <c r="E316" s="102"/>
      <c r="F316" s="102"/>
      <c r="G316" s="102"/>
      <c r="H316" s="109"/>
      <c r="I316" s="109"/>
      <c r="J316" s="109"/>
      <c r="K316" s="109"/>
      <c r="L316" s="109"/>
      <c r="M316" s="109"/>
      <c r="N316" s="109"/>
      <c r="Q316" s="109"/>
      <c r="R316" s="109"/>
      <c r="S316" s="109"/>
      <c r="T316" s="109"/>
      <c r="U316" s="109"/>
      <c r="V316" s="109"/>
      <c r="W316" s="122"/>
      <c r="X316" s="138"/>
      <c r="Y316" s="123"/>
      <c r="Z316" s="123"/>
      <c r="AA316" s="79"/>
      <c r="AB316" s="79"/>
      <c r="AC316" s="164"/>
      <c r="AD316" s="123"/>
      <c r="AE316" s="174"/>
      <c r="AF316" s="124"/>
    </row>
    <row r="317" spans="1:32" s="106" customFormat="1">
      <c r="A317" s="108"/>
      <c r="B317" s="108"/>
      <c r="C317" s="108"/>
      <c r="D317" s="125"/>
      <c r="E317" s="100"/>
      <c r="F317" s="125"/>
      <c r="G317" s="125"/>
      <c r="H317" s="109"/>
      <c r="I317" s="109"/>
      <c r="J317" s="109"/>
      <c r="K317" s="109"/>
      <c r="L317" s="109"/>
      <c r="M317" s="109"/>
      <c r="N317" s="109"/>
      <c r="Q317" s="109"/>
      <c r="R317" s="109"/>
      <c r="S317" s="109"/>
      <c r="T317" s="109"/>
      <c r="U317" s="109"/>
      <c r="V317" s="109"/>
      <c r="W317" s="122"/>
      <c r="X317" s="138"/>
      <c r="Y317" s="123"/>
      <c r="Z317" s="123"/>
      <c r="AA317" s="79"/>
      <c r="AB317" s="79"/>
      <c r="AC317" s="164"/>
      <c r="AD317" s="123"/>
      <c r="AE317" s="174"/>
      <c r="AF317" s="124"/>
    </row>
    <row r="318" spans="1:32" s="106" customFormat="1">
      <c r="A318" s="108"/>
      <c r="B318" s="108"/>
      <c r="C318" s="108"/>
      <c r="D318" s="125"/>
      <c r="E318" s="100"/>
      <c r="F318" s="125"/>
      <c r="G318" s="125"/>
      <c r="H318" s="109"/>
      <c r="I318" s="109"/>
      <c r="J318" s="109"/>
      <c r="K318" s="109"/>
      <c r="L318" s="109"/>
      <c r="M318" s="109"/>
      <c r="N318" s="109"/>
      <c r="Q318" s="109"/>
      <c r="R318" s="109"/>
      <c r="S318" s="109"/>
      <c r="T318" s="109"/>
      <c r="U318" s="109"/>
      <c r="V318" s="109"/>
      <c r="W318" s="122"/>
      <c r="X318" s="138"/>
      <c r="Y318" s="123"/>
      <c r="Z318" s="123"/>
      <c r="AA318" s="79"/>
      <c r="AB318" s="79"/>
      <c r="AC318" s="164"/>
      <c r="AD318" s="123"/>
      <c r="AE318" s="174"/>
      <c r="AF318" s="124"/>
    </row>
    <row r="319" spans="1:32" s="106" customFormat="1">
      <c r="A319" s="108"/>
      <c r="B319" s="108"/>
      <c r="C319" s="108"/>
      <c r="D319" s="125"/>
      <c r="E319" s="100"/>
      <c r="F319" s="125"/>
      <c r="G319" s="125"/>
      <c r="H319" s="109"/>
      <c r="I319" s="109"/>
      <c r="J319" s="109"/>
      <c r="K319" s="109"/>
      <c r="L319" s="109"/>
      <c r="M319" s="109"/>
      <c r="N319" s="109"/>
      <c r="Q319" s="109"/>
      <c r="R319" s="109"/>
      <c r="S319" s="109"/>
      <c r="T319" s="109"/>
      <c r="U319" s="109"/>
      <c r="V319" s="109"/>
      <c r="W319" s="122"/>
      <c r="X319" s="138"/>
      <c r="Y319" s="123"/>
      <c r="Z319" s="123"/>
      <c r="AA319" s="79"/>
      <c r="AB319" s="79"/>
      <c r="AC319" s="164"/>
      <c r="AD319" s="123"/>
      <c r="AE319" s="174"/>
      <c r="AF319" s="124"/>
    </row>
    <row r="320" spans="1:32" s="106" customFormat="1">
      <c r="A320" s="108"/>
      <c r="B320" s="108"/>
      <c r="C320" s="108"/>
      <c r="D320" s="126"/>
      <c r="E320" s="100"/>
      <c r="F320" s="126"/>
      <c r="G320" s="126"/>
      <c r="H320" s="109"/>
      <c r="I320" s="109"/>
      <c r="J320" s="109"/>
      <c r="K320" s="109"/>
      <c r="L320" s="109"/>
      <c r="M320" s="109"/>
      <c r="N320" s="109"/>
      <c r="Q320" s="109"/>
      <c r="R320" s="109"/>
      <c r="S320" s="109"/>
      <c r="T320" s="109"/>
      <c r="U320" s="109"/>
      <c r="V320" s="109"/>
      <c r="W320" s="122"/>
      <c r="X320" s="138"/>
      <c r="Y320" s="123"/>
      <c r="Z320" s="123"/>
      <c r="AA320" s="79"/>
      <c r="AB320" s="79"/>
      <c r="AC320" s="164"/>
      <c r="AD320" s="123"/>
      <c r="AE320" s="174"/>
      <c r="AF320" s="124"/>
    </row>
    <row r="321" spans="1:32" s="106" customFormat="1">
      <c r="A321" s="108"/>
      <c r="B321" s="108"/>
      <c r="C321" s="108"/>
      <c r="D321" s="41"/>
      <c r="E321" s="41"/>
      <c r="F321" s="41"/>
      <c r="G321" s="41"/>
      <c r="H321" s="109"/>
      <c r="I321" s="109"/>
      <c r="J321" s="109"/>
      <c r="K321" s="109"/>
      <c r="L321" s="109"/>
      <c r="M321" s="109"/>
      <c r="N321" s="109"/>
      <c r="Q321" s="109"/>
      <c r="R321" s="109"/>
      <c r="S321" s="109"/>
      <c r="T321" s="109"/>
      <c r="U321" s="109"/>
      <c r="V321" s="109"/>
      <c r="W321" s="122"/>
      <c r="X321" s="138"/>
      <c r="Y321" s="123"/>
      <c r="Z321" s="123"/>
      <c r="AA321" s="79"/>
      <c r="AB321" s="79"/>
      <c r="AC321" s="164"/>
      <c r="AD321" s="123"/>
      <c r="AE321" s="174"/>
      <c r="AF321" s="124"/>
    </row>
    <row r="322" spans="1:32" s="106" customFormat="1">
      <c r="A322" s="108"/>
      <c r="B322" s="108"/>
      <c r="C322" s="108"/>
      <c r="D322" s="125"/>
      <c r="E322" s="100"/>
      <c r="F322" s="125"/>
      <c r="G322" s="125"/>
      <c r="H322" s="109"/>
      <c r="I322" s="109"/>
      <c r="J322" s="109"/>
      <c r="K322" s="109"/>
      <c r="L322" s="109"/>
      <c r="M322" s="109"/>
      <c r="N322" s="109"/>
      <c r="Q322" s="109"/>
      <c r="R322" s="109"/>
      <c r="S322" s="109"/>
      <c r="T322" s="109"/>
      <c r="U322" s="109"/>
      <c r="V322" s="109"/>
      <c r="W322" s="122"/>
      <c r="X322" s="138"/>
      <c r="Y322" s="123"/>
      <c r="Z322" s="123"/>
      <c r="AA322" s="79"/>
      <c r="AB322" s="79"/>
      <c r="AC322" s="164"/>
      <c r="AD322" s="123"/>
      <c r="AE322" s="174"/>
      <c r="AF322" s="124"/>
    </row>
    <row r="323" spans="1:32" s="106" customFormat="1">
      <c r="A323" s="108"/>
      <c r="B323" s="108"/>
      <c r="C323" s="108"/>
      <c r="D323" s="125"/>
      <c r="E323" s="100"/>
      <c r="F323" s="125"/>
      <c r="G323" s="125"/>
      <c r="H323" s="109"/>
      <c r="I323" s="109"/>
      <c r="J323" s="109"/>
      <c r="K323" s="109"/>
      <c r="L323" s="109"/>
      <c r="M323" s="109"/>
      <c r="N323" s="109"/>
      <c r="Q323" s="109"/>
      <c r="R323" s="109"/>
      <c r="S323" s="109"/>
      <c r="T323" s="109"/>
      <c r="U323" s="109"/>
      <c r="V323" s="109"/>
      <c r="W323" s="122"/>
      <c r="X323" s="138"/>
      <c r="Y323" s="123"/>
      <c r="Z323" s="123"/>
      <c r="AA323" s="79"/>
      <c r="AB323" s="79"/>
      <c r="AC323" s="164"/>
      <c r="AD323" s="123"/>
      <c r="AE323" s="174"/>
      <c r="AF323" s="124"/>
    </row>
    <row r="324" spans="1:32" s="106" customFormat="1">
      <c r="A324" s="108"/>
      <c r="B324" s="108"/>
      <c r="C324" s="108"/>
      <c r="D324" s="125"/>
      <c r="E324" s="100"/>
      <c r="F324" s="125"/>
      <c r="G324" s="125"/>
      <c r="H324" s="109"/>
      <c r="I324" s="109"/>
      <c r="J324" s="109"/>
      <c r="K324" s="109"/>
      <c r="L324" s="109"/>
      <c r="M324" s="109"/>
      <c r="N324" s="109"/>
      <c r="Q324" s="109"/>
      <c r="R324" s="109"/>
      <c r="S324" s="109"/>
      <c r="T324" s="109"/>
      <c r="U324" s="109"/>
      <c r="V324" s="109"/>
      <c r="W324" s="122"/>
      <c r="X324" s="138"/>
      <c r="Y324" s="123"/>
      <c r="Z324" s="123"/>
      <c r="AA324" s="79"/>
      <c r="AB324" s="79"/>
      <c r="AC324" s="164"/>
      <c r="AD324" s="123"/>
      <c r="AE324" s="174"/>
      <c r="AF324" s="124"/>
    </row>
    <row r="325" spans="1:32" s="106" customFormat="1">
      <c r="A325" s="108"/>
      <c r="B325" s="108"/>
      <c r="C325" s="108"/>
      <c r="D325" s="102"/>
      <c r="E325" s="102"/>
      <c r="F325" s="102"/>
      <c r="G325" s="102"/>
      <c r="H325" s="109"/>
      <c r="I325" s="109"/>
      <c r="J325" s="109"/>
      <c r="K325" s="109"/>
      <c r="L325" s="109"/>
      <c r="M325" s="109"/>
      <c r="N325" s="109"/>
      <c r="Q325" s="109"/>
      <c r="R325" s="109"/>
      <c r="S325" s="109"/>
      <c r="T325" s="109"/>
      <c r="U325" s="109"/>
      <c r="V325" s="109"/>
      <c r="W325" s="122"/>
      <c r="X325" s="138"/>
      <c r="Y325" s="123"/>
      <c r="Z325" s="123"/>
      <c r="AA325" s="79"/>
      <c r="AB325" s="79"/>
      <c r="AC325" s="164"/>
      <c r="AD325" s="123"/>
      <c r="AE325" s="174"/>
      <c r="AF325" s="124"/>
    </row>
    <row r="326" spans="1:32" s="106" customFormat="1">
      <c r="A326" s="108"/>
      <c r="B326" s="108"/>
      <c r="C326" s="108"/>
      <c r="D326" s="41"/>
      <c r="E326" s="41"/>
      <c r="F326" s="41"/>
      <c r="G326" s="41"/>
      <c r="H326" s="109"/>
      <c r="I326" s="109"/>
      <c r="J326" s="109"/>
      <c r="K326" s="109"/>
      <c r="L326" s="109"/>
      <c r="M326" s="109"/>
      <c r="N326" s="109"/>
      <c r="Q326" s="109"/>
      <c r="R326" s="109"/>
      <c r="S326" s="109"/>
      <c r="T326" s="109"/>
      <c r="U326" s="109"/>
      <c r="V326" s="109"/>
      <c r="W326" s="122"/>
      <c r="X326" s="138"/>
      <c r="Y326" s="123"/>
      <c r="Z326" s="123"/>
      <c r="AA326" s="79"/>
      <c r="AB326" s="79"/>
      <c r="AC326" s="164"/>
      <c r="AD326" s="123"/>
      <c r="AE326" s="174"/>
      <c r="AF326" s="124"/>
    </row>
    <row r="327" spans="1:32" s="106" customFormat="1">
      <c r="A327" s="108"/>
      <c r="B327" s="108"/>
      <c r="C327" s="108"/>
      <c r="D327" s="125"/>
      <c r="E327" s="100"/>
      <c r="F327" s="125"/>
      <c r="G327" s="125"/>
      <c r="H327" s="109"/>
      <c r="I327" s="109"/>
      <c r="J327" s="109"/>
      <c r="K327" s="109"/>
      <c r="L327" s="109"/>
      <c r="M327" s="109"/>
      <c r="N327" s="109"/>
      <c r="Q327" s="109"/>
      <c r="R327" s="109"/>
      <c r="S327" s="109"/>
      <c r="T327" s="109"/>
      <c r="U327" s="109"/>
      <c r="V327" s="109"/>
      <c r="W327" s="122"/>
      <c r="X327" s="138"/>
      <c r="Y327" s="123"/>
      <c r="Z327" s="123"/>
      <c r="AA327" s="79"/>
      <c r="AB327" s="79"/>
      <c r="AC327" s="164"/>
      <c r="AD327" s="123"/>
      <c r="AE327" s="174"/>
      <c r="AF327" s="124"/>
    </row>
    <row r="328" spans="1:32" s="106" customFormat="1">
      <c r="A328" s="108"/>
      <c r="B328" s="108"/>
      <c r="C328" s="108"/>
      <c r="D328" s="125"/>
      <c r="E328" s="100"/>
      <c r="F328" s="125"/>
      <c r="G328" s="125"/>
      <c r="H328" s="109"/>
      <c r="I328" s="109"/>
      <c r="J328" s="109"/>
      <c r="K328" s="109"/>
      <c r="L328" s="109"/>
      <c r="M328" s="109"/>
      <c r="N328" s="109"/>
      <c r="Q328" s="109"/>
      <c r="R328" s="109"/>
      <c r="S328" s="109"/>
      <c r="T328" s="109"/>
      <c r="U328" s="109"/>
      <c r="V328" s="109"/>
      <c r="W328" s="122"/>
      <c r="X328" s="138"/>
      <c r="Y328" s="123"/>
      <c r="Z328" s="123"/>
      <c r="AA328" s="79"/>
      <c r="AB328" s="79"/>
      <c r="AC328" s="164"/>
      <c r="AD328" s="123"/>
      <c r="AE328" s="174"/>
      <c r="AF328" s="124"/>
    </row>
    <row r="329" spans="1:32" s="106" customFormat="1">
      <c r="A329" s="108"/>
      <c r="B329" s="108"/>
      <c r="C329" s="108"/>
      <c r="D329" s="111"/>
      <c r="E329" s="100"/>
      <c r="F329" s="111"/>
      <c r="G329" s="111"/>
      <c r="H329" s="109"/>
      <c r="I329" s="109"/>
      <c r="J329" s="109"/>
      <c r="K329" s="109"/>
      <c r="L329" s="109"/>
      <c r="M329" s="109"/>
      <c r="N329" s="109"/>
      <c r="Q329" s="109"/>
      <c r="R329" s="109"/>
      <c r="S329" s="109"/>
      <c r="T329" s="109"/>
      <c r="U329" s="109"/>
      <c r="V329" s="109"/>
      <c r="W329" s="122"/>
      <c r="X329" s="138"/>
      <c r="Y329" s="123"/>
      <c r="Z329" s="123"/>
      <c r="AA329" s="79"/>
      <c r="AB329" s="79"/>
      <c r="AC329" s="164"/>
      <c r="AD329" s="123"/>
      <c r="AE329" s="174"/>
      <c r="AF329" s="124"/>
    </row>
    <row r="330" spans="1:32" s="106" customFormat="1">
      <c r="A330" s="108"/>
      <c r="B330" s="108"/>
      <c r="C330" s="108"/>
      <c r="D330" s="125"/>
      <c r="E330" s="100"/>
      <c r="F330" s="125"/>
      <c r="G330" s="125"/>
      <c r="H330" s="109"/>
      <c r="I330" s="109"/>
      <c r="J330" s="109"/>
      <c r="K330" s="109"/>
      <c r="L330" s="109"/>
      <c r="M330" s="109"/>
      <c r="N330" s="109"/>
      <c r="Q330" s="109"/>
      <c r="R330" s="109"/>
      <c r="S330" s="109"/>
      <c r="T330" s="109"/>
      <c r="U330" s="109"/>
      <c r="V330" s="109"/>
      <c r="W330" s="122"/>
      <c r="X330" s="138"/>
      <c r="Y330" s="123"/>
      <c r="Z330" s="123"/>
      <c r="AA330" s="79"/>
      <c r="AB330" s="79"/>
      <c r="AC330" s="164"/>
      <c r="AD330" s="123"/>
      <c r="AE330" s="174"/>
      <c r="AF330" s="124"/>
    </row>
    <row r="331" spans="1:32" s="106" customFormat="1">
      <c r="A331" s="108"/>
      <c r="B331" s="108"/>
      <c r="C331" s="108"/>
      <c r="D331" s="125"/>
      <c r="E331" s="100"/>
      <c r="F331" s="125"/>
      <c r="G331" s="125"/>
      <c r="H331" s="109"/>
      <c r="I331" s="109"/>
      <c r="J331" s="109"/>
      <c r="K331" s="109"/>
      <c r="L331" s="109"/>
      <c r="M331" s="109"/>
      <c r="N331" s="109"/>
      <c r="Q331" s="109"/>
      <c r="R331" s="109"/>
      <c r="S331" s="109"/>
      <c r="T331" s="109"/>
      <c r="U331" s="109"/>
      <c r="V331" s="109"/>
      <c r="W331" s="122"/>
      <c r="X331" s="138"/>
      <c r="Y331" s="123"/>
      <c r="Z331" s="123"/>
      <c r="AA331" s="79"/>
      <c r="AB331" s="79"/>
      <c r="AC331" s="164"/>
      <c r="AD331" s="123"/>
      <c r="AE331" s="174"/>
      <c r="AF331" s="124"/>
    </row>
    <row r="332" spans="1:32" s="106" customFormat="1">
      <c r="A332" s="108"/>
      <c r="B332" s="108"/>
      <c r="C332" s="108"/>
      <c r="D332" s="41"/>
      <c r="E332" s="41"/>
      <c r="F332" s="41"/>
      <c r="G332" s="41"/>
      <c r="H332" s="109"/>
      <c r="I332" s="109"/>
      <c r="J332" s="109"/>
      <c r="K332" s="109"/>
      <c r="L332" s="109"/>
      <c r="M332" s="109"/>
      <c r="N332" s="109"/>
      <c r="Q332" s="109"/>
      <c r="R332" s="109"/>
      <c r="S332" s="109"/>
      <c r="T332" s="109"/>
      <c r="U332" s="109"/>
      <c r="V332" s="109"/>
      <c r="W332" s="122"/>
      <c r="X332" s="138"/>
      <c r="Y332" s="123"/>
      <c r="Z332" s="123"/>
      <c r="AA332" s="79"/>
      <c r="AB332" s="79"/>
      <c r="AC332" s="164"/>
      <c r="AD332" s="123"/>
      <c r="AE332" s="174"/>
      <c r="AF332" s="124"/>
    </row>
    <row r="333" spans="1:32" s="106" customFormat="1">
      <c r="A333" s="108"/>
      <c r="B333" s="108"/>
      <c r="C333" s="108"/>
      <c r="D333" s="41"/>
      <c r="E333" s="41"/>
      <c r="F333" s="41"/>
      <c r="G333" s="41"/>
      <c r="H333" s="109"/>
      <c r="I333" s="109"/>
      <c r="J333" s="109"/>
      <c r="K333" s="109"/>
      <c r="L333" s="109"/>
      <c r="M333" s="109"/>
      <c r="N333" s="109"/>
      <c r="Q333" s="109"/>
      <c r="R333" s="109"/>
      <c r="S333" s="109"/>
      <c r="T333" s="109"/>
      <c r="U333" s="109"/>
      <c r="V333" s="109"/>
      <c r="W333" s="122"/>
      <c r="X333" s="138"/>
      <c r="Y333" s="123"/>
      <c r="Z333" s="123"/>
      <c r="AA333" s="79"/>
      <c r="AB333" s="79"/>
      <c r="AC333" s="164"/>
      <c r="AD333" s="123"/>
      <c r="AE333" s="174"/>
      <c r="AF333" s="124"/>
    </row>
    <row r="334" spans="1:32" s="106" customFormat="1">
      <c r="A334" s="108"/>
      <c r="B334" s="108"/>
      <c r="C334" s="108"/>
      <c r="D334" s="111"/>
      <c r="E334" s="100"/>
      <c r="F334" s="111"/>
      <c r="G334" s="111"/>
      <c r="H334" s="109"/>
      <c r="I334" s="109"/>
      <c r="J334" s="109"/>
      <c r="K334" s="109"/>
      <c r="L334" s="109"/>
      <c r="M334" s="109"/>
      <c r="N334" s="109"/>
      <c r="Q334" s="109"/>
      <c r="R334" s="109"/>
      <c r="S334" s="109"/>
      <c r="T334" s="109"/>
      <c r="U334" s="109"/>
      <c r="V334" s="109"/>
      <c r="W334" s="122"/>
      <c r="X334" s="138"/>
      <c r="Y334" s="123"/>
      <c r="Z334" s="123"/>
      <c r="AA334" s="79"/>
      <c r="AB334" s="79"/>
      <c r="AC334" s="164"/>
      <c r="AD334" s="123"/>
      <c r="AE334" s="174"/>
      <c r="AF334" s="124"/>
    </row>
    <row r="335" spans="1:32" s="106" customFormat="1">
      <c r="A335" s="108"/>
      <c r="B335" s="108"/>
      <c r="C335" s="108"/>
      <c r="D335" s="125"/>
      <c r="E335" s="100"/>
      <c r="F335" s="125"/>
      <c r="G335" s="125"/>
      <c r="H335" s="109"/>
      <c r="I335" s="109"/>
      <c r="J335" s="109"/>
      <c r="K335" s="109"/>
      <c r="L335" s="109"/>
      <c r="M335" s="109"/>
      <c r="N335" s="109"/>
      <c r="Q335" s="109"/>
      <c r="R335" s="109"/>
      <c r="S335" s="109"/>
      <c r="T335" s="109"/>
      <c r="U335" s="109"/>
      <c r="V335" s="109"/>
      <c r="W335" s="122"/>
      <c r="X335" s="138"/>
      <c r="Y335" s="123"/>
      <c r="Z335" s="123"/>
      <c r="AA335" s="79"/>
      <c r="AB335" s="79"/>
      <c r="AC335" s="164"/>
      <c r="AD335" s="123"/>
      <c r="AE335" s="174"/>
      <c r="AF335" s="124"/>
    </row>
    <row r="336" spans="1:32" s="106" customFormat="1">
      <c r="A336" s="108"/>
      <c r="B336" s="108"/>
      <c r="C336" s="108"/>
      <c r="D336" s="125"/>
      <c r="E336" s="100"/>
      <c r="F336" s="125"/>
      <c r="G336" s="125"/>
      <c r="H336" s="109"/>
      <c r="I336" s="109"/>
      <c r="J336" s="109"/>
      <c r="K336" s="109"/>
      <c r="L336" s="109"/>
      <c r="M336" s="109"/>
      <c r="N336" s="109"/>
      <c r="Q336" s="109"/>
      <c r="R336" s="109"/>
      <c r="S336" s="109"/>
      <c r="T336" s="109"/>
      <c r="U336" s="109"/>
      <c r="V336" s="109"/>
      <c r="W336" s="122"/>
      <c r="X336" s="138"/>
      <c r="Y336" s="123"/>
      <c r="Z336" s="123"/>
      <c r="AA336" s="79"/>
      <c r="AB336" s="79"/>
      <c r="AC336" s="164"/>
      <c r="AD336" s="123"/>
      <c r="AE336" s="174"/>
      <c r="AF336" s="124"/>
    </row>
    <row r="337" spans="1:32" s="106" customFormat="1">
      <c r="A337" s="108"/>
      <c r="B337" s="108"/>
      <c r="C337" s="108"/>
      <c r="D337" s="125"/>
      <c r="E337" s="100"/>
      <c r="F337" s="125"/>
      <c r="G337" s="125"/>
      <c r="H337" s="109"/>
      <c r="I337" s="109"/>
      <c r="J337" s="109"/>
      <c r="K337" s="109"/>
      <c r="L337" s="109"/>
      <c r="M337" s="109"/>
      <c r="N337" s="109"/>
      <c r="Q337" s="109"/>
      <c r="R337" s="109"/>
      <c r="S337" s="109"/>
      <c r="T337" s="109"/>
      <c r="U337" s="109"/>
      <c r="V337" s="109"/>
      <c r="W337" s="122"/>
      <c r="X337" s="138"/>
      <c r="Y337" s="123"/>
      <c r="Z337" s="123"/>
      <c r="AA337" s="79"/>
      <c r="AB337" s="79"/>
      <c r="AC337" s="164"/>
      <c r="AD337" s="123"/>
      <c r="AE337" s="174"/>
      <c r="AF337" s="124"/>
    </row>
    <row r="338" spans="1:32" s="106" customFormat="1">
      <c r="A338" s="108"/>
      <c r="B338" s="108"/>
      <c r="C338" s="108"/>
      <c r="D338" s="111"/>
      <c r="E338" s="100"/>
      <c r="F338" s="111"/>
      <c r="G338" s="111"/>
      <c r="H338" s="109"/>
      <c r="I338" s="109"/>
      <c r="J338" s="109"/>
      <c r="K338" s="109"/>
      <c r="L338" s="109"/>
      <c r="M338" s="109"/>
      <c r="N338" s="109"/>
      <c r="Q338" s="109"/>
      <c r="R338" s="109"/>
      <c r="S338" s="109"/>
      <c r="T338" s="109"/>
      <c r="U338" s="109"/>
      <c r="V338" s="109"/>
      <c r="W338" s="122"/>
      <c r="X338" s="138"/>
      <c r="Y338" s="123"/>
      <c r="Z338" s="123"/>
      <c r="AA338" s="79"/>
      <c r="AB338" s="79"/>
      <c r="AC338" s="164"/>
      <c r="AD338" s="123"/>
      <c r="AE338" s="174"/>
      <c r="AF338" s="124"/>
    </row>
    <row r="339" spans="1:32" s="106" customFormat="1">
      <c r="A339" s="108"/>
      <c r="B339" s="108"/>
      <c r="C339" s="108"/>
      <c r="D339" s="126"/>
      <c r="E339" s="100"/>
      <c r="F339" s="126"/>
      <c r="G339" s="126"/>
      <c r="H339" s="109"/>
      <c r="I339" s="109"/>
      <c r="J339" s="109"/>
      <c r="K339" s="109"/>
      <c r="L339" s="109"/>
      <c r="M339" s="109"/>
      <c r="N339" s="109"/>
      <c r="Q339" s="109"/>
      <c r="R339" s="109"/>
      <c r="S339" s="109"/>
      <c r="T339" s="109"/>
      <c r="U339" s="109"/>
      <c r="V339" s="109"/>
      <c r="W339" s="122"/>
      <c r="X339" s="138"/>
      <c r="Y339" s="123"/>
      <c r="Z339" s="123"/>
      <c r="AA339" s="79"/>
      <c r="AB339" s="79"/>
      <c r="AC339" s="164"/>
      <c r="AD339" s="123"/>
      <c r="AE339" s="174"/>
      <c r="AF339" s="124"/>
    </row>
    <row r="340" spans="1:32" s="106" customFormat="1">
      <c r="A340" s="108"/>
      <c r="B340" s="108"/>
      <c r="C340" s="108"/>
      <c r="D340" s="41"/>
      <c r="E340" s="41"/>
      <c r="F340" s="41"/>
      <c r="G340" s="41"/>
      <c r="H340" s="109"/>
      <c r="I340" s="109"/>
      <c r="J340" s="109"/>
      <c r="K340" s="109"/>
      <c r="L340" s="109"/>
      <c r="M340" s="109"/>
      <c r="N340" s="109"/>
      <c r="Q340" s="109"/>
      <c r="R340" s="109"/>
      <c r="S340" s="109"/>
      <c r="T340" s="109"/>
      <c r="U340" s="109"/>
      <c r="V340" s="109"/>
      <c r="W340" s="122"/>
      <c r="X340" s="138"/>
      <c r="Y340" s="123"/>
      <c r="Z340" s="123"/>
      <c r="AA340" s="79"/>
      <c r="AB340" s="79"/>
      <c r="AC340" s="164"/>
      <c r="AD340" s="123"/>
      <c r="AE340" s="174"/>
      <c r="AF340" s="124"/>
    </row>
    <row r="341" spans="1:32" s="106" customFormat="1">
      <c r="A341" s="108"/>
      <c r="B341" s="108"/>
      <c r="C341" s="108"/>
      <c r="D341" s="41"/>
      <c r="E341" s="41"/>
      <c r="F341" s="41"/>
      <c r="G341" s="41"/>
      <c r="H341" s="109"/>
      <c r="I341" s="109"/>
      <c r="J341" s="109"/>
      <c r="K341" s="109"/>
      <c r="L341" s="109"/>
      <c r="M341" s="109"/>
      <c r="N341" s="109"/>
      <c r="Q341" s="109"/>
      <c r="R341" s="109"/>
      <c r="S341" s="109"/>
      <c r="T341" s="109"/>
      <c r="U341" s="109"/>
      <c r="V341" s="109"/>
      <c r="W341" s="122"/>
      <c r="X341" s="138"/>
      <c r="Y341" s="123"/>
      <c r="Z341" s="123"/>
      <c r="AA341" s="79"/>
      <c r="AB341" s="79"/>
      <c r="AC341" s="164"/>
      <c r="AD341" s="123"/>
      <c r="AE341" s="174"/>
      <c r="AF341" s="124"/>
    </row>
    <row r="342" spans="1:32" s="106" customFormat="1">
      <c r="A342" s="108"/>
      <c r="B342" s="108"/>
      <c r="C342" s="108"/>
      <c r="D342" s="41"/>
      <c r="E342" s="41"/>
      <c r="F342" s="41"/>
      <c r="G342" s="41"/>
      <c r="H342" s="109"/>
      <c r="I342" s="109"/>
      <c r="J342" s="109"/>
      <c r="K342" s="109"/>
      <c r="L342" s="109"/>
      <c r="M342" s="109"/>
      <c r="N342" s="109"/>
      <c r="Q342" s="109"/>
      <c r="R342" s="109"/>
      <c r="S342" s="109"/>
      <c r="T342" s="109"/>
      <c r="U342" s="109"/>
      <c r="V342" s="109"/>
      <c r="W342" s="122"/>
      <c r="X342" s="138"/>
      <c r="Y342" s="123"/>
      <c r="Z342" s="123"/>
      <c r="AA342" s="79"/>
      <c r="AB342" s="79"/>
      <c r="AC342" s="164"/>
      <c r="AD342" s="123"/>
      <c r="AE342" s="174"/>
      <c r="AF342" s="124"/>
    </row>
    <row r="343" spans="1:32" s="106" customFormat="1">
      <c r="A343" s="108"/>
      <c r="B343" s="108"/>
      <c r="C343" s="108"/>
      <c r="D343" s="111"/>
      <c r="E343" s="100"/>
      <c r="F343" s="111"/>
      <c r="G343" s="111"/>
      <c r="H343" s="109"/>
      <c r="I343" s="109"/>
      <c r="J343" s="109"/>
      <c r="K343" s="109"/>
      <c r="L343" s="109"/>
      <c r="M343" s="109"/>
      <c r="N343" s="109"/>
      <c r="Q343" s="109"/>
      <c r="R343" s="109"/>
      <c r="S343" s="109"/>
      <c r="T343" s="109"/>
      <c r="U343" s="109"/>
      <c r="V343" s="109"/>
      <c r="W343" s="122"/>
      <c r="X343" s="138"/>
      <c r="Y343" s="123"/>
      <c r="Z343" s="123"/>
      <c r="AA343" s="79"/>
      <c r="AB343" s="79"/>
      <c r="AC343" s="164"/>
      <c r="AD343" s="123"/>
      <c r="AE343" s="174"/>
      <c r="AF343" s="124"/>
    </row>
    <row r="344" spans="1:32" s="106" customFormat="1">
      <c r="A344" s="108"/>
      <c r="B344" s="108"/>
      <c r="C344" s="108"/>
      <c r="D344" s="41"/>
      <c r="E344" s="41"/>
      <c r="F344" s="41"/>
      <c r="G344" s="41"/>
      <c r="H344" s="109"/>
      <c r="I344" s="109"/>
      <c r="J344" s="109"/>
      <c r="K344" s="109"/>
      <c r="L344" s="109"/>
      <c r="M344" s="109"/>
      <c r="N344" s="109"/>
      <c r="Q344" s="109"/>
      <c r="R344" s="109"/>
      <c r="S344" s="109"/>
      <c r="T344" s="109"/>
      <c r="U344" s="109"/>
      <c r="V344" s="109"/>
      <c r="W344" s="122"/>
      <c r="X344" s="138"/>
      <c r="Y344" s="123"/>
      <c r="Z344" s="123"/>
      <c r="AA344" s="79"/>
      <c r="AB344" s="79"/>
      <c r="AC344" s="164"/>
      <c r="AD344" s="123"/>
      <c r="AE344" s="174"/>
      <c r="AF344" s="124"/>
    </row>
    <row r="345" spans="1:32" s="106" customFormat="1">
      <c r="A345" s="108"/>
      <c r="B345" s="108"/>
      <c r="C345" s="108"/>
      <c r="D345" s="41"/>
      <c r="E345" s="41"/>
      <c r="F345" s="41"/>
      <c r="G345" s="41"/>
      <c r="H345" s="109"/>
      <c r="I345" s="109"/>
      <c r="J345" s="109"/>
      <c r="K345" s="109"/>
      <c r="L345" s="109"/>
      <c r="M345" s="109"/>
      <c r="N345" s="109"/>
      <c r="Q345" s="109"/>
      <c r="R345" s="109"/>
      <c r="S345" s="109"/>
      <c r="T345" s="109"/>
      <c r="U345" s="109"/>
      <c r="V345" s="109"/>
      <c r="W345" s="122"/>
      <c r="X345" s="138"/>
      <c r="Y345" s="123"/>
      <c r="Z345" s="123"/>
      <c r="AA345" s="79"/>
      <c r="AB345" s="79"/>
      <c r="AC345" s="164"/>
      <c r="AD345" s="123"/>
      <c r="AE345" s="174"/>
      <c r="AF345" s="124"/>
    </row>
    <row r="346" spans="1:32" s="106" customFormat="1">
      <c r="A346" s="108"/>
      <c r="B346" s="108"/>
      <c r="C346" s="108"/>
      <c r="D346" s="41"/>
      <c r="E346" s="41"/>
      <c r="F346" s="41"/>
      <c r="G346" s="41"/>
      <c r="H346" s="109"/>
      <c r="I346" s="109"/>
      <c r="J346" s="109"/>
      <c r="K346" s="109"/>
      <c r="L346" s="109"/>
      <c r="M346" s="109"/>
      <c r="N346" s="109"/>
      <c r="Q346" s="109"/>
      <c r="R346" s="109"/>
      <c r="S346" s="109"/>
      <c r="T346" s="109"/>
      <c r="U346" s="109"/>
      <c r="V346" s="109"/>
      <c r="W346" s="122"/>
      <c r="X346" s="138"/>
      <c r="Y346" s="123"/>
      <c r="Z346" s="123"/>
      <c r="AA346" s="79"/>
      <c r="AB346" s="79"/>
      <c r="AC346" s="164"/>
      <c r="AD346" s="123"/>
      <c r="AE346" s="174"/>
      <c r="AF346" s="124"/>
    </row>
    <row r="347" spans="1:32" s="106" customFormat="1">
      <c r="A347" s="108"/>
      <c r="B347" s="108"/>
      <c r="C347" s="108"/>
      <c r="D347" s="41"/>
      <c r="E347" s="41"/>
      <c r="F347" s="41"/>
      <c r="G347" s="41"/>
      <c r="H347" s="109"/>
      <c r="I347" s="109"/>
      <c r="J347" s="109"/>
      <c r="K347" s="109"/>
      <c r="L347" s="109"/>
      <c r="M347" s="109"/>
      <c r="N347" s="109"/>
      <c r="Q347" s="109"/>
      <c r="R347" s="109"/>
      <c r="S347" s="109"/>
      <c r="T347" s="109"/>
      <c r="U347" s="109"/>
      <c r="V347" s="109"/>
      <c r="W347" s="122"/>
      <c r="X347" s="138"/>
      <c r="Y347" s="123"/>
      <c r="Z347" s="123"/>
      <c r="AA347" s="79"/>
      <c r="AB347" s="79"/>
      <c r="AC347" s="164"/>
      <c r="AD347" s="123"/>
      <c r="AE347" s="174"/>
      <c r="AF347" s="124"/>
    </row>
    <row r="348" spans="1:32" s="106" customFormat="1">
      <c r="A348" s="108"/>
      <c r="B348" s="108"/>
      <c r="C348" s="108"/>
      <c r="D348" s="41"/>
      <c r="E348" s="41"/>
      <c r="F348" s="41"/>
      <c r="G348" s="41"/>
      <c r="H348" s="109"/>
      <c r="I348" s="109"/>
      <c r="J348" s="109"/>
      <c r="K348" s="109"/>
      <c r="L348" s="109"/>
      <c r="M348" s="109"/>
      <c r="N348" s="109"/>
      <c r="Q348" s="109"/>
      <c r="R348" s="109"/>
      <c r="S348" s="109"/>
      <c r="T348" s="109"/>
      <c r="U348" s="109"/>
      <c r="V348" s="109"/>
      <c r="W348" s="122"/>
      <c r="X348" s="138"/>
      <c r="Y348" s="123"/>
      <c r="Z348" s="123"/>
      <c r="AA348" s="79"/>
      <c r="AB348" s="79"/>
      <c r="AC348" s="164"/>
      <c r="AD348" s="123"/>
      <c r="AE348" s="174"/>
      <c r="AF348" s="124"/>
    </row>
    <row r="349" spans="1:32" s="106" customFormat="1">
      <c r="A349" s="108"/>
      <c r="B349" s="108"/>
      <c r="C349" s="108"/>
      <c r="D349" s="41"/>
      <c r="E349" s="41"/>
      <c r="F349" s="41"/>
      <c r="G349" s="41"/>
      <c r="H349" s="109"/>
      <c r="I349" s="109"/>
      <c r="J349" s="109"/>
      <c r="K349" s="109"/>
      <c r="L349" s="109"/>
      <c r="M349" s="109"/>
      <c r="N349" s="109"/>
      <c r="Q349" s="109"/>
      <c r="R349" s="109"/>
      <c r="S349" s="109"/>
      <c r="T349" s="109"/>
      <c r="U349" s="109"/>
      <c r="V349" s="109"/>
      <c r="W349" s="122"/>
      <c r="X349" s="138"/>
      <c r="Y349" s="123"/>
      <c r="Z349" s="123"/>
      <c r="AA349" s="79"/>
      <c r="AB349" s="79"/>
      <c r="AC349" s="164"/>
      <c r="AD349" s="123"/>
      <c r="AE349" s="174"/>
      <c r="AF349" s="124"/>
    </row>
    <row r="350" spans="1:32" s="106" customFormat="1">
      <c r="A350" s="108"/>
      <c r="B350" s="108"/>
      <c r="C350" s="108"/>
      <c r="D350" s="41"/>
      <c r="E350" s="41"/>
      <c r="F350" s="41"/>
      <c r="G350" s="41"/>
      <c r="H350" s="109"/>
      <c r="I350" s="109"/>
      <c r="J350" s="109"/>
      <c r="K350" s="109"/>
      <c r="L350" s="109"/>
      <c r="M350" s="109"/>
      <c r="N350" s="109"/>
      <c r="Q350" s="109"/>
      <c r="R350" s="109"/>
      <c r="S350" s="109"/>
      <c r="T350" s="109"/>
      <c r="U350" s="109"/>
      <c r="V350" s="109"/>
      <c r="W350" s="122"/>
      <c r="X350" s="138"/>
      <c r="Y350" s="123"/>
      <c r="Z350" s="123"/>
      <c r="AA350" s="79"/>
      <c r="AB350" s="79"/>
      <c r="AC350" s="164"/>
      <c r="AD350" s="123"/>
      <c r="AE350" s="174"/>
      <c r="AF350" s="124"/>
    </row>
    <row r="351" spans="1:32" s="106" customFormat="1">
      <c r="A351" s="108"/>
      <c r="B351" s="108"/>
      <c r="C351" s="108"/>
      <c r="D351" s="41"/>
      <c r="E351" s="41"/>
      <c r="F351" s="41"/>
      <c r="G351" s="41"/>
      <c r="H351" s="109"/>
      <c r="I351" s="109"/>
      <c r="J351" s="109"/>
      <c r="K351" s="109"/>
      <c r="L351" s="109"/>
      <c r="M351" s="109"/>
      <c r="N351" s="109"/>
      <c r="Q351" s="109"/>
      <c r="R351" s="109"/>
      <c r="S351" s="109"/>
      <c r="T351" s="109"/>
      <c r="U351" s="109"/>
      <c r="V351" s="109"/>
      <c r="W351" s="122"/>
      <c r="X351" s="138"/>
      <c r="Y351" s="123"/>
      <c r="Z351" s="123"/>
      <c r="AA351" s="79"/>
      <c r="AB351" s="79"/>
      <c r="AC351" s="164"/>
      <c r="AD351" s="123"/>
      <c r="AE351" s="174"/>
      <c r="AF351" s="124"/>
    </row>
    <row r="352" spans="1:32" s="106" customFormat="1">
      <c r="A352" s="108"/>
      <c r="B352" s="108"/>
      <c r="C352" s="108"/>
      <c r="D352" s="102"/>
      <c r="E352" s="102"/>
      <c r="F352" s="102"/>
      <c r="G352" s="102"/>
      <c r="H352" s="109"/>
      <c r="I352" s="109"/>
      <c r="J352" s="109"/>
      <c r="K352" s="109"/>
      <c r="L352" s="109"/>
      <c r="M352" s="109"/>
      <c r="N352" s="109"/>
      <c r="Q352" s="109"/>
      <c r="R352" s="109"/>
      <c r="S352" s="109"/>
      <c r="T352" s="109"/>
      <c r="U352" s="109"/>
      <c r="V352" s="109"/>
      <c r="W352" s="122"/>
      <c r="X352" s="138"/>
      <c r="Y352" s="123"/>
      <c r="Z352" s="123"/>
      <c r="AA352" s="79"/>
      <c r="AB352" s="79"/>
      <c r="AC352" s="164"/>
      <c r="AD352" s="123"/>
      <c r="AE352" s="174"/>
      <c r="AF352" s="124"/>
    </row>
    <row r="353" spans="1:32" s="106" customFormat="1">
      <c r="A353" s="108"/>
      <c r="B353" s="108"/>
      <c r="C353" s="108"/>
      <c r="D353" s="41"/>
      <c r="E353" s="41"/>
      <c r="F353" s="41"/>
      <c r="G353" s="41"/>
      <c r="H353" s="109"/>
      <c r="I353" s="109"/>
      <c r="J353" s="109"/>
      <c r="K353" s="109"/>
      <c r="L353" s="109"/>
      <c r="M353" s="109"/>
      <c r="N353" s="109"/>
      <c r="Q353" s="109"/>
      <c r="R353" s="109"/>
      <c r="S353" s="109"/>
      <c r="T353" s="109"/>
      <c r="U353" s="109"/>
      <c r="V353" s="109"/>
      <c r="W353" s="122"/>
      <c r="X353" s="138"/>
      <c r="Y353" s="123"/>
      <c r="Z353" s="123"/>
      <c r="AA353" s="79"/>
      <c r="AB353" s="79"/>
      <c r="AC353" s="164"/>
      <c r="AD353" s="123"/>
      <c r="AE353" s="174"/>
      <c r="AF353" s="124"/>
    </row>
    <row r="354" spans="1:32" s="106" customFormat="1">
      <c r="A354" s="108"/>
      <c r="B354" s="108"/>
      <c r="C354" s="108"/>
      <c r="D354" s="41"/>
      <c r="E354" s="41"/>
      <c r="F354" s="41"/>
      <c r="G354" s="41"/>
      <c r="H354" s="109"/>
      <c r="I354" s="109"/>
      <c r="J354" s="109"/>
      <c r="K354" s="109"/>
      <c r="L354" s="109"/>
      <c r="M354" s="109"/>
      <c r="N354" s="109"/>
      <c r="Q354" s="109"/>
      <c r="R354" s="109"/>
      <c r="S354" s="109"/>
      <c r="T354" s="109"/>
      <c r="U354" s="109"/>
      <c r="V354" s="109"/>
      <c r="W354" s="122"/>
      <c r="X354" s="138"/>
      <c r="Y354" s="123"/>
      <c r="Z354" s="123"/>
      <c r="AA354" s="79"/>
      <c r="AB354" s="79"/>
      <c r="AC354" s="164"/>
      <c r="AD354" s="123"/>
      <c r="AE354" s="174"/>
      <c r="AF354" s="124"/>
    </row>
    <row r="355" spans="1:32" s="106" customFormat="1">
      <c r="A355" s="108"/>
      <c r="B355" s="108"/>
      <c r="C355" s="108"/>
      <c r="D355" s="41"/>
      <c r="E355" s="41"/>
      <c r="F355" s="41"/>
      <c r="G355" s="41"/>
      <c r="H355" s="109"/>
      <c r="I355" s="109"/>
      <c r="J355" s="109"/>
      <c r="K355" s="109"/>
      <c r="L355" s="109"/>
      <c r="M355" s="109"/>
      <c r="N355" s="109"/>
      <c r="Q355" s="109"/>
      <c r="R355" s="109"/>
      <c r="S355" s="109"/>
      <c r="T355" s="109"/>
      <c r="U355" s="109"/>
      <c r="V355" s="109"/>
      <c r="W355" s="122"/>
      <c r="X355" s="138"/>
      <c r="Y355" s="123"/>
      <c r="Z355" s="123"/>
      <c r="AA355" s="79"/>
      <c r="AB355" s="79"/>
      <c r="AC355" s="164"/>
      <c r="AD355" s="123"/>
      <c r="AE355" s="174"/>
      <c r="AF355" s="124"/>
    </row>
    <row r="356" spans="1:32" s="106" customFormat="1">
      <c r="A356" s="108"/>
      <c r="B356" s="108"/>
      <c r="C356" s="108"/>
      <c r="D356" s="41"/>
      <c r="E356" s="41"/>
      <c r="F356" s="41"/>
      <c r="G356" s="41"/>
      <c r="H356" s="109"/>
      <c r="I356" s="109"/>
      <c r="J356" s="109"/>
      <c r="K356" s="109"/>
      <c r="L356" s="109"/>
      <c r="M356" s="109"/>
      <c r="N356" s="109"/>
      <c r="Q356" s="109"/>
      <c r="R356" s="109"/>
      <c r="S356" s="109"/>
      <c r="T356" s="109"/>
      <c r="U356" s="109"/>
      <c r="V356" s="109"/>
      <c r="W356" s="122"/>
      <c r="X356" s="138"/>
      <c r="Y356" s="123"/>
      <c r="Z356" s="123"/>
      <c r="AA356" s="79"/>
      <c r="AB356" s="79"/>
      <c r="AC356" s="164"/>
      <c r="AD356" s="123"/>
      <c r="AE356" s="174"/>
      <c r="AF356" s="124"/>
    </row>
    <row r="357" spans="1:32" s="106" customFormat="1">
      <c r="A357" s="108"/>
      <c r="B357" s="108"/>
      <c r="C357" s="108"/>
      <c r="D357" s="111"/>
      <c r="E357" s="100"/>
      <c r="F357" s="111"/>
      <c r="G357" s="111"/>
      <c r="H357" s="109"/>
      <c r="I357" s="109"/>
      <c r="J357" s="109"/>
      <c r="K357" s="109"/>
      <c r="L357" s="109"/>
      <c r="M357" s="109"/>
      <c r="N357" s="109"/>
      <c r="Q357" s="109"/>
      <c r="R357" s="109"/>
      <c r="S357" s="109"/>
      <c r="T357" s="109"/>
      <c r="U357" s="109"/>
      <c r="V357" s="109"/>
      <c r="W357" s="122"/>
      <c r="X357" s="138"/>
      <c r="Y357" s="123"/>
      <c r="Z357" s="123"/>
      <c r="AA357" s="79"/>
      <c r="AB357" s="79"/>
      <c r="AC357" s="164"/>
      <c r="AD357" s="123"/>
      <c r="AE357" s="174"/>
      <c r="AF357" s="124"/>
    </row>
    <row r="358" spans="1:32" s="106" customFormat="1">
      <c r="A358" s="108"/>
      <c r="B358" s="108"/>
      <c r="C358" s="108"/>
      <c r="D358" s="127"/>
      <c r="E358" s="100"/>
      <c r="F358" s="127"/>
      <c r="G358" s="127"/>
      <c r="H358" s="109"/>
      <c r="I358" s="109"/>
      <c r="J358" s="109"/>
      <c r="K358" s="109"/>
      <c r="L358" s="109"/>
      <c r="M358" s="109"/>
      <c r="N358" s="109"/>
      <c r="Q358" s="109"/>
      <c r="R358" s="109"/>
      <c r="S358" s="109"/>
      <c r="T358" s="109"/>
      <c r="U358" s="109"/>
      <c r="V358" s="109"/>
      <c r="W358" s="122"/>
      <c r="X358" s="138"/>
      <c r="Y358" s="123"/>
      <c r="Z358" s="123"/>
      <c r="AA358" s="79"/>
      <c r="AB358" s="79"/>
      <c r="AC358" s="164"/>
      <c r="AD358" s="123"/>
      <c r="AE358" s="174"/>
      <c r="AF358" s="124"/>
    </row>
    <row r="359" spans="1:32" s="106" customFormat="1">
      <c r="A359" s="108"/>
      <c r="B359" s="108"/>
      <c r="C359" s="108"/>
      <c r="D359" s="127"/>
      <c r="E359" s="100"/>
      <c r="F359" s="127"/>
      <c r="G359" s="127"/>
      <c r="H359" s="109"/>
      <c r="I359" s="109"/>
      <c r="J359" s="109"/>
      <c r="K359" s="109"/>
      <c r="L359" s="109"/>
      <c r="M359" s="109"/>
      <c r="N359" s="109"/>
      <c r="Q359" s="109"/>
      <c r="R359" s="109"/>
      <c r="S359" s="109"/>
      <c r="T359" s="109"/>
      <c r="U359" s="109"/>
      <c r="V359" s="109"/>
      <c r="W359" s="122"/>
      <c r="X359" s="138"/>
      <c r="Y359" s="123"/>
      <c r="Z359" s="123"/>
      <c r="AA359" s="79"/>
      <c r="AB359" s="79"/>
      <c r="AC359" s="164"/>
      <c r="AD359" s="123"/>
      <c r="AE359" s="174"/>
      <c r="AF359" s="124"/>
    </row>
    <row r="360" spans="1:32" s="106" customFormat="1">
      <c r="A360" s="108"/>
      <c r="B360" s="108"/>
      <c r="C360" s="108"/>
      <c r="D360" s="41"/>
      <c r="E360" s="41"/>
      <c r="F360" s="41"/>
      <c r="G360" s="41"/>
      <c r="H360" s="109"/>
      <c r="I360" s="109"/>
      <c r="J360" s="109"/>
      <c r="K360" s="109"/>
      <c r="L360" s="109"/>
      <c r="M360" s="109"/>
      <c r="N360" s="109"/>
      <c r="Q360" s="109"/>
      <c r="R360" s="109"/>
      <c r="S360" s="109"/>
      <c r="T360" s="109"/>
      <c r="U360" s="109"/>
      <c r="V360" s="109"/>
      <c r="W360" s="122"/>
      <c r="X360" s="138"/>
      <c r="Y360" s="123"/>
      <c r="Z360" s="123"/>
      <c r="AA360" s="79"/>
      <c r="AB360" s="79"/>
      <c r="AC360" s="164"/>
      <c r="AD360" s="123"/>
      <c r="AE360" s="174"/>
      <c r="AF360" s="124"/>
    </row>
    <row r="361" spans="1:32" s="106" customFormat="1">
      <c r="A361" s="108"/>
      <c r="B361" s="108"/>
      <c r="C361" s="108"/>
      <c r="D361" s="102"/>
      <c r="E361" s="102"/>
      <c r="F361" s="102"/>
      <c r="G361" s="102"/>
      <c r="H361" s="109"/>
      <c r="I361" s="109"/>
      <c r="J361" s="109"/>
      <c r="K361" s="109"/>
      <c r="L361" s="109"/>
      <c r="M361" s="109"/>
      <c r="N361" s="109"/>
      <c r="Q361" s="109"/>
      <c r="R361" s="109"/>
      <c r="S361" s="109"/>
      <c r="T361" s="109"/>
      <c r="U361" s="109"/>
      <c r="V361" s="109"/>
      <c r="W361" s="122"/>
      <c r="X361" s="138"/>
      <c r="Y361" s="123"/>
      <c r="Z361" s="123"/>
      <c r="AA361" s="79"/>
      <c r="AB361" s="79"/>
      <c r="AC361" s="164"/>
      <c r="AD361" s="123"/>
      <c r="AE361" s="174"/>
      <c r="AF361" s="124"/>
    </row>
    <row r="362" spans="1:32" s="106" customFormat="1">
      <c r="A362" s="108"/>
      <c r="B362" s="108"/>
      <c r="C362" s="108"/>
      <c r="D362" s="128"/>
      <c r="E362" s="100"/>
      <c r="F362" s="128"/>
      <c r="G362" s="128"/>
      <c r="H362" s="109"/>
      <c r="I362" s="109"/>
      <c r="J362" s="109"/>
      <c r="K362" s="109"/>
      <c r="L362" s="109"/>
      <c r="M362" s="109"/>
      <c r="N362" s="109"/>
      <c r="Q362" s="109"/>
      <c r="R362" s="109"/>
      <c r="S362" s="109"/>
      <c r="T362" s="109"/>
      <c r="U362" s="109"/>
      <c r="V362" s="109"/>
      <c r="W362" s="122"/>
      <c r="X362" s="138"/>
      <c r="Y362" s="123"/>
      <c r="Z362" s="123"/>
      <c r="AA362" s="79"/>
      <c r="AB362" s="79"/>
      <c r="AC362" s="164"/>
      <c r="AD362" s="123"/>
      <c r="AE362" s="174"/>
      <c r="AF362" s="124"/>
    </row>
    <row r="363" spans="1:32" s="106" customFormat="1">
      <c r="A363" s="108"/>
      <c r="B363" s="108"/>
      <c r="C363" s="108"/>
      <c r="D363" s="125"/>
      <c r="E363" s="100"/>
      <c r="F363" s="125"/>
      <c r="G363" s="125"/>
      <c r="H363" s="109"/>
      <c r="I363" s="109"/>
      <c r="J363" s="109"/>
      <c r="K363" s="109"/>
      <c r="L363" s="109"/>
      <c r="M363" s="109"/>
      <c r="N363" s="109"/>
      <c r="Q363" s="109"/>
      <c r="R363" s="109"/>
      <c r="S363" s="109"/>
      <c r="T363" s="109"/>
      <c r="U363" s="109"/>
      <c r="V363" s="109"/>
      <c r="W363" s="122"/>
      <c r="X363" s="138"/>
      <c r="Y363" s="123"/>
      <c r="Z363" s="123"/>
      <c r="AA363" s="79"/>
      <c r="AB363" s="79"/>
      <c r="AC363" s="164"/>
      <c r="AD363" s="123"/>
      <c r="AE363" s="174"/>
      <c r="AF363" s="124"/>
    </row>
    <row r="364" spans="1:32" s="106" customFormat="1">
      <c r="A364" s="108"/>
      <c r="B364" s="108"/>
      <c r="C364" s="108"/>
      <c r="D364" s="126"/>
      <c r="E364" s="100"/>
      <c r="F364" s="126"/>
      <c r="G364" s="126"/>
      <c r="H364" s="109"/>
      <c r="I364" s="109"/>
      <c r="J364" s="109"/>
      <c r="K364" s="109"/>
      <c r="L364" s="109"/>
      <c r="M364" s="109"/>
      <c r="N364" s="109"/>
      <c r="Q364" s="109"/>
      <c r="R364" s="109"/>
      <c r="S364" s="109"/>
      <c r="T364" s="109"/>
      <c r="U364" s="109"/>
      <c r="V364" s="109"/>
      <c r="W364" s="122"/>
      <c r="X364" s="138"/>
      <c r="Y364" s="123"/>
      <c r="Z364" s="123"/>
      <c r="AA364" s="79"/>
      <c r="AB364" s="79"/>
      <c r="AC364" s="164"/>
      <c r="AD364" s="123"/>
      <c r="AE364" s="174"/>
      <c r="AF364" s="124"/>
    </row>
    <row r="365" spans="1:32" s="106" customFormat="1">
      <c r="A365" s="108"/>
      <c r="B365" s="108"/>
      <c r="C365" s="108"/>
      <c r="D365" s="111"/>
      <c r="E365" s="100"/>
      <c r="F365" s="111"/>
      <c r="G365" s="111"/>
      <c r="H365" s="109"/>
      <c r="I365" s="109"/>
      <c r="J365" s="109"/>
      <c r="K365" s="109"/>
      <c r="L365" s="109"/>
      <c r="M365" s="109"/>
      <c r="N365" s="109"/>
      <c r="Q365" s="109"/>
      <c r="R365" s="109"/>
      <c r="S365" s="109"/>
      <c r="T365" s="109"/>
      <c r="U365" s="109"/>
      <c r="V365" s="109"/>
      <c r="W365" s="122"/>
      <c r="X365" s="138"/>
      <c r="Y365" s="123"/>
      <c r="Z365" s="123"/>
      <c r="AA365" s="79"/>
      <c r="AB365" s="79"/>
      <c r="AC365" s="164"/>
      <c r="AD365" s="123"/>
      <c r="AE365" s="174"/>
      <c r="AF365" s="124"/>
    </row>
    <row r="366" spans="1:32" s="106" customFormat="1">
      <c r="A366" s="108"/>
      <c r="B366" s="108"/>
      <c r="C366" s="108"/>
      <c r="D366" s="125"/>
      <c r="E366" s="100"/>
      <c r="F366" s="125"/>
      <c r="G366" s="125"/>
      <c r="H366" s="109"/>
      <c r="I366" s="109"/>
      <c r="J366" s="109"/>
      <c r="K366" s="109"/>
      <c r="L366" s="109"/>
      <c r="M366" s="109"/>
      <c r="N366" s="109"/>
      <c r="Q366" s="109"/>
      <c r="R366" s="109"/>
      <c r="S366" s="109"/>
      <c r="T366" s="109"/>
      <c r="U366" s="109"/>
      <c r="V366" s="109"/>
      <c r="W366" s="122"/>
      <c r="X366" s="138"/>
      <c r="Y366" s="123"/>
      <c r="Z366" s="123"/>
      <c r="AA366" s="79"/>
      <c r="AB366" s="79"/>
      <c r="AC366" s="164"/>
      <c r="AD366" s="123"/>
      <c r="AE366" s="174"/>
      <c r="AF366" s="124"/>
    </row>
    <row r="367" spans="1:32" s="106" customFormat="1">
      <c r="A367" s="108"/>
      <c r="B367" s="108"/>
      <c r="C367" s="108"/>
      <c r="D367" s="125"/>
      <c r="E367" s="100"/>
      <c r="F367" s="125"/>
      <c r="G367" s="125"/>
      <c r="H367" s="109"/>
      <c r="I367" s="109"/>
      <c r="J367" s="109"/>
      <c r="K367" s="109"/>
      <c r="L367" s="109"/>
      <c r="M367" s="109"/>
      <c r="N367" s="109"/>
      <c r="Q367" s="109"/>
      <c r="R367" s="109"/>
      <c r="S367" s="109"/>
      <c r="T367" s="109"/>
      <c r="U367" s="109"/>
      <c r="V367" s="109"/>
      <c r="W367" s="122"/>
      <c r="X367" s="138"/>
      <c r="Y367" s="123"/>
      <c r="Z367" s="123"/>
      <c r="AA367" s="79"/>
      <c r="AB367" s="79"/>
      <c r="AC367" s="164"/>
      <c r="AD367" s="123"/>
      <c r="AE367" s="174"/>
      <c r="AF367" s="124"/>
    </row>
    <row r="368" spans="1:32" s="106" customFormat="1">
      <c r="A368" s="108"/>
      <c r="B368" s="108"/>
      <c r="C368" s="108"/>
      <c r="D368" s="125"/>
      <c r="E368" s="100"/>
      <c r="F368" s="125"/>
      <c r="G368" s="125"/>
      <c r="H368" s="109"/>
      <c r="I368" s="109"/>
      <c r="J368" s="109"/>
      <c r="K368" s="109"/>
      <c r="L368" s="109"/>
      <c r="M368" s="109"/>
      <c r="N368" s="109"/>
      <c r="Q368" s="109"/>
      <c r="R368" s="109"/>
      <c r="S368" s="109"/>
      <c r="T368" s="109"/>
      <c r="U368" s="109"/>
      <c r="V368" s="109"/>
      <c r="W368" s="122"/>
      <c r="X368" s="138"/>
      <c r="Y368" s="123"/>
      <c r="Z368" s="123"/>
      <c r="AA368" s="79"/>
      <c r="AB368" s="79"/>
      <c r="AC368" s="164"/>
      <c r="AD368" s="123"/>
      <c r="AE368" s="174"/>
      <c r="AF368" s="124"/>
    </row>
    <row r="369" spans="1:32" s="106" customFormat="1">
      <c r="A369" s="108"/>
      <c r="B369" s="108"/>
      <c r="C369" s="108"/>
      <c r="D369" s="126"/>
      <c r="E369" s="100"/>
      <c r="F369" s="126"/>
      <c r="G369" s="126"/>
      <c r="H369" s="109"/>
      <c r="I369" s="109"/>
      <c r="J369" s="109"/>
      <c r="K369" s="109"/>
      <c r="L369" s="109"/>
      <c r="M369" s="109"/>
      <c r="N369" s="109"/>
      <c r="Q369" s="109"/>
      <c r="R369" s="109"/>
      <c r="S369" s="109"/>
      <c r="T369" s="109"/>
      <c r="U369" s="109"/>
      <c r="V369" s="109"/>
      <c r="W369" s="122"/>
      <c r="X369" s="138"/>
      <c r="Y369" s="123"/>
      <c r="Z369" s="123"/>
      <c r="AA369" s="79"/>
      <c r="AB369" s="79"/>
      <c r="AC369" s="164"/>
      <c r="AD369" s="123"/>
      <c r="AE369" s="174"/>
      <c r="AF369" s="124"/>
    </row>
    <row r="370" spans="1:32" s="106" customFormat="1">
      <c r="A370" s="108"/>
      <c r="B370" s="108"/>
      <c r="C370" s="108"/>
      <c r="D370" s="41"/>
      <c r="E370" s="41"/>
      <c r="F370" s="41"/>
      <c r="G370" s="41"/>
      <c r="H370" s="109"/>
      <c r="I370" s="109"/>
      <c r="J370" s="109"/>
      <c r="K370" s="109"/>
      <c r="L370" s="109"/>
      <c r="M370" s="109"/>
      <c r="N370" s="109"/>
      <c r="Q370" s="109"/>
      <c r="R370" s="109"/>
      <c r="S370" s="109"/>
      <c r="T370" s="109"/>
      <c r="U370" s="109"/>
      <c r="V370" s="109"/>
      <c r="W370" s="122"/>
      <c r="X370" s="138"/>
      <c r="Y370" s="123"/>
      <c r="Z370" s="123"/>
      <c r="AA370" s="79"/>
      <c r="AB370" s="79"/>
      <c r="AC370" s="164"/>
      <c r="AD370" s="123"/>
      <c r="AE370" s="174"/>
      <c r="AF370" s="124"/>
    </row>
    <row r="371" spans="1:32" s="106" customFormat="1">
      <c r="A371" s="108"/>
      <c r="B371" s="108"/>
      <c r="C371" s="108"/>
      <c r="D371" s="127"/>
      <c r="E371" s="100"/>
      <c r="F371" s="127"/>
      <c r="G371" s="127"/>
      <c r="H371" s="109"/>
      <c r="I371" s="109"/>
      <c r="J371" s="109"/>
      <c r="K371" s="109"/>
      <c r="L371" s="109"/>
      <c r="M371" s="109"/>
      <c r="N371" s="109"/>
      <c r="Q371" s="109"/>
      <c r="R371" s="109"/>
      <c r="S371" s="109"/>
      <c r="T371" s="109"/>
      <c r="U371" s="109"/>
      <c r="V371" s="109"/>
      <c r="W371" s="122"/>
      <c r="X371" s="138"/>
      <c r="Y371" s="123"/>
      <c r="Z371" s="123"/>
      <c r="AA371" s="79"/>
      <c r="AB371" s="79"/>
      <c r="AC371" s="164"/>
      <c r="AD371" s="123"/>
      <c r="AE371" s="174"/>
      <c r="AF371" s="124"/>
    </row>
    <row r="372" spans="1:32" s="106" customFormat="1">
      <c r="A372" s="108"/>
      <c r="B372" s="108"/>
      <c r="C372" s="108"/>
      <c r="D372" s="127"/>
      <c r="E372" s="100"/>
      <c r="F372" s="127"/>
      <c r="G372" s="127"/>
      <c r="H372" s="109"/>
      <c r="I372" s="109"/>
      <c r="J372" s="109"/>
      <c r="K372" s="109"/>
      <c r="L372" s="109"/>
      <c r="M372" s="109"/>
      <c r="N372" s="109"/>
      <c r="Q372" s="109"/>
      <c r="R372" s="109"/>
      <c r="S372" s="109"/>
      <c r="T372" s="109"/>
      <c r="U372" s="109"/>
      <c r="V372" s="109"/>
      <c r="W372" s="122"/>
      <c r="X372" s="138"/>
      <c r="Y372" s="123"/>
      <c r="Z372" s="123"/>
      <c r="AA372" s="79"/>
      <c r="AB372" s="79"/>
      <c r="AC372" s="164"/>
      <c r="AD372" s="123"/>
      <c r="AE372" s="174"/>
      <c r="AF372" s="124"/>
    </row>
    <row r="373" spans="1:32" s="106" customFormat="1">
      <c r="A373" s="108"/>
      <c r="B373" s="108"/>
      <c r="C373" s="108"/>
      <c r="D373" s="127"/>
      <c r="E373" s="100"/>
      <c r="F373" s="127"/>
      <c r="G373" s="127"/>
      <c r="H373" s="109"/>
      <c r="I373" s="109"/>
      <c r="J373" s="109"/>
      <c r="K373" s="109"/>
      <c r="L373" s="109"/>
      <c r="M373" s="109"/>
      <c r="N373" s="109"/>
      <c r="Q373" s="109"/>
      <c r="R373" s="109"/>
      <c r="S373" s="109"/>
      <c r="T373" s="109"/>
      <c r="U373" s="109"/>
      <c r="V373" s="109"/>
      <c r="W373" s="122"/>
      <c r="X373" s="138"/>
      <c r="Y373" s="123"/>
      <c r="Z373" s="123"/>
      <c r="AA373" s="79"/>
      <c r="AB373" s="79"/>
      <c r="AC373" s="164"/>
      <c r="AD373" s="123"/>
      <c r="AE373" s="174"/>
      <c r="AF373" s="124"/>
    </row>
    <row r="374" spans="1:32" s="106" customFormat="1">
      <c r="A374" s="108"/>
      <c r="B374" s="108"/>
      <c r="C374" s="108"/>
      <c r="D374" s="41"/>
      <c r="E374" s="41"/>
      <c r="F374" s="41"/>
      <c r="G374" s="41"/>
      <c r="H374" s="109"/>
      <c r="I374" s="109"/>
      <c r="J374" s="109"/>
      <c r="K374" s="109"/>
      <c r="L374" s="109"/>
      <c r="M374" s="109"/>
      <c r="N374" s="109"/>
      <c r="Q374" s="109"/>
      <c r="R374" s="109"/>
      <c r="S374" s="109"/>
      <c r="T374" s="109"/>
      <c r="U374" s="109"/>
      <c r="V374" s="109"/>
      <c r="W374" s="122"/>
      <c r="X374" s="138"/>
      <c r="Y374" s="123"/>
      <c r="Z374" s="123"/>
      <c r="AA374" s="79"/>
      <c r="AB374" s="79"/>
      <c r="AC374" s="164"/>
      <c r="AD374" s="123"/>
      <c r="AE374" s="174"/>
      <c r="AF374" s="124"/>
    </row>
    <row r="375" spans="1:32" s="106" customFormat="1">
      <c r="A375" s="108"/>
      <c r="B375" s="108"/>
      <c r="C375" s="108"/>
      <c r="D375" s="41"/>
      <c r="E375" s="41"/>
      <c r="F375" s="41"/>
      <c r="G375" s="41"/>
      <c r="H375" s="109"/>
      <c r="I375" s="109"/>
      <c r="J375" s="109"/>
      <c r="K375" s="109"/>
      <c r="L375" s="109"/>
      <c r="M375" s="109"/>
      <c r="N375" s="109"/>
      <c r="Q375" s="109"/>
      <c r="R375" s="109"/>
      <c r="S375" s="109"/>
      <c r="T375" s="109"/>
      <c r="U375" s="109"/>
      <c r="V375" s="109"/>
      <c r="W375" s="122"/>
      <c r="X375" s="138"/>
      <c r="Y375" s="123"/>
      <c r="Z375" s="123"/>
      <c r="AA375" s="79"/>
      <c r="AB375" s="79"/>
      <c r="AC375" s="164"/>
      <c r="AD375" s="123"/>
      <c r="AE375" s="174"/>
      <c r="AF375" s="124"/>
    </row>
    <row r="376" spans="1:32" s="106" customFormat="1">
      <c r="A376" s="108"/>
      <c r="B376" s="108"/>
      <c r="C376" s="108"/>
      <c r="D376" s="41"/>
      <c r="E376" s="41"/>
      <c r="F376" s="41"/>
      <c r="G376" s="41"/>
      <c r="H376" s="109"/>
      <c r="I376" s="109"/>
      <c r="J376" s="109"/>
      <c r="K376" s="109"/>
      <c r="L376" s="109"/>
      <c r="M376" s="109"/>
      <c r="N376" s="109"/>
      <c r="Q376" s="109"/>
      <c r="R376" s="109"/>
      <c r="S376" s="109"/>
      <c r="T376" s="109"/>
      <c r="U376" s="109"/>
      <c r="V376" s="109"/>
      <c r="W376" s="122"/>
      <c r="X376" s="138"/>
      <c r="Y376" s="123"/>
      <c r="Z376" s="123"/>
      <c r="AA376" s="79"/>
      <c r="AB376" s="79"/>
      <c r="AC376" s="164"/>
      <c r="AD376" s="123"/>
      <c r="AE376" s="174"/>
      <c r="AF376" s="124"/>
    </row>
    <row r="377" spans="1:32" s="106" customFormat="1">
      <c r="A377" s="108"/>
      <c r="B377" s="108"/>
      <c r="C377" s="108"/>
      <c r="D377" s="41"/>
      <c r="E377" s="41"/>
      <c r="F377" s="41"/>
      <c r="G377" s="41"/>
      <c r="H377" s="109"/>
      <c r="I377" s="109"/>
      <c r="J377" s="109"/>
      <c r="K377" s="109"/>
      <c r="L377" s="109"/>
      <c r="M377" s="109"/>
      <c r="N377" s="109"/>
      <c r="Q377" s="109"/>
      <c r="R377" s="109"/>
      <c r="S377" s="109"/>
      <c r="T377" s="109"/>
      <c r="U377" s="109"/>
      <c r="V377" s="109"/>
      <c r="W377" s="122"/>
      <c r="X377" s="138"/>
      <c r="Y377" s="123"/>
      <c r="Z377" s="123"/>
      <c r="AA377" s="79"/>
      <c r="AB377" s="79"/>
      <c r="AC377" s="164"/>
      <c r="AD377" s="123"/>
      <c r="AE377" s="174"/>
      <c r="AF377" s="124"/>
    </row>
    <row r="378" spans="1:32" s="106" customFormat="1">
      <c r="A378" s="108"/>
      <c r="B378" s="108"/>
      <c r="C378" s="108"/>
      <c r="D378" s="125"/>
      <c r="E378" s="100"/>
      <c r="F378" s="125"/>
      <c r="G378" s="125"/>
      <c r="H378" s="109"/>
      <c r="I378" s="109"/>
      <c r="J378" s="109"/>
      <c r="K378" s="109"/>
      <c r="L378" s="109"/>
      <c r="M378" s="109"/>
      <c r="N378" s="109"/>
      <c r="Q378" s="109"/>
      <c r="R378" s="109"/>
      <c r="S378" s="109"/>
      <c r="T378" s="109"/>
      <c r="U378" s="109"/>
      <c r="V378" s="109"/>
      <c r="W378" s="122"/>
      <c r="X378" s="138"/>
      <c r="Y378" s="123"/>
      <c r="Z378" s="123"/>
      <c r="AA378" s="79"/>
      <c r="AB378" s="79"/>
      <c r="AC378" s="164"/>
      <c r="AD378" s="123"/>
      <c r="AE378" s="174"/>
      <c r="AF378" s="124"/>
    </row>
    <row r="379" spans="1:32" s="106" customFormat="1">
      <c r="A379" s="108"/>
      <c r="B379" s="108"/>
      <c r="C379" s="108"/>
      <c r="D379" s="125"/>
      <c r="E379" s="100"/>
      <c r="F379" s="125"/>
      <c r="G379" s="125"/>
      <c r="H379" s="109"/>
      <c r="I379" s="109"/>
      <c r="J379" s="109"/>
      <c r="K379" s="109"/>
      <c r="L379" s="109"/>
      <c r="M379" s="109"/>
      <c r="N379" s="109"/>
      <c r="Q379" s="109"/>
      <c r="R379" s="109"/>
      <c r="S379" s="109"/>
      <c r="T379" s="109"/>
      <c r="U379" s="109"/>
      <c r="V379" s="109"/>
      <c r="W379" s="122"/>
      <c r="X379" s="138"/>
      <c r="Y379" s="123"/>
      <c r="Z379" s="123"/>
      <c r="AA379" s="79"/>
      <c r="AB379" s="79"/>
      <c r="AC379" s="164"/>
      <c r="AD379" s="123"/>
      <c r="AE379" s="174"/>
      <c r="AF379" s="124"/>
    </row>
    <row r="380" spans="1:32" s="106" customFormat="1">
      <c r="A380" s="108"/>
      <c r="B380" s="108"/>
      <c r="C380" s="108"/>
      <c r="D380" s="41"/>
      <c r="E380" s="41"/>
      <c r="F380" s="41"/>
      <c r="G380" s="41"/>
      <c r="H380" s="109"/>
      <c r="I380" s="109"/>
      <c r="J380" s="109"/>
      <c r="K380" s="109"/>
      <c r="L380" s="109"/>
      <c r="M380" s="109"/>
      <c r="N380" s="109"/>
      <c r="Q380" s="109"/>
      <c r="R380" s="109"/>
      <c r="S380" s="109"/>
      <c r="T380" s="109"/>
      <c r="U380" s="109"/>
      <c r="V380" s="109"/>
      <c r="W380" s="122"/>
      <c r="X380" s="138"/>
      <c r="Y380" s="123"/>
      <c r="Z380" s="123"/>
      <c r="AA380" s="79"/>
      <c r="AB380" s="79"/>
      <c r="AC380" s="164"/>
      <c r="AD380" s="123"/>
      <c r="AE380" s="174"/>
      <c r="AF380" s="124"/>
    </row>
    <row r="381" spans="1:32" s="106" customFormat="1">
      <c r="A381" s="108"/>
      <c r="B381" s="108"/>
      <c r="C381" s="108"/>
      <c r="D381" s="41"/>
      <c r="E381" s="41"/>
      <c r="F381" s="41"/>
      <c r="G381" s="41"/>
      <c r="H381" s="109"/>
      <c r="I381" s="109"/>
      <c r="J381" s="109"/>
      <c r="K381" s="109"/>
      <c r="L381" s="109"/>
      <c r="M381" s="109"/>
      <c r="N381" s="109"/>
      <c r="Q381" s="109"/>
      <c r="R381" s="109"/>
      <c r="S381" s="109"/>
      <c r="T381" s="109"/>
      <c r="U381" s="109"/>
      <c r="V381" s="109"/>
      <c r="W381" s="122"/>
      <c r="X381" s="138"/>
      <c r="Y381" s="123"/>
      <c r="Z381" s="123"/>
      <c r="AA381" s="79"/>
      <c r="AB381" s="79"/>
      <c r="AC381" s="164"/>
      <c r="AD381" s="123"/>
      <c r="AE381" s="174"/>
      <c r="AF381" s="124"/>
    </row>
    <row r="382" spans="1:32" s="106" customFormat="1">
      <c r="A382" s="108"/>
      <c r="B382" s="108"/>
      <c r="C382" s="108"/>
      <c r="D382" s="41"/>
      <c r="E382" s="41"/>
      <c r="F382" s="41"/>
      <c r="G382" s="41"/>
      <c r="H382" s="109"/>
      <c r="I382" s="109"/>
      <c r="J382" s="109"/>
      <c r="K382" s="109"/>
      <c r="L382" s="109"/>
      <c r="M382" s="109"/>
      <c r="N382" s="109"/>
      <c r="Q382" s="109"/>
      <c r="R382" s="109"/>
      <c r="S382" s="109"/>
      <c r="T382" s="109"/>
      <c r="U382" s="109"/>
      <c r="V382" s="109"/>
      <c r="W382" s="122"/>
      <c r="X382" s="138"/>
      <c r="Y382" s="123"/>
      <c r="Z382" s="123"/>
      <c r="AA382" s="79"/>
      <c r="AB382" s="79"/>
      <c r="AC382" s="164"/>
      <c r="AD382" s="123"/>
      <c r="AE382" s="174"/>
      <c r="AF382" s="124"/>
    </row>
    <row r="383" spans="1:32" s="106" customFormat="1">
      <c r="A383" s="108"/>
      <c r="B383" s="108"/>
      <c r="C383" s="108"/>
      <c r="D383" s="41"/>
      <c r="E383" s="41"/>
      <c r="F383" s="41"/>
      <c r="G383" s="41"/>
      <c r="H383" s="109"/>
      <c r="I383" s="109"/>
      <c r="J383" s="109"/>
      <c r="K383" s="109"/>
      <c r="L383" s="109"/>
      <c r="M383" s="109"/>
      <c r="N383" s="109"/>
      <c r="Q383" s="109"/>
      <c r="R383" s="109"/>
      <c r="S383" s="109"/>
      <c r="T383" s="109"/>
      <c r="U383" s="109"/>
      <c r="V383" s="109"/>
      <c r="W383" s="122"/>
      <c r="X383" s="138"/>
      <c r="Y383" s="123"/>
      <c r="Z383" s="123"/>
      <c r="AA383" s="79"/>
      <c r="AB383" s="79"/>
      <c r="AC383" s="164"/>
      <c r="AD383" s="123"/>
      <c r="AE383" s="174"/>
      <c r="AF383" s="124"/>
    </row>
    <row r="384" spans="1:32" s="106" customFormat="1">
      <c r="A384" s="108"/>
      <c r="B384" s="108"/>
      <c r="C384" s="108"/>
      <c r="D384" s="41"/>
      <c r="E384" s="41"/>
      <c r="F384" s="41"/>
      <c r="G384" s="41"/>
      <c r="H384" s="109"/>
      <c r="I384" s="109"/>
      <c r="J384" s="109"/>
      <c r="K384" s="109"/>
      <c r="L384" s="109"/>
      <c r="M384" s="109"/>
      <c r="N384" s="109"/>
      <c r="Q384" s="109"/>
      <c r="R384" s="109"/>
      <c r="S384" s="109"/>
      <c r="T384" s="109"/>
      <c r="U384" s="109"/>
      <c r="V384" s="109"/>
      <c r="W384" s="122"/>
      <c r="X384" s="138"/>
      <c r="Y384" s="123"/>
      <c r="Z384" s="123"/>
      <c r="AA384" s="79"/>
      <c r="AB384" s="79"/>
      <c r="AC384" s="164"/>
      <c r="AD384" s="123"/>
      <c r="AE384" s="174"/>
      <c r="AF384" s="124"/>
    </row>
    <row r="385" spans="1:32" s="106" customFormat="1">
      <c r="A385" s="108"/>
      <c r="B385" s="108"/>
      <c r="C385" s="108"/>
      <c r="D385" s="41"/>
      <c r="E385" s="41"/>
      <c r="F385" s="41"/>
      <c r="G385" s="41"/>
      <c r="H385" s="109"/>
      <c r="I385" s="109"/>
      <c r="J385" s="109"/>
      <c r="K385" s="109"/>
      <c r="L385" s="109"/>
      <c r="M385" s="109"/>
      <c r="N385" s="109"/>
      <c r="Q385" s="109"/>
      <c r="R385" s="109"/>
      <c r="S385" s="109"/>
      <c r="T385" s="109"/>
      <c r="U385" s="109"/>
      <c r="V385" s="109"/>
      <c r="W385" s="122"/>
      <c r="X385" s="138"/>
      <c r="Y385" s="123"/>
      <c r="Z385" s="123"/>
      <c r="AA385" s="79"/>
      <c r="AB385" s="79"/>
      <c r="AC385" s="164"/>
      <c r="AD385" s="123"/>
      <c r="AE385" s="174"/>
      <c r="AF385" s="124"/>
    </row>
    <row r="386" spans="1:32" s="106" customFormat="1">
      <c r="A386" s="108"/>
      <c r="B386" s="108"/>
      <c r="C386" s="108"/>
      <c r="D386" s="41"/>
      <c r="E386" s="41"/>
      <c r="F386" s="41"/>
      <c r="G386" s="41"/>
      <c r="H386" s="109"/>
      <c r="I386" s="109"/>
      <c r="J386" s="109"/>
      <c r="K386" s="109"/>
      <c r="L386" s="109"/>
      <c r="M386" s="109"/>
      <c r="N386" s="109"/>
      <c r="Q386" s="109"/>
      <c r="R386" s="109"/>
      <c r="S386" s="109"/>
      <c r="T386" s="109"/>
      <c r="U386" s="109"/>
      <c r="V386" s="109"/>
      <c r="W386" s="122"/>
      <c r="X386" s="138"/>
      <c r="Y386" s="123"/>
      <c r="Z386" s="123"/>
      <c r="AA386" s="79"/>
      <c r="AB386" s="79"/>
      <c r="AC386" s="164"/>
      <c r="AD386" s="123"/>
      <c r="AE386" s="174"/>
      <c r="AF386" s="124"/>
    </row>
    <row r="387" spans="1:32" s="106" customFormat="1">
      <c r="A387" s="108"/>
      <c r="B387" s="108"/>
      <c r="C387" s="108"/>
      <c r="D387" s="41"/>
      <c r="E387" s="41"/>
      <c r="F387" s="41"/>
      <c r="G387" s="41"/>
      <c r="H387" s="109"/>
      <c r="I387" s="109"/>
      <c r="J387" s="109"/>
      <c r="K387" s="109"/>
      <c r="L387" s="109"/>
      <c r="M387" s="109"/>
      <c r="N387" s="109"/>
      <c r="Q387" s="109"/>
      <c r="R387" s="109"/>
      <c r="S387" s="109"/>
      <c r="T387" s="109"/>
      <c r="U387" s="109"/>
      <c r="V387" s="109"/>
      <c r="W387" s="122"/>
      <c r="X387" s="138"/>
      <c r="Y387" s="123"/>
      <c r="Z387" s="123"/>
      <c r="AA387" s="79"/>
      <c r="AB387" s="79"/>
      <c r="AC387" s="164"/>
      <c r="AD387" s="123"/>
      <c r="AE387" s="174"/>
      <c r="AF387" s="124"/>
    </row>
    <row r="388" spans="1:32" s="106" customFormat="1">
      <c r="A388" s="108"/>
      <c r="B388" s="108"/>
      <c r="C388" s="108"/>
      <c r="D388" s="125"/>
      <c r="E388" s="100"/>
      <c r="F388" s="125"/>
      <c r="G388" s="125"/>
      <c r="H388" s="109"/>
      <c r="I388" s="109"/>
      <c r="J388" s="109"/>
      <c r="K388" s="109"/>
      <c r="L388" s="109"/>
      <c r="M388" s="109"/>
      <c r="N388" s="109"/>
      <c r="Q388" s="109"/>
      <c r="R388" s="109"/>
      <c r="S388" s="109"/>
      <c r="T388" s="109"/>
      <c r="U388" s="109"/>
      <c r="V388" s="109"/>
      <c r="W388" s="122"/>
      <c r="X388" s="138"/>
      <c r="Y388" s="123"/>
      <c r="Z388" s="123"/>
      <c r="AA388" s="79"/>
      <c r="AB388" s="79"/>
      <c r="AC388" s="164"/>
      <c r="AD388" s="123"/>
      <c r="AE388" s="174"/>
      <c r="AF388" s="124"/>
    </row>
    <row r="389" spans="1:32" s="106" customFormat="1">
      <c r="A389" s="108"/>
      <c r="B389" s="108"/>
      <c r="C389" s="108"/>
      <c r="D389" s="41"/>
      <c r="E389" s="41"/>
      <c r="F389" s="41"/>
      <c r="G389" s="41"/>
      <c r="H389" s="109"/>
      <c r="I389" s="109"/>
      <c r="J389" s="109"/>
      <c r="K389" s="109"/>
      <c r="L389" s="109"/>
      <c r="M389" s="109"/>
      <c r="N389" s="109"/>
      <c r="Q389" s="109"/>
      <c r="R389" s="109"/>
      <c r="S389" s="109"/>
      <c r="T389" s="109"/>
      <c r="U389" s="109"/>
      <c r="V389" s="109"/>
      <c r="W389" s="122"/>
      <c r="X389" s="138"/>
      <c r="Y389" s="123"/>
      <c r="Z389" s="123"/>
      <c r="AA389" s="79"/>
      <c r="AB389" s="79"/>
      <c r="AC389" s="164"/>
      <c r="AD389" s="123"/>
      <c r="AE389" s="174"/>
      <c r="AF389" s="124"/>
    </row>
    <row r="390" spans="1:32" s="106" customFormat="1">
      <c r="A390" s="108"/>
      <c r="B390" s="108"/>
      <c r="C390" s="108"/>
      <c r="D390" s="41"/>
      <c r="E390" s="41"/>
      <c r="F390" s="41"/>
      <c r="G390" s="41"/>
      <c r="H390" s="109"/>
      <c r="I390" s="109"/>
      <c r="J390" s="109"/>
      <c r="K390" s="109"/>
      <c r="L390" s="109"/>
      <c r="M390" s="109"/>
      <c r="N390" s="109"/>
      <c r="Q390" s="109"/>
      <c r="R390" s="109"/>
      <c r="S390" s="109"/>
      <c r="T390" s="109"/>
      <c r="U390" s="109"/>
      <c r="V390" s="109"/>
      <c r="W390" s="122"/>
      <c r="X390" s="138"/>
      <c r="Y390" s="123"/>
      <c r="Z390" s="123"/>
      <c r="AA390" s="79"/>
      <c r="AB390" s="79"/>
      <c r="AC390" s="164"/>
      <c r="AD390" s="123"/>
      <c r="AE390" s="174"/>
      <c r="AF390" s="124"/>
    </row>
    <row r="391" spans="1:32" s="106" customFormat="1">
      <c r="A391" s="108"/>
      <c r="B391" s="108"/>
      <c r="C391" s="108"/>
      <c r="D391" s="111"/>
      <c r="E391" s="100"/>
      <c r="F391" s="111"/>
      <c r="G391" s="111"/>
      <c r="H391" s="109"/>
      <c r="I391" s="109"/>
      <c r="J391" s="109"/>
      <c r="K391" s="109"/>
      <c r="L391" s="109"/>
      <c r="M391" s="109"/>
      <c r="N391" s="109"/>
      <c r="Q391" s="109"/>
      <c r="R391" s="109"/>
      <c r="S391" s="109"/>
      <c r="T391" s="109"/>
      <c r="U391" s="109"/>
      <c r="V391" s="109"/>
      <c r="W391" s="122"/>
      <c r="X391" s="138"/>
      <c r="Y391" s="123"/>
      <c r="Z391" s="123"/>
      <c r="AA391" s="79"/>
      <c r="AB391" s="79"/>
      <c r="AC391" s="164"/>
      <c r="AD391" s="123"/>
      <c r="AE391" s="174"/>
      <c r="AF391" s="124"/>
    </row>
    <row r="392" spans="1:32" s="106" customFormat="1">
      <c r="A392" s="108"/>
      <c r="B392" s="108"/>
      <c r="C392" s="108"/>
      <c r="D392" s="102"/>
      <c r="E392" s="102"/>
      <c r="F392" s="102"/>
      <c r="G392" s="102"/>
      <c r="H392" s="109"/>
      <c r="I392" s="109"/>
      <c r="J392" s="109"/>
      <c r="K392" s="109"/>
      <c r="L392" s="109"/>
      <c r="M392" s="109"/>
      <c r="N392" s="109"/>
      <c r="Q392" s="109"/>
      <c r="R392" s="109"/>
      <c r="S392" s="109"/>
      <c r="T392" s="109"/>
      <c r="U392" s="109"/>
      <c r="V392" s="109"/>
      <c r="W392" s="122"/>
      <c r="X392" s="138"/>
      <c r="Y392" s="123"/>
      <c r="Z392" s="123"/>
      <c r="AA392" s="79"/>
      <c r="AB392" s="79"/>
      <c r="AC392" s="164"/>
      <c r="AD392" s="123"/>
      <c r="AE392" s="174"/>
      <c r="AF392" s="124"/>
    </row>
    <row r="393" spans="1:32" s="106" customFormat="1">
      <c r="A393" s="108"/>
      <c r="B393" s="108"/>
      <c r="C393" s="108"/>
      <c r="D393" s="41"/>
      <c r="E393" s="41"/>
      <c r="F393" s="41"/>
      <c r="G393" s="41"/>
      <c r="H393" s="109"/>
      <c r="I393" s="109"/>
      <c r="J393" s="109"/>
      <c r="K393" s="109"/>
      <c r="L393" s="109"/>
      <c r="M393" s="109"/>
      <c r="N393" s="109"/>
      <c r="Q393" s="109"/>
      <c r="R393" s="109"/>
      <c r="S393" s="109"/>
      <c r="T393" s="109"/>
      <c r="U393" s="109"/>
      <c r="V393" s="109"/>
      <c r="W393" s="122"/>
      <c r="X393" s="138"/>
      <c r="Y393" s="123"/>
      <c r="Z393" s="123"/>
      <c r="AA393" s="79"/>
      <c r="AB393" s="79"/>
      <c r="AC393" s="164"/>
      <c r="AD393" s="123"/>
      <c r="AE393" s="174"/>
      <c r="AF393" s="124"/>
    </row>
    <row r="394" spans="1:32" s="106" customFormat="1">
      <c r="A394" s="108"/>
      <c r="B394" s="108"/>
      <c r="C394" s="108"/>
      <c r="D394" s="41"/>
      <c r="E394" s="41"/>
      <c r="F394" s="41"/>
      <c r="G394" s="41"/>
      <c r="H394" s="109"/>
      <c r="I394" s="109"/>
      <c r="J394" s="109"/>
      <c r="K394" s="109"/>
      <c r="L394" s="109"/>
      <c r="M394" s="109"/>
      <c r="N394" s="109"/>
      <c r="Q394" s="109"/>
      <c r="R394" s="109"/>
      <c r="S394" s="109"/>
      <c r="T394" s="109"/>
      <c r="U394" s="109"/>
      <c r="V394" s="109"/>
      <c r="W394" s="122"/>
      <c r="X394" s="138"/>
      <c r="Y394" s="123"/>
      <c r="Z394" s="123"/>
      <c r="AA394" s="79"/>
      <c r="AB394" s="79"/>
      <c r="AC394" s="164"/>
      <c r="AD394" s="123"/>
      <c r="AE394" s="174"/>
      <c r="AF394" s="124"/>
    </row>
    <row r="395" spans="1:32" s="106" customFormat="1">
      <c r="A395" s="108"/>
      <c r="B395" s="108"/>
      <c r="C395" s="108"/>
      <c r="D395" s="41"/>
      <c r="E395" s="41"/>
      <c r="F395" s="41"/>
      <c r="G395" s="41"/>
      <c r="H395" s="109"/>
      <c r="I395" s="109"/>
      <c r="J395" s="109"/>
      <c r="K395" s="109"/>
      <c r="L395" s="109"/>
      <c r="M395" s="109"/>
      <c r="N395" s="109"/>
      <c r="Q395" s="109"/>
      <c r="R395" s="109"/>
      <c r="S395" s="109"/>
      <c r="T395" s="109"/>
      <c r="U395" s="109"/>
      <c r="V395" s="109"/>
      <c r="W395" s="122"/>
      <c r="X395" s="138"/>
      <c r="Y395" s="123"/>
      <c r="Z395" s="123"/>
      <c r="AA395" s="79"/>
      <c r="AB395" s="79"/>
      <c r="AC395" s="164"/>
      <c r="AD395" s="123"/>
      <c r="AE395" s="174"/>
      <c r="AF395" s="124"/>
    </row>
    <row r="396" spans="1:32" s="106" customFormat="1">
      <c r="A396" s="108"/>
      <c r="B396" s="108"/>
      <c r="C396" s="108"/>
      <c r="D396" s="111"/>
      <c r="E396" s="100"/>
      <c r="F396" s="111"/>
      <c r="G396" s="111"/>
      <c r="H396" s="109"/>
      <c r="I396" s="109"/>
      <c r="J396" s="109"/>
      <c r="K396" s="109"/>
      <c r="L396" s="109"/>
      <c r="M396" s="109"/>
      <c r="N396" s="109"/>
      <c r="Q396" s="109"/>
      <c r="R396" s="109"/>
      <c r="S396" s="109"/>
      <c r="T396" s="109"/>
      <c r="U396" s="109"/>
      <c r="V396" s="109"/>
      <c r="W396" s="122"/>
      <c r="X396" s="138"/>
      <c r="Y396" s="123"/>
      <c r="Z396" s="123"/>
      <c r="AA396" s="79"/>
      <c r="AB396" s="79"/>
      <c r="AC396" s="164"/>
      <c r="AD396" s="123"/>
      <c r="AE396" s="174"/>
      <c r="AF396" s="124"/>
    </row>
    <row r="397" spans="1:32" s="106" customFormat="1">
      <c r="A397" s="108"/>
      <c r="B397" s="108"/>
      <c r="C397" s="108"/>
      <c r="D397" s="41"/>
      <c r="E397" s="41"/>
      <c r="F397" s="41"/>
      <c r="G397" s="41"/>
      <c r="H397" s="109"/>
      <c r="I397" s="109"/>
      <c r="J397" s="109"/>
      <c r="K397" s="109"/>
      <c r="L397" s="109"/>
      <c r="M397" s="109"/>
      <c r="N397" s="109"/>
      <c r="Q397" s="109"/>
      <c r="R397" s="109"/>
      <c r="S397" s="109"/>
      <c r="T397" s="109"/>
      <c r="U397" s="109"/>
      <c r="V397" s="109"/>
      <c r="W397" s="122"/>
      <c r="X397" s="138"/>
      <c r="Y397" s="123"/>
      <c r="Z397" s="123"/>
      <c r="AA397" s="79"/>
      <c r="AB397" s="79"/>
      <c r="AC397" s="164"/>
      <c r="AD397" s="123"/>
      <c r="AE397" s="174"/>
      <c r="AF397" s="124"/>
    </row>
    <row r="398" spans="1:32" s="106" customFormat="1">
      <c r="A398" s="108"/>
      <c r="B398" s="108"/>
      <c r="C398" s="108"/>
      <c r="D398" s="111"/>
      <c r="E398" s="100"/>
      <c r="F398" s="111"/>
      <c r="G398" s="111"/>
      <c r="H398" s="109"/>
      <c r="I398" s="109"/>
      <c r="J398" s="109"/>
      <c r="K398" s="109"/>
      <c r="L398" s="109"/>
      <c r="M398" s="109"/>
      <c r="N398" s="109"/>
      <c r="Q398" s="109"/>
      <c r="R398" s="109"/>
      <c r="S398" s="109"/>
      <c r="T398" s="109"/>
      <c r="U398" s="109"/>
      <c r="V398" s="109"/>
      <c r="W398" s="122"/>
      <c r="X398" s="138"/>
      <c r="Y398" s="123"/>
      <c r="Z398" s="123"/>
      <c r="AA398" s="79"/>
      <c r="AB398" s="79"/>
      <c r="AC398" s="164"/>
      <c r="AD398" s="123"/>
      <c r="AE398" s="174"/>
      <c r="AF398" s="124"/>
    </row>
    <row r="399" spans="1:32" s="106" customFormat="1">
      <c r="A399" s="108"/>
      <c r="B399" s="108"/>
      <c r="C399" s="108"/>
      <c r="D399" s="111"/>
      <c r="E399" s="100"/>
      <c r="F399" s="111"/>
      <c r="G399" s="111"/>
      <c r="H399" s="109"/>
      <c r="I399" s="109"/>
      <c r="J399" s="109"/>
      <c r="K399" s="109"/>
      <c r="L399" s="109"/>
      <c r="M399" s="109"/>
      <c r="N399" s="109"/>
      <c r="Q399" s="109"/>
      <c r="R399" s="109"/>
      <c r="S399" s="109"/>
      <c r="T399" s="109"/>
      <c r="U399" s="109"/>
      <c r="V399" s="109"/>
      <c r="W399" s="122"/>
      <c r="X399" s="138"/>
      <c r="Y399" s="123"/>
      <c r="Z399" s="123"/>
      <c r="AA399" s="79"/>
      <c r="AB399" s="79"/>
      <c r="AC399" s="164"/>
      <c r="AD399" s="123"/>
      <c r="AE399" s="174"/>
      <c r="AF399" s="124"/>
    </row>
    <row r="400" spans="1:32" s="106" customFormat="1">
      <c r="A400" s="108"/>
      <c r="B400" s="108"/>
      <c r="C400" s="108"/>
      <c r="D400" s="125"/>
      <c r="E400" s="100"/>
      <c r="F400" s="125"/>
      <c r="G400" s="125"/>
      <c r="H400" s="109"/>
      <c r="I400" s="109"/>
      <c r="J400" s="109"/>
      <c r="K400" s="109"/>
      <c r="L400" s="109"/>
      <c r="M400" s="109"/>
      <c r="N400" s="109"/>
      <c r="Q400" s="109"/>
      <c r="R400" s="109"/>
      <c r="S400" s="109"/>
      <c r="T400" s="109"/>
      <c r="U400" s="109"/>
      <c r="V400" s="109"/>
      <c r="W400" s="122"/>
      <c r="X400" s="138"/>
      <c r="Y400" s="123"/>
      <c r="Z400" s="123"/>
      <c r="AA400" s="79"/>
      <c r="AB400" s="79"/>
      <c r="AC400" s="164"/>
      <c r="AD400" s="123"/>
      <c r="AE400" s="174"/>
      <c r="AF400" s="124"/>
    </row>
    <row r="401" spans="1:32" s="106" customFormat="1">
      <c r="A401" s="108"/>
      <c r="B401" s="108"/>
      <c r="C401" s="108"/>
      <c r="D401" s="41"/>
      <c r="E401" s="41"/>
      <c r="F401" s="41"/>
      <c r="G401" s="41"/>
      <c r="H401" s="109"/>
      <c r="I401" s="109"/>
      <c r="J401" s="109"/>
      <c r="K401" s="109"/>
      <c r="L401" s="109"/>
      <c r="M401" s="109"/>
      <c r="N401" s="109"/>
      <c r="Q401" s="109"/>
      <c r="R401" s="109"/>
      <c r="S401" s="109"/>
      <c r="T401" s="109"/>
      <c r="U401" s="109"/>
      <c r="V401" s="109"/>
      <c r="W401" s="122"/>
      <c r="X401" s="138"/>
      <c r="Y401" s="123"/>
      <c r="Z401" s="123"/>
      <c r="AA401" s="79"/>
      <c r="AB401" s="79"/>
      <c r="AC401" s="164"/>
      <c r="AD401" s="123"/>
      <c r="AE401" s="174"/>
      <c r="AF401" s="124"/>
    </row>
    <row r="402" spans="1:32" s="106" customFormat="1">
      <c r="A402" s="108"/>
      <c r="B402" s="108"/>
      <c r="C402" s="108"/>
      <c r="D402" s="125"/>
      <c r="E402" s="100"/>
      <c r="F402" s="125"/>
      <c r="G402" s="125"/>
      <c r="H402" s="109"/>
      <c r="I402" s="109"/>
      <c r="J402" s="109"/>
      <c r="K402" s="109"/>
      <c r="L402" s="109"/>
      <c r="M402" s="109"/>
      <c r="N402" s="109"/>
      <c r="Q402" s="109"/>
      <c r="R402" s="109"/>
      <c r="S402" s="109"/>
      <c r="T402" s="109"/>
      <c r="U402" s="109"/>
      <c r="V402" s="109"/>
      <c r="W402" s="122"/>
      <c r="X402" s="138"/>
      <c r="Y402" s="123"/>
      <c r="Z402" s="123"/>
      <c r="AA402" s="79"/>
      <c r="AB402" s="79"/>
      <c r="AC402" s="164"/>
      <c r="AD402" s="123"/>
      <c r="AE402" s="174"/>
      <c r="AF402" s="124"/>
    </row>
    <row r="403" spans="1:32" s="106" customFormat="1">
      <c r="A403" s="108"/>
      <c r="B403" s="108"/>
      <c r="C403" s="108"/>
      <c r="D403" s="41"/>
      <c r="E403" s="41"/>
      <c r="F403" s="41"/>
      <c r="G403" s="41"/>
      <c r="H403" s="109"/>
      <c r="I403" s="109"/>
      <c r="J403" s="109"/>
      <c r="K403" s="109"/>
      <c r="L403" s="109"/>
      <c r="M403" s="109"/>
      <c r="N403" s="109"/>
      <c r="Q403" s="109"/>
      <c r="R403" s="109"/>
      <c r="S403" s="109"/>
      <c r="T403" s="109"/>
      <c r="U403" s="109"/>
      <c r="V403" s="109"/>
      <c r="W403" s="122"/>
      <c r="X403" s="138"/>
      <c r="Y403" s="123"/>
      <c r="Z403" s="123"/>
      <c r="AA403" s="79"/>
      <c r="AB403" s="79"/>
      <c r="AC403" s="164"/>
      <c r="AD403" s="123"/>
      <c r="AE403" s="174"/>
      <c r="AF403" s="124"/>
    </row>
    <row r="404" spans="1:32" s="106" customFormat="1">
      <c r="A404" s="108"/>
      <c r="B404" s="108"/>
      <c r="C404" s="108"/>
      <c r="D404" s="125"/>
      <c r="E404" s="100"/>
      <c r="F404" s="125"/>
      <c r="G404" s="125"/>
      <c r="H404" s="109"/>
      <c r="I404" s="109"/>
      <c r="J404" s="109"/>
      <c r="K404" s="109"/>
      <c r="L404" s="109"/>
      <c r="M404" s="109"/>
      <c r="N404" s="109"/>
      <c r="Q404" s="109"/>
      <c r="R404" s="109"/>
      <c r="S404" s="109"/>
      <c r="T404" s="109"/>
      <c r="U404" s="109"/>
      <c r="V404" s="109"/>
      <c r="W404" s="122"/>
      <c r="X404" s="138"/>
      <c r="Y404" s="123"/>
      <c r="Z404" s="123"/>
      <c r="AA404" s="79"/>
      <c r="AB404" s="79"/>
      <c r="AC404" s="164"/>
      <c r="AD404" s="123"/>
      <c r="AE404" s="174"/>
      <c r="AF404" s="124"/>
    </row>
    <row r="405" spans="1:32" s="106" customFormat="1">
      <c r="A405" s="108"/>
      <c r="B405" s="108"/>
      <c r="C405" s="108"/>
      <c r="D405" s="125"/>
      <c r="E405" s="100"/>
      <c r="F405" s="125"/>
      <c r="G405" s="125"/>
      <c r="H405" s="109"/>
      <c r="I405" s="109"/>
      <c r="J405" s="109"/>
      <c r="K405" s="109"/>
      <c r="L405" s="109"/>
      <c r="M405" s="109"/>
      <c r="N405" s="109"/>
      <c r="Q405" s="109"/>
      <c r="R405" s="109"/>
      <c r="S405" s="109"/>
      <c r="T405" s="109"/>
      <c r="U405" s="109"/>
      <c r="V405" s="109"/>
      <c r="W405" s="122"/>
      <c r="X405" s="138"/>
      <c r="Y405" s="123"/>
      <c r="Z405" s="123"/>
      <c r="AA405" s="79"/>
      <c r="AB405" s="79"/>
      <c r="AC405" s="164"/>
      <c r="AD405" s="123"/>
      <c r="AE405" s="174"/>
      <c r="AF405" s="124"/>
    </row>
    <row r="406" spans="1:32" s="106" customFormat="1">
      <c r="A406" s="108"/>
      <c r="B406" s="108"/>
      <c r="C406" s="108"/>
      <c r="D406" s="125"/>
      <c r="E406" s="100"/>
      <c r="F406" s="125"/>
      <c r="G406" s="125"/>
      <c r="H406" s="109"/>
      <c r="I406" s="109"/>
      <c r="J406" s="109"/>
      <c r="K406" s="109"/>
      <c r="L406" s="109"/>
      <c r="M406" s="109"/>
      <c r="N406" s="109"/>
      <c r="Q406" s="109"/>
      <c r="R406" s="109"/>
      <c r="S406" s="109"/>
      <c r="T406" s="109"/>
      <c r="U406" s="109"/>
      <c r="V406" s="109"/>
      <c r="W406" s="122"/>
      <c r="X406" s="138"/>
      <c r="Y406" s="123"/>
      <c r="Z406" s="123"/>
      <c r="AA406" s="79"/>
      <c r="AB406" s="79"/>
      <c r="AC406" s="164"/>
      <c r="AD406" s="123"/>
      <c r="AE406" s="174"/>
      <c r="AF406" s="124"/>
    </row>
    <row r="407" spans="1:32" s="106" customFormat="1">
      <c r="A407" s="108"/>
      <c r="B407" s="108"/>
      <c r="C407" s="108"/>
      <c r="D407" s="126"/>
      <c r="E407" s="100"/>
      <c r="F407" s="126"/>
      <c r="G407" s="126"/>
      <c r="H407" s="109"/>
      <c r="I407" s="109"/>
      <c r="J407" s="109"/>
      <c r="K407" s="109"/>
      <c r="L407" s="109"/>
      <c r="M407" s="109"/>
      <c r="N407" s="109"/>
      <c r="Q407" s="109"/>
      <c r="R407" s="109"/>
      <c r="S407" s="109"/>
      <c r="T407" s="109"/>
      <c r="U407" s="109"/>
      <c r="V407" s="109"/>
      <c r="W407" s="122"/>
      <c r="X407" s="138"/>
      <c r="Y407" s="123"/>
      <c r="Z407" s="123"/>
      <c r="AA407" s="79"/>
      <c r="AB407" s="79"/>
      <c r="AC407" s="164"/>
      <c r="AD407" s="123"/>
      <c r="AE407" s="174"/>
      <c r="AF407" s="124"/>
    </row>
    <row r="408" spans="1:32" s="106" customFormat="1">
      <c r="A408" s="108"/>
      <c r="B408" s="108"/>
      <c r="C408" s="108"/>
      <c r="D408" s="111"/>
      <c r="E408" s="100"/>
      <c r="F408" s="111"/>
      <c r="G408" s="111"/>
      <c r="H408" s="109"/>
      <c r="I408" s="109"/>
      <c r="J408" s="109"/>
      <c r="K408" s="109"/>
      <c r="L408" s="109"/>
      <c r="M408" s="109"/>
      <c r="N408" s="109"/>
      <c r="Q408" s="109"/>
      <c r="R408" s="109"/>
      <c r="S408" s="109"/>
      <c r="T408" s="109"/>
      <c r="U408" s="109"/>
      <c r="V408" s="109"/>
      <c r="W408" s="122"/>
      <c r="X408" s="138"/>
      <c r="Y408" s="123"/>
      <c r="Z408" s="123"/>
      <c r="AA408" s="79"/>
      <c r="AB408" s="79"/>
      <c r="AC408" s="164"/>
      <c r="AD408" s="123"/>
      <c r="AE408" s="174"/>
      <c r="AF408" s="124"/>
    </row>
    <row r="409" spans="1:32" s="106" customFormat="1">
      <c r="A409" s="108"/>
      <c r="B409" s="108"/>
      <c r="C409" s="108"/>
      <c r="D409" s="41"/>
      <c r="E409" s="41"/>
      <c r="F409" s="41"/>
      <c r="G409" s="41"/>
      <c r="H409" s="109"/>
      <c r="I409" s="109"/>
      <c r="J409" s="109"/>
      <c r="K409" s="109"/>
      <c r="L409" s="109"/>
      <c r="M409" s="109"/>
      <c r="N409" s="109"/>
      <c r="Q409" s="109"/>
      <c r="R409" s="109"/>
      <c r="S409" s="109"/>
      <c r="T409" s="109"/>
      <c r="U409" s="109"/>
      <c r="V409" s="109"/>
      <c r="W409" s="122"/>
      <c r="X409" s="138"/>
      <c r="Y409" s="123"/>
      <c r="Z409" s="123"/>
      <c r="AA409" s="79"/>
      <c r="AB409" s="79"/>
      <c r="AC409" s="164"/>
      <c r="AD409" s="123"/>
      <c r="AE409" s="174"/>
      <c r="AF409" s="124"/>
    </row>
    <row r="410" spans="1:32" s="106" customFormat="1">
      <c r="A410" s="108"/>
      <c r="B410" s="108"/>
      <c r="C410" s="108"/>
      <c r="D410" s="41"/>
      <c r="E410" s="41"/>
      <c r="F410" s="41"/>
      <c r="G410" s="41"/>
      <c r="H410" s="109"/>
      <c r="I410" s="109"/>
      <c r="J410" s="109"/>
      <c r="K410" s="109"/>
      <c r="L410" s="109"/>
      <c r="M410" s="109"/>
      <c r="N410" s="109"/>
      <c r="Q410" s="109"/>
      <c r="R410" s="109"/>
      <c r="S410" s="109"/>
      <c r="T410" s="109"/>
      <c r="U410" s="109"/>
      <c r="V410" s="109"/>
      <c r="W410" s="122"/>
      <c r="X410" s="138"/>
      <c r="Y410" s="123"/>
      <c r="Z410" s="123"/>
      <c r="AA410" s="79"/>
      <c r="AB410" s="79"/>
      <c r="AC410" s="164"/>
      <c r="AD410" s="123"/>
      <c r="AE410" s="174"/>
      <c r="AF410" s="124"/>
    </row>
    <row r="411" spans="1:32" s="106" customFormat="1">
      <c r="A411" s="108"/>
      <c r="B411" s="108"/>
      <c r="C411" s="108"/>
      <c r="D411" s="41"/>
      <c r="E411" s="41"/>
      <c r="F411" s="41"/>
      <c r="G411" s="41"/>
      <c r="H411" s="109"/>
      <c r="I411" s="109"/>
      <c r="J411" s="109"/>
      <c r="K411" s="109"/>
      <c r="L411" s="109"/>
      <c r="M411" s="109"/>
      <c r="N411" s="109"/>
      <c r="Q411" s="109"/>
      <c r="R411" s="109"/>
      <c r="S411" s="109"/>
      <c r="T411" s="109"/>
      <c r="U411" s="109"/>
      <c r="V411" s="109"/>
      <c r="W411" s="122"/>
      <c r="X411" s="138"/>
      <c r="Y411" s="123"/>
      <c r="Z411" s="123"/>
      <c r="AA411" s="79"/>
      <c r="AB411" s="79"/>
      <c r="AC411" s="164"/>
      <c r="AD411" s="123"/>
      <c r="AE411" s="174"/>
      <c r="AF411" s="124"/>
    </row>
    <row r="412" spans="1:32" s="106" customFormat="1">
      <c r="A412" s="108"/>
      <c r="B412" s="108"/>
      <c r="C412" s="108"/>
      <c r="D412" s="41"/>
      <c r="E412" s="41"/>
      <c r="F412" s="41"/>
      <c r="G412" s="41"/>
      <c r="H412" s="109"/>
      <c r="I412" s="109"/>
      <c r="J412" s="109"/>
      <c r="K412" s="109"/>
      <c r="L412" s="109"/>
      <c r="M412" s="109"/>
      <c r="N412" s="109"/>
      <c r="Q412" s="109"/>
      <c r="R412" s="109"/>
      <c r="S412" s="109"/>
      <c r="T412" s="109"/>
      <c r="U412" s="109"/>
      <c r="V412" s="109"/>
      <c r="W412" s="122"/>
      <c r="X412" s="138"/>
      <c r="Y412" s="123"/>
      <c r="Z412" s="123"/>
      <c r="AA412" s="79"/>
      <c r="AB412" s="79"/>
      <c r="AC412" s="164"/>
      <c r="AD412" s="123"/>
      <c r="AE412" s="174"/>
      <c r="AF412" s="124"/>
    </row>
    <row r="413" spans="1:32" s="106" customFormat="1">
      <c r="A413" s="108"/>
      <c r="B413" s="108"/>
      <c r="C413" s="108"/>
      <c r="D413" s="126"/>
      <c r="E413" s="100"/>
      <c r="F413" s="126"/>
      <c r="G413" s="126"/>
      <c r="H413" s="109"/>
      <c r="I413" s="109"/>
      <c r="J413" s="109"/>
      <c r="K413" s="109"/>
      <c r="L413" s="109"/>
      <c r="M413" s="109"/>
      <c r="N413" s="109"/>
      <c r="Q413" s="109"/>
      <c r="R413" s="109"/>
      <c r="S413" s="109"/>
      <c r="T413" s="109"/>
      <c r="U413" s="109"/>
      <c r="V413" s="109"/>
      <c r="W413" s="122"/>
      <c r="X413" s="138"/>
      <c r="Y413" s="123"/>
      <c r="Z413" s="123"/>
      <c r="AA413" s="79"/>
      <c r="AB413" s="79"/>
      <c r="AC413" s="164"/>
      <c r="AD413" s="123"/>
      <c r="AE413" s="174"/>
      <c r="AF413" s="124"/>
    </row>
    <row r="414" spans="1:32" s="106" customFormat="1">
      <c r="A414" s="108"/>
      <c r="B414" s="108"/>
      <c r="C414" s="108"/>
      <c r="D414" s="41"/>
      <c r="E414" s="41"/>
      <c r="F414" s="41"/>
      <c r="G414" s="41"/>
      <c r="H414" s="109"/>
      <c r="I414" s="109"/>
      <c r="J414" s="109"/>
      <c r="K414" s="109"/>
      <c r="L414" s="109"/>
      <c r="M414" s="109"/>
      <c r="N414" s="109"/>
      <c r="Q414" s="109"/>
      <c r="R414" s="109"/>
      <c r="S414" s="109"/>
      <c r="T414" s="109"/>
      <c r="U414" s="109"/>
      <c r="V414" s="109"/>
      <c r="W414" s="122"/>
      <c r="X414" s="138"/>
      <c r="Y414" s="123"/>
      <c r="Z414" s="123"/>
      <c r="AA414" s="79"/>
      <c r="AB414" s="79"/>
      <c r="AC414" s="164"/>
      <c r="AD414" s="123"/>
      <c r="AE414" s="174"/>
      <c r="AF414" s="124"/>
    </row>
    <row r="415" spans="1:32" s="106" customFormat="1">
      <c r="A415" s="108"/>
      <c r="B415" s="108"/>
      <c r="C415" s="108"/>
      <c r="D415" s="41"/>
      <c r="E415" s="41"/>
      <c r="F415" s="41"/>
      <c r="G415" s="41"/>
      <c r="H415" s="109"/>
      <c r="I415" s="109"/>
      <c r="J415" s="109"/>
      <c r="K415" s="109"/>
      <c r="L415" s="109"/>
      <c r="M415" s="109"/>
      <c r="N415" s="109"/>
      <c r="Q415" s="109"/>
      <c r="R415" s="109"/>
      <c r="S415" s="109"/>
      <c r="T415" s="109"/>
      <c r="U415" s="109"/>
      <c r="V415" s="109"/>
      <c r="W415" s="122"/>
      <c r="X415" s="138"/>
      <c r="Y415" s="123"/>
      <c r="Z415" s="123"/>
      <c r="AA415" s="79"/>
      <c r="AB415" s="79"/>
      <c r="AC415" s="164"/>
      <c r="AD415" s="123"/>
      <c r="AE415" s="174"/>
      <c r="AF415" s="124"/>
    </row>
    <row r="416" spans="1:32" s="106" customFormat="1">
      <c r="A416" s="108"/>
      <c r="B416" s="108"/>
      <c r="C416" s="108"/>
      <c r="D416" s="125"/>
      <c r="E416" s="100"/>
      <c r="F416" s="125"/>
      <c r="G416" s="125"/>
      <c r="H416" s="109"/>
      <c r="I416" s="109"/>
      <c r="J416" s="109"/>
      <c r="K416" s="109"/>
      <c r="L416" s="109"/>
      <c r="M416" s="109"/>
      <c r="N416" s="109"/>
      <c r="Q416" s="109"/>
      <c r="R416" s="109"/>
      <c r="S416" s="109"/>
      <c r="T416" s="109"/>
      <c r="U416" s="109"/>
      <c r="V416" s="109"/>
      <c r="W416" s="122"/>
      <c r="X416" s="138"/>
      <c r="Y416" s="123"/>
      <c r="Z416" s="123"/>
      <c r="AA416" s="79"/>
      <c r="AB416" s="79"/>
      <c r="AC416" s="164"/>
      <c r="AD416" s="123"/>
      <c r="AE416" s="174"/>
      <c r="AF416" s="124"/>
    </row>
    <row r="417" spans="1:32" s="106" customFormat="1">
      <c r="A417" s="108"/>
      <c r="B417" s="108"/>
      <c r="C417" s="108"/>
      <c r="D417" s="111"/>
      <c r="E417" s="100"/>
      <c r="F417" s="111"/>
      <c r="G417" s="111"/>
      <c r="H417" s="109"/>
      <c r="I417" s="109"/>
      <c r="J417" s="109"/>
      <c r="K417" s="109"/>
      <c r="L417" s="109"/>
      <c r="M417" s="109"/>
      <c r="N417" s="109"/>
      <c r="Q417" s="109"/>
      <c r="R417" s="109"/>
      <c r="S417" s="109"/>
      <c r="T417" s="109"/>
      <c r="U417" s="109"/>
      <c r="V417" s="109"/>
      <c r="W417" s="122"/>
      <c r="X417" s="138"/>
      <c r="Y417" s="123"/>
      <c r="Z417" s="123"/>
      <c r="AA417" s="79"/>
      <c r="AB417" s="79"/>
      <c r="AC417" s="164"/>
      <c r="AD417" s="123"/>
      <c r="AE417" s="174"/>
      <c r="AF417" s="124"/>
    </row>
    <row r="418" spans="1:32" s="106" customFormat="1">
      <c r="A418" s="108"/>
      <c r="B418" s="108"/>
      <c r="C418" s="108"/>
      <c r="D418" s="41"/>
      <c r="E418" s="41"/>
      <c r="F418" s="41"/>
      <c r="G418" s="41"/>
      <c r="H418" s="109"/>
      <c r="I418" s="109"/>
      <c r="J418" s="109"/>
      <c r="K418" s="109"/>
      <c r="L418" s="109"/>
      <c r="M418" s="109"/>
      <c r="N418" s="109"/>
      <c r="Q418" s="109"/>
      <c r="R418" s="109"/>
      <c r="S418" s="109"/>
      <c r="T418" s="109"/>
      <c r="U418" s="109"/>
      <c r="V418" s="109"/>
      <c r="W418" s="122"/>
      <c r="X418" s="138"/>
      <c r="Y418" s="123"/>
      <c r="Z418" s="123"/>
      <c r="AA418" s="79"/>
      <c r="AB418" s="79"/>
      <c r="AC418" s="164"/>
      <c r="AD418" s="123"/>
      <c r="AE418" s="174"/>
      <c r="AF418" s="124"/>
    </row>
    <row r="419" spans="1:32" s="106" customFormat="1">
      <c r="A419" s="108"/>
      <c r="B419" s="108"/>
      <c r="C419" s="108"/>
      <c r="D419" s="111"/>
      <c r="E419" s="100"/>
      <c r="F419" s="111"/>
      <c r="G419" s="111"/>
      <c r="H419" s="109"/>
      <c r="I419" s="109"/>
      <c r="J419" s="109"/>
      <c r="K419" s="109"/>
      <c r="L419" s="109"/>
      <c r="M419" s="109"/>
      <c r="N419" s="109"/>
      <c r="Q419" s="109"/>
      <c r="R419" s="109"/>
      <c r="S419" s="109"/>
      <c r="T419" s="109"/>
      <c r="U419" s="109"/>
      <c r="V419" s="109"/>
      <c r="W419" s="122"/>
      <c r="X419" s="138"/>
      <c r="Y419" s="123"/>
      <c r="Z419" s="123"/>
      <c r="AA419" s="79"/>
      <c r="AB419" s="79"/>
      <c r="AC419" s="164"/>
      <c r="AD419" s="123"/>
      <c r="AE419" s="174"/>
      <c r="AF419" s="124"/>
    </row>
    <row r="420" spans="1:32" s="106" customFormat="1">
      <c r="A420" s="108"/>
      <c r="B420" s="108"/>
      <c r="C420" s="108"/>
      <c r="D420" s="125"/>
      <c r="E420" s="100"/>
      <c r="F420" s="125"/>
      <c r="G420" s="125"/>
      <c r="H420" s="109"/>
      <c r="I420" s="109"/>
      <c r="J420" s="109"/>
      <c r="K420" s="109"/>
      <c r="L420" s="109"/>
      <c r="M420" s="109"/>
      <c r="N420" s="109"/>
      <c r="Q420" s="109"/>
      <c r="R420" s="109"/>
      <c r="S420" s="109"/>
      <c r="T420" s="109"/>
      <c r="U420" s="109"/>
      <c r="V420" s="109"/>
      <c r="W420" s="122"/>
      <c r="X420" s="138"/>
      <c r="Y420" s="123"/>
      <c r="Z420" s="123"/>
      <c r="AA420" s="79"/>
      <c r="AB420" s="79"/>
      <c r="AC420" s="164"/>
      <c r="AD420" s="123"/>
      <c r="AE420" s="174"/>
      <c r="AF420" s="124"/>
    </row>
    <row r="421" spans="1:32" s="106" customFormat="1">
      <c r="A421" s="108"/>
      <c r="B421" s="108"/>
      <c r="C421" s="108"/>
      <c r="D421" s="125"/>
      <c r="E421" s="100"/>
      <c r="F421" s="125"/>
      <c r="G421" s="125"/>
      <c r="H421" s="109"/>
      <c r="I421" s="109"/>
      <c r="J421" s="109"/>
      <c r="K421" s="109"/>
      <c r="L421" s="109"/>
      <c r="M421" s="109"/>
      <c r="N421" s="109"/>
      <c r="Q421" s="109"/>
      <c r="R421" s="109"/>
      <c r="S421" s="109"/>
      <c r="T421" s="109"/>
      <c r="U421" s="109"/>
      <c r="V421" s="109"/>
      <c r="W421" s="122"/>
      <c r="X421" s="138"/>
      <c r="Y421" s="123"/>
      <c r="Z421" s="123"/>
      <c r="AA421" s="79"/>
      <c r="AB421" s="79"/>
      <c r="AC421" s="164"/>
      <c r="AD421" s="123"/>
      <c r="AE421" s="174"/>
      <c r="AF421" s="124"/>
    </row>
    <row r="422" spans="1:32" s="106" customFormat="1">
      <c r="A422" s="108"/>
      <c r="B422" s="108"/>
      <c r="C422" s="108"/>
      <c r="D422" s="125"/>
      <c r="E422" s="100"/>
      <c r="F422" s="125"/>
      <c r="G422" s="125"/>
      <c r="H422" s="109"/>
      <c r="I422" s="109"/>
      <c r="J422" s="109"/>
      <c r="K422" s="109"/>
      <c r="L422" s="109"/>
      <c r="M422" s="109"/>
      <c r="N422" s="109"/>
      <c r="Q422" s="109"/>
      <c r="R422" s="109"/>
      <c r="S422" s="109"/>
      <c r="T422" s="109"/>
      <c r="U422" s="109"/>
      <c r="V422" s="109"/>
      <c r="W422" s="122"/>
      <c r="X422" s="138"/>
      <c r="Y422" s="123"/>
      <c r="Z422" s="123"/>
      <c r="AA422" s="79"/>
      <c r="AB422" s="79"/>
      <c r="AC422" s="164"/>
      <c r="AD422" s="123"/>
      <c r="AE422" s="174"/>
      <c r="AF422" s="124"/>
    </row>
    <row r="423" spans="1:32" s="106" customFormat="1">
      <c r="A423" s="108"/>
      <c r="B423" s="108"/>
      <c r="C423" s="108"/>
      <c r="D423" s="111"/>
      <c r="E423" s="100"/>
      <c r="F423" s="111"/>
      <c r="G423" s="111"/>
      <c r="H423" s="109"/>
      <c r="I423" s="109"/>
      <c r="J423" s="109"/>
      <c r="K423" s="109"/>
      <c r="L423" s="109"/>
      <c r="M423" s="109"/>
      <c r="N423" s="109"/>
      <c r="Q423" s="109"/>
      <c r="R423" s="109"/>
      <c r="S423" s="109"/>
      <c r="T423" s="109"/>
      <c r="U423" s="109"/>
      <c r="V423" s="109"/>
      <c r="W423" s="122"/>
      <c r="X423" s="138"/>
      <c r="Y423" s="123"/>
      <c r="Z423" s="123"/>
      <c r="AA423" s="79"/>
      <c r="AB423" s="79"/>
      <c r="AC423" s="164"/>
      <c r="AD423" s="123"/>
      <c r="AE423" s="174"/>
      <c r="AF423" s="124"/>
    </row>
    <row r="424" spans="1:32" s="106" customFormat="1">
      <c r="A424" s="108"/>
      <c r="B424" s="108"/>
      <c r="C424" s="108"/>
      <c r="D424" s="125"/>
      <c r="E424" s="100"/>
      <c r="F424" s="125"/>
      <c r="G424" s="125"/>
      <c r="H424" s="109"/>
      <c r="I424" s="109"/>
      <c r="J424" s="109"/>
      <c r="K424" s="109"/>
      <c r="L424" s="109"/>
      <c r="M424" s="109"/>
      <c r="N424" s="109"/>
      <c r="Q424" s="109"/>
      <c r="R424" s="109"/>
      <c r="S424" s="109"/>
      <c r="T424" s="109"/>
      <c r="U424" s="109"/>
      <c r="V424" s="109"/>
      <c r="W424" s="122"/>
      <c r="X424" s="138"/>
      <c r="Y424" s="123"/>
      <c r="Z424" s="123"/>
      <c r="AA424" s="79"/>
      <c r="AB424" s="79"/>
      <c r="AC424" s="164"/>
      <c r="AD424" s="123"/>
      <c r="AE424" s="174"/>
      <c r="AF424" s="124"/>
    </row>
    <row r="425" spans="1:32" s="106" customFormat="1">
      <c r="A425" s="108"/>
      <c r="B425" s="108"/>
      <c r="C425" s="108"/>
      <c r="D425" s="125"/>
      <c r="E425" s="100"/>
      <c r="F425" s="125"/>
      <c r="G425" s="125"/>
      <c r="H425" s="109"/>
      <c r="I425" s="109"/>
      <c r="J425" s="109"/>
      <c r="K425" s="109"/>
      <c r="L425" s="109"/>
      <c r="M425" s="109"/>
      <c r="N425" s="109"/>
      <c r="Q425" s="109"/>
      <c r="R425" s="109"/>
      <c r="S425" s="109"/>
      <c r="T425" s="109"/>
      <c r="U425" s="109"/>
      <c r="V425" s="109"/>
      <c r="W425" s="122"/>
      <c r="X425" s="138"/>
      <c r="Y425" s="123"/>
      <c r="Z425" s="123"/>
      <c r="AA425" s="79"/>
      <c r="AB425" s="79"/>
      <c r="AC425" s="164"/>
      <c r="AD425" s="123"/>
      <c r="AE425" s="174"/>
      <c r="AF425" s="124"/>
    </row>
    <row r="426" spans="1:32" s="106" customFormat="1">
      <c r="A426" s="108"/>
      <c r="B426" s="108"/>
      <c r="C426" s="108"/>
      <c r="D426" s="125"/>
      <c r="E426" s="100"/>
      <c r="F426" s="125"/>
      <c r="G426" s="125"/>
      <c r="H426" s="109"/>
      <c r="I426" s="109"/>
      <c r="J426" s="109"/>
      <c r="K426" s="109"/>
      <c r="L426" s="109"/>
      <c r="M426" s="109"/>
      <c r="N426" s="109"/>
      <c r="Q426" s="109"/>
      <c r="R426" s="109"/>
      <c r="S426" s="109"/>
      <c r="T426" s="109"/>
      <c r="U426" s="109"/>
      <c r="V426" s="109"/>
      <c r="W426" s="122"/>
      <c r="X426" s="138"/>
      <c r="Y426" s="123"/>
      <c r="Z426" s="123"/>
      <c r="AA426" s="79"/>
      <c r="AB426" s="79"/>
      <c r="AC426" s="164"/>
      <c r="AD426" s="123"/>
      <c r="AE426" s="174"/>
      <c r="AF426" s="124"/>
    </row>
    <row r="427" spans="1:32" s="106" customFormat="1">
      <c r="A427" s="108"/>
      <c r="B427" s="108"/>
      <c r="C427" s="108"/>
      <c r="D427" s="125"/>
      <c r="E427" s="100"/>
      <c r="F427" s="125"/>
      <c r="G427" s="125"/>
      <c r="H427" s="109"/>
      <c r="I427" s="109"/>
      <c r="J427" s="109"/>
      <c r="K427" s="109"/>
      <c r="L427" s="109"/>
      <c r="M427" s="109"/>
      <c r="N427" s="109"/>
      <c r="Q427" s="109"/>
      <c r="R427" s="109"/>
      <c r="S427" s="109"/>
      <c r="T427" s="109"/>
      <c r="U427" s="109"/>
      <c r="V427" s="109"/>
      <c r="W427" s="122"/>
      <c r="X427" s="138"/>
      <c r="Y427" s="123"/>
      <c r="Z427" s="123"/>
      <c r="AA427" s="79"/>
      <c r="AB427" s="79"/>
      <c r="AC427" s="164"/>
      <c r="AD427" s="123"/>
      <c r="AE427" s="174"/>
      <c r="AF427" s="124"/>
    </row>
    <row r="428" spans="1:32" s="106" customFormat="1">
      <c r="A428" s="108"/>
      <c r="B428" s="108"/>
      <c r="C428" s="108"/>
      <c r="D428" s="41"/>
      <c r="E428" s="41"/>
      <c r="F428" s="41"/>
      <c r="G428" s="41"/>
      <c r="H428" s="109"/>
      <c r="I428" s="109"/>
      <c r="J428" s="109"/>
      <c r="K428" s="109"/>
      <c r="L428" s="109"/>
      <c r="M428" s="109"/>
      <c r="N428" s="109"/>
      <c r="Q428" s="109"/>
      <c r="R428" s="109"/>
      <c r="S428" s="109"/>
      <c r="T428" s="109"/>
      <c r="U428" s="109"/>
      <c r="V428" s="109"/>
      <c r="W428" s="122"/>
      <c r="X428" s="138"/>
      <c r="Y428" s="123"/>
      <c r="Z428" s="123"/>
      <c r="AA428" s="79"/>
      <c r="AB428" s="79"/>
      <c r="AC428" s="164"/>
      <c r="AD428" s="123"/>
      <c r="AE428" s="174"/>
      <c r="AF428" s="124"/>
    </row>
    <row r="429" spans="1:32" s="106" customFormat="1">
      <c r="A429" s="108"/>
      <c r="B429" s="108"/>
      <c r="C429" s="108"/>
      <c r="D429" s="125"/>
      <c r="E429" s="100"/>
      <c r="F429" s="125"/>
      <c r="G429" s="125"/>
      <c r="H429" s="109"/>
      <c r="I429" s="109"/>
      <c r="J429" s="109"/>
      <c r="K429" s="109"/>
      <c r="L429" s="109"/>
      <c r="M429" s="109"/>
      <c r="N429" s="109"/>
      <c r="Q429" s="109"/>
      <c r="R429" s="109"/>
      <c r="S429" s="109"/>
      <c r="T429" s="109"/>
      <c r="U429" s="109"/>
      <c r="V429" s="109"/>
      <c r="W429" s="122"/>
      <c r="X429" s="138"/>
      <c r="Y429" s="123"/>
      <c r="Z429" s="123"/>
      <c r="AA429" s="79"/>
      <c r="AB429" s="79"/>
      <c r="AC429" s="164"/>
      <c r="AD429" s="123"/>
      <c r="AE429" s="174"/>
      <c r="AF429" s="124"/>
    </row>
    <row r="430" spans="1:32" s="106" customFormat="1">
      <c r="A430" s="108"/>
      <c r="B430" s="108"/>
      <c r="C430" s="108"/>
      <c r="D430" s="125"/>
      <c r="E430" s="100"/>
      <c r="F430" s="125"/>
      <c r="G430" s="125"/>
      <c r="H430" s="109"/>
      <c r="I430" s="109"/>
      <c r="J430" s="109"/>
      <c r="K430" s="109"/>
      <c r="L430" s="109"/>
      <c r="M430" s="109"/>
      <c r="N430" s="109"/>
      <c r="Q430" s="109"/>
      <c r="R430" s="109"/>
      <c r="S430" s="109"/>
      <c r="T430" s="109"/>
      <c r="U430" s="109"/>
      <c r="V430" s="109"/>
      <c r="W430" s="122"/>
      <c r="X430" s="138"/>
      <c r="Y430" s="123"/>
      <c r="Z430" s="123"/>
      <c r="AA430" s="79"/>
      <c r="AB430" s="79"/>
      <c r="AC430" s="164"/>
      <c r="AD430" s="123"/>
      <c r="AE430" s="174"/>
      <c r="AF430" s="124"/>
    </row>
    <row r="431" spans="1:32" s="106" customFormat="1">
      <c r="A431" s="108"/>
      <c r="B431" s="108"/>
      <c r="C431" s="108"/>
      <c r="D431" s="41"/>
      <c r="E431" s="107"/>
      <c r="F431" s="41"/>
      <c r="G431" s="41"/>
      <c r="H431" s="109"/>
      <c r="I431" s="109"/>
      <c r="J431" s="109"/>
      <c r="K431" s="109"/>
      <c r="L431" s="109"/>
      <c r="M431" s="109"/>
      <c r="N431" s="109"/>
      <c r="Q431" s="109"/>
      <c r="R431" s="109"/>
      <c r="S431" s="109"/>
      <c r="T431" s="109"/>
      <c r="U431" s="109"/>
      <c r="V431" s="109"/>
      <c r="W431" s="122"/>
      <c r="X431" s="138"/>
      <c r="Y431" s="123"/>
      <c r="Z431" s="123"/>
      <c r="AA431" s="79"/>
      <c r="AB431" s="79"/>
      <c r="AC431" s="164"/>
      <c r="AD431" s="123"/>
      <c r="AE431" s="174"/>
      <c r="AF431" s="124"/>
    </row>
    <row r="432" spans="1:32" s="106" customFormat="1">
      <c r="A432" s="108"/>
      <c r="B432" s="108"/>
      <c r="C432" s="108"/>
      <c r="D432" s="41"/>
      <c r="E432" s="107"/>
      <c r="F432" s="41"/>
      <c r="G432" s="41"/>
      <c r="H432" s="109"/>
      <c r="I432" s="109"/>
      <c r="J432" s="109"/>
      <c r="K432" s="109"/>
      <c r="L432" s="109"/>
      <c r="M432" s="109"/>
      <c r="N432" s="109"/>
      <c r="Q432" s="109"/>
      <c r="R432" s="109"/>
      <c r="S432" s="109"/>
      <c r="T432" s="109"/>
      <c r="U432" s="109"/>
      <c r="V432" s="109"/>
      <c r="W432" s="122"/>
      <c r="X432" s="138"/>
      <c r="Y432" s="123"/>
      <c r="Z432" s="123"/>
      <c r="AA432" s="79"/>
      <c r="AB432" s="79"/>
      <c r="AC432" s="164"/>
      <c r="AD432" s="123"/>
      <c r="AE432" s="174"/>
      <c r="AF432" s="124"/>
    </row>
    <row r="433" spans="1:32" s="106" customFormat="1">
      <c r="A433" s="108"/>
      <c r="B433" s="108"/>
      <c r="C433" s="108"/>
      <c r="D433" s="41"/>
      <c r="E433" s="107"/>
      <c r="F433" s="41"/>
      <c r="G433" s="41"/>
      <c r="H433" s="109"/>
      <c r="I433" s="109"/>
      <c r="J433" s="109"/>
      <c r="K433" s="109"/>
      <c r="L433" s="109"/>
      <c r="M433" s="109"/>
      <c r="N433" s="109"/>
      <c r="Q433" s="109"/>
      <c r="R433" s="109"/>
      <c r="S433" s="109"/>
      <c r="T433" s="109"/>
      <c r="U433" s="109"/>
      <c r="V433" s="109"/>
      <c r="W433" s="122"/>
      <c r="X433" s="138"/>
      <c r="Y433" s="123"/>
      <c r="Z433" s="123"/>
      <c r="AA433" s="79"/>
      <c r="AB433" s="79"/>
      <c r="AC433" s="164"/>
      <c r="AD433" s="123"/>
      <c r="AE433" s="174"/>
      <c r="AF433" s="124"/>
    </row>
    <row r="434" spans="1:32" s="106" customFormat="1">
      <c r="A434" s="108"/>
      <c r="B434" s="108"/>
      <c r="C434" s="108"/>
      <c r="D434" s="125"/>
      <c r="E434" s="100"/>
      <c r="F434" s="125"/>
      <c r="G434" s="125"/>
      <c r="H434" s="109"/>
      <c r="I434" s="109"/>
      <c r="J434" s="109"/>
      <c r="K434" s="109"/>
      <c r="L434" s="109"/>
      <c r="M434" s="109"/>
      <c r="N434" s="109"/>
      <c r="Q434" s="109"/>
      <c r="R434" s="109"/>
      <c r="S434" s="109"/>
      <c r="T434" s="109"/>
      <c r="U434" s="109"/>
      <c r="V434" s="109"/>
      <c r="W434" s="122"/>
      <c r="X434" s="138"/>
      <c r="Y434" s="123"/>
      <c r="Z434" s="123"/>
      <c r="AA434" s="79"/>
      <c r="AB434" s="79"/>
      <c r="AC434" s="164"/>
      <c r="AD434" s="123"/>
      <c r="AE434" s="174"/>
      <c r="AF434" s="124"/>
    </row>
    <row r="435" spans="1:32" s="106" customFormat="1">
      <c r="A435" s="108"/>
      <c r="B435" s="108"/>
      <c r="C435" s="108"/>
      <c r="D435" s="125"/>
      <c r="E435" s="100"/>
      <c r="F435" s="125"/>
      <c r="G435" s="125"/>
      <c r="H435" s="109"/>
      <c r="I435" s="109"/>
      <c r="J435" s="109"/>
      <c r="K435" s="109"/>
      <c r="L435" s="109"/>
      <c r="M435" s="109"/>
      <c r="N435" s="109"/>
      <c r="Q435" s="109"/>
      <c r="R435" s="109"/>
      <c r="S435" s="109"/>
      <c r="T435" s="109"/>
      <c r="U435" s="109"/>
      <c r="V435" s="109"/>
      <c r="W435" s="122"/>
      <c r="X435" s="138"/>
      <c r="Y435" s="123"/>
      <c r="Z435" s="123"/>
      <c r="AA435" s="79"/>
      <c r="AB435" s="79"/>
      <c r="AC435" s="164"/>
      <c r="AD435" s="123"/>
      <c r="AE435" s="174"/>
      <c r="AF435" s="124"/>
    </row>
    <row r="436" spans="1:32" s="106" customFormat="1">
      <c r="A436" s="108"/>
      <c r="B436" s="108"/>
      <c r="C436" s="108"/>
      <c r="D436" s="125"/>
      <c r="E436" s="100"/>
      <c r="F436" s="125"/>
      <c r="G436" s="125"/>
      <c r="H436" s="109"/>
      <c r="I436" s="109"/>
      <c r="J436" s="109"/>
      <c r="K436" s="109"/>
      <c r="L436" s="109"/>
      <c r="M436" s="109"/>
      <c r="N436" s="109"/>
      <c r="Q436" s="109"/>
      <c r="R436" s="109"/>
      <c r="S436" s="109"/>
      <c r="T436" s="109"/>
      <c r="U436" s="109"/>
      <c r="V436" s="109"/>
      <c r="W436" s="122"/>
      <c r="X436" s="138"/>
      <c r="Y436" s="123"/>
      <c r="Z436" s="123"/>
      <c r="AA436" s="79"/>
      <c r="AB436" s="79"/>
      <c r="AC436" s="164"/>
      <c r="AD436" s="123"/>
      <c r="AE436" s="174"/>
      <c r="AF436" s="124"/>
    </row>
    <row r="437" spans="1:32" s="106" customFormat="1">
      <c r="A437" s="108"/>
      <c r="B437" s="108"/>
      <c r="C437" s="108"/>
      <c r="D437" s="125"/>
      <c r="E437" s="100"/>
      <c r="F437" s="125"/>
      <c r="G437" s="125"/>
      <c r="H437" s="109"/>
      <c r="I437" s="109"/>
      <c r="J437" s="109"/>
      <c r="K437" s="109"/>
      <c r="L437" s="109"/>
      <c r="M437" s="109"/>
      <c r="N437" s="109"/>
      <c r="Q437" s="109"/>
      <c r="R437" s="109"/>
      <c r="S437" s="109"/>
      <c r="T437" s="109"/>
      <c r="U437" s="109"/>
      <c r="V437" s="109"/>
      <c r="W437" s="122"/>
      <c r="X437" s="138"/>
      <c r="Y437" s="123"/>
      <c r="Z437" s="123"/>
      <c r="AA437" s="79"/>
      <c r="AB437" s="79"/>
      <c r="AC437" s="164"/>
      <c r="AD437" s="123"/>
      <c r="AE437" s="174"/>
      <c r="AF437" s="124"/>
    </row>
    <row r="438" spans="1:32" s="106" customFormat="1">
      <c r="A438" s="108"/>
      <c r="B438" s="108"/>
      <c r="C438" s="108"/>
      <c r="D438" s="125"/>
      <c r="E438" s="100"/>
      <c r="F438" s="125"/>
      <c r="G438" s="125"/>
      <c r="H438" s="109"/>
      <c r="I438" s="109"/>
      <c r="J438" s="109"/>
      <c r="K438" s="109"/>
      <c r="L438" s="109"/>
      <c r="M438" s="109"/>
      <c r="N438" s="109"/>
      <c r="Q438" s="109"/>
      <c r="R438" s="109"/>
      <c r="S438" s="109"/>
      <c r="T438" s="109"/>
      <c r="U438" s="109"/>
      <c r="V438" s="109"/>
      <c r="W438" s="122"/>
      <c r="X438" s="138"/>
      <c r="Y438" s="123"/>
      <c r="Z438" s="123"/>
      <c r="AA438" s="79"/>
      <c r="AB438" s="79"/>
      <c r="AC438" s="164"/>
      <c r="AD438" s="123"/>
      <c r="AE438" s="174"/>
      <c r="AF438" s="124"/>
    </row>
    <row r="439" spans="1:32" s="106" customFormat="1">
      <c r="A439" s="108"/>
      <c r="B439" s="108"/>
      <c r="C439" s="108"/>
      <c r="D439" s="41"/>
      <c r="E439" s="107"/>
      <c r="F439" s="41"/>
      <c r="G439" s="41"/>
      <c r="H439" s="109"/>
      <c r="I439" s="109"/>
      <c r="J439" s="109"/>
      <c r="K439" s="109"/>
      <c r="L439" s="109"/>
      <c r="M439" s="109"/>
      <c r="N439" s="109"/>
      <c r="Q439" s="109"/>
      <c r="R439" s="109"/>
      <c r="S439" s="109"/>
      <c r="T439" s="109"/>
      <c r="U439" s="109"/>
      <c r="V439" s="109"/>
      <c r="W439" s="122"/>
      <c r="X439" s="138"/>
      <c r="Y439" s="123"/>
      <c r="Z439" s="123"/>
      <c r="AA439" s="79"/>
      <c r="AB439" s="79"/>
      <c r="AC439" s="164"/>
      <c r="AD439" s="123"/>
      <c r="AE439" s="174"/>
      <c r="AF439" s="124"/>
    </row>
    <row r="440" spans="1:32" s="106" customFormat="1">
      <c r="A440" s="108"/>
      <c r="B440" s="108"/>
      <c r="C440" s="108"/>
      <c r="D440" s="125"/>
      <c r="E440" s="100"/>
      <c r="F440" s="125"/>
      <c r="G440" s="125"/>
      <c r="H440" s="109"/>
      <c r="I440" s="109"/>
      <c r="J440" s="109"/>
      <c r="K440" s="109"/>
      <c r="L440" s="109"/>
      <c r="M440" s="109"/>
      <c r="N440" s="109"/>
      <c r="Q440" s="109"/>
      <c r="R440" s="109"/>
      <c r="S440" s="109"/>
      <c r="T440" s="109"/>
      <c r="U440" s="109"/>
      <c r="V440" s="109"/>
      <c r="W440" s="122"/>
      <c r="X440" s="138"/>
      <c r="Y440" s="123"/>
      <c r="Z440" s="123"/>
      <c r="AA440" s="79"/>
      <c r="AB440" s="79"/>
      <c r="AC440" s="164"/>
      <c r="AD440" s="123"/>
      <c r="AE440" s="174"/>
      <c r="AF440" s="124"/>
    </row>
    <row r="441" spans="1:32" s="106" customFormat="1">
      <c r="A441" s="108"/>
      <c r="B441" s="108"/>
      <c r="C441" s="108"/>
      <c r="D441" s="125"/>
      <c r="E441" s="100"/>
      <c r="F441" s="125"/>
      <c r="G441" s="125"/>
      <c r="H441" s="109"/>
      <c r="I441" s="109"/>
      <c r="J441" s="109"/>
      <c r="K441" s="109"/>
      <c r="L441" s="109"/>
      <c r="M441" s="109"/>
      <c r="N441" s="109"/>
      <c r="Q441" s="109"/>
      <c r="R441" s="109"/>
      <c r="S441" s="109"/>
      <c r="T441" s="109"/>
      <c r="U441" s="109"/>
      <c r="V441" s="109"/>
      <c r="W441" s="122"/>
      <c r="X441" s="138"/>
      <c r="Y441" s="123"/>
      <c r="Z441" s="123"/>
      <c r="AA441" s="79"/>
      <c r="AB441" s="79"/>
      <c r="AC441" s="164"/>
      <c r="AD441" s="123"/>
      <c r="AE441" s="174"/>
      <c r="AF441" s="124"/>
    </row>
    <row r="442" spans="1:32" s="106" customFormat="1">
      <c r="A442" s="108"/>
      <c r="B442" s="108"/>
      <c r="C442" s="108"/>
      <c r="D442" s="41"/>
      <c r="E442" s="41"/>
      <c r="F442" s="41"/>
      <c r="G442" s="41"/>
      <c r="H442" s="109"/>
      <c r="I442" s="109"/>
      <c r="J442" s="109"/>
      <c r="K442" s="109"/>
      <c r="L442" s="109"/>
      <c r="M442" s="109"/>
      <c r="N442" s="109"/>
      <c r="Q442" s="109"/>
      <c r="R442" s="109"/>
      <c r="S442" s="109"/>
      <c r="T442" s="109"/>
      <c r="U442" s="109"/>
      <c r="V442" s="109"/>
      <c r="W442" s="122"/>
      <c r="X442" s="138"/>
      <c r="Y442" s="123"/>
      <c r="Z442" s="123"/>
      <c r="AA442" s="79"/>
      <c r="AB442" s="79"/>
      <c r="AC442" s="164"/>
      <c r="AD442" s="123"/>
      <c r="AE442" s="174"/>
      <c r="AF442" s="124"/>
    </row>
    <row r="443" spans="1:32" s="106" customFormat="1">
      <c r="A443" s="108"/>
      <c r="B443" s="108"/>
      <c r="C443" s="108"/>
      <c r="D443" s="125"/>
      <c r="E443" s="100"/>
      <c r="F443" s="125"/>
      <c r="G443" s="125"/>
      <c r="H443" s="109"/>
      <c r="I443" s="109"/>
      <c r="J443" s="109"/>
      <c r="K443" s="109"/>
      <c r="L443" s="109"/>
      <c r="M443" s="109"/>
      <c r="N443" s="109"/>
      <c r="Q443" s="109"/>
      <c r="R443" s="109"/>
      <c r="S443" s="109"/>
      <c r="T443" s="109"/>
      <c r="U443" s="109"/>
      <c r="V443" s="109"/>
      <c r="W443" s="122"/>
      <c r="X443" s="138"/>
      <c r="Y443" s="123"/>
      <c r="Z443" s="123"/>
      <c r="AA443" s="79"/>
      <c r="AB443" s="79"/>
      <c r="AC443" s="164"/>
      <c r="AD443" s="123"/>
      <c r="AE443" s="174"/>
      <c r="AF443" s="124"/>
    </row>
    <row r="444" spans="1:32" s="106" customFormat="1">
      <c r="A444" s="108"/>
      <c r="B444" s="108"/>
      <c r="C444" s="108"/>
      <c r="D444" s="125"/>
      <c r="E444" s="100"/>
      <c r="F444" s="125"/>
      <c r="G444" s="125"/>
      <c r="H444" s="109"/>
      <c r="I444" s="109"/>
      <c r="J444" s="109"/>
      <c r="K444" s="109"/>
      <c r="L444" s="109"/>
      <c r="M444" s="109"/>
      <c r="N444" s="109"/>
      <c r="Q444" s="109"/>
      <c r="R444" s="109"/>
      <c r="S444" s="109"/>
      <c r="T444" s="109"/>
      <c r="U444" s="109"/>
      <c r="V444" s="109"/>
      <c r="W444" s="122"/>
      <c r="X444" s="138"/>
      <c r="Y444" s="123"/>
      <c r="Z444" s="123"/>
      <c r="AA444" s="79"/>
      <c r="AB444" s="79"/>
      <c r="AC444" s="164"/>
      <c r="AD444" s="123"/>
      <c r="AE444" s="174"/>
      <c r="AF444" s="124"/>
    </row>
    <row r="445" spans="1:32" s="106" customFormat="1">
      <c r="A445" s="108"/>
      <c r="B445" s="108"/>
      <c r="C445" s="108"/>
      <c r="D445" s="125"/>
      <c r="E445" s="100"/>
      <c r="F445" s="125"/>
      <c r="G445" s="125"/>
      <c r="H445" s="109"/>
      <c r="I445" s="109"/>
      <c r="J445" s="109"/>
      <c r="K445" s="109"/>
      <c r="L445" s="109"/>
      <c r="M445" s="109"/>
      <c r="N445" s="109"/>
      <c r="Q445" s="109"/>
      <c r="R445" s="109"/>
      <c r="S445" s="109"/>
      <c r="T445" s="109"/>
      <c r="U445" s="109"/>
      <c r="V445" s="109"/>
      <c r="W445" s="122"/>
      <c r="X445" s="138"/>
      <c r="Y445" s="123"/>
      <c r="Z445" s="123"/>
      <c r="AA445" s="79"/>
      <c r="AB445" s="79"/>
      <c r="AC445" s="164"/>
      <c r="AD445" s="123"/>
      <c r="AE445" s="174"/>
      <c r="AF445" s="124"/>
    </row>
    <row r="446" spans="1:32" s="106" customFormat="1">
      <c r="A446" s="108"/>
      <c r="B446" s="108"/>
      <c r="C446" s="108"/>
      <c r="D446" s="125"/>
      <c r="E446" s="100"/>
      <c r="F446" s="125"/>
      <c r="G446" s="125"/>
      <c r="H446" s="109"/>
      <c r="I446" s="109"/>
      <c r="J446" s="109"/>
      <c r="K446" s="109"/>
      <c r="L446" s="109"/>
      <c r="M446" s="109"/>
      <c r="N446" s="109"/>
      <c r="Q446" s="109"/>
      <c r="R446" s="109"/>
      <c r="S446" s="109"/>
      <c r="T446" s="109"/>
      <c r="U446" s="109"/>
      <c r="V446" s="109"/>
      <c r="W446" s="122"/>
      <c r="X446" s="138"/>
      <c r="Y446" s="123"/>
      <c r="Z446" s="123"/>
      <c r="AA446" s="79"/>
      <c r="AB446" s="79"/>
      <c r="AC446" s="164"/>
      <c r="AD446" s="123"/>
      <c r="AE446" s="174"/>
      <c r="AF446" s="124"/>
    </row>
    <row r="447" spans="1:32" s="106" customFormat="1">
      <c r="A447" s="108"/>
      <c r="B447" s="108"/>
      <c r="C447" s="108"/>
      <c r="D447" s="125"/>
      <c r="E447" s="100"/>
      <c r="F447" s="125"/>
      <c r="G447" s="125"/>
      <c r="H447" s="109"/>
      <c r="I447" s="109"/>
      <c r="J447" s="109"/>
      <c r="K447" s="109"/>
      <c r="L447" s="109"/>
      <c r="M447" s="109"/>
      <c r="N447" s="109"/>
      <c r="Q447" s="109"/>
      <c r="R447" s="109"/>
      <c r="S447" s="109"/>
      <c r="T447" s="109"/>
      <c r="U447" s="109"/>
      <c r="V447" s="109"/>
      <c r="W447" s="122"/>
      <c r="X447" s="138"/>
      <c r="Y447" s="123"/>
      <c r="Z447" s="123"/>
      <c r="AA447" s="79"/>
      <c r="AB447" s="79"/>
      <c r="AC447" s="164"/>
      <c r="AD447" s="123"/>
      <c r="AE447" s="174"/>
      <c r="AF447" s="124"/>
    </row>
    <row r="448" spans="1:32" s="106" customFormat="1">
      <c r="A448" s="108"/>
      <c r="B448" s="108"/>
      <c r="C448" s="108"/>
      <c r="D448" s="111"/>
      <c r="E448" s="100"/>
      <c r="F448" s="111"/>
      <c r="G448" s="111"/>
      <c r="H448" s="109"/>
      <c r="I448" s="109"/>
      <c r="J448" s="109"/>
      <c r="K448" s="109"/>
      <c r="L448" s="109"/>
      <c r="M448" s="109"/>
      <c r="N448" s="109"/>
      <c r="Q448" s="109"/>
      <c r="R448" s="109"/>
      <c r="S448" s="109"/>
      <c r="T448" s="109"/>
      <c r="U448" s="109"/>
      <c r="V448" s="109"/>
      <c r="W448" s="122"/>
      <c r="X448" s="138"/>
      <c r="Y448" s="123"/>
      <c r="Z448" s="123"/>
      <c r="AA448" s="79"/>
      <c r="AB448" s="79"/>
      <c r="AC448" s="164"/>
      <c r="AD448" s="123"/>
      <c r="AE448" s="174"/>
      <c r="AF448" s="124"/>
    </row>
    <row r="449" spans="1:32" s="106" customFormat="1">
      <c r="A449" s="108"/>
      <c r="B449" s="108"/>
      <c r="C449" s="108"/>
      <c r="D449" s="125"/>
      <c r="E449" s="100"/>
      <c r="F449" s="125"/>
      <c r="G449" s="125"/>
      <c r="H449" s="109"/>
      <c r="I449" s="109"/>
      <c r="J449" s="109"/>
      <c r="K449" s="109"/>
      <c r="L449" s="109"/>
      <c r="M449" s="109"/>
      <c r="N449" s="109"/>
      <c r="Q449" s="109"/>
      <c r="R449" s="109"/>
      <c r="S449" s="109"/>
      <c r="T449" s="109"/>
      <c r="U449" s="109"/>
      <c r="V449" s="109"/>
      <c r="W449" s="122"/>
      <c r="X449" s="138"/>
      <c r="Y449" s="123"/>
      <c r="Z449" s="123"/>
      <c r="AA449" s="79"/>
      <c r="AB449" s="79"/>
      <c r="AC449" s="164"/>
      <c r="AD449" s="123"/>
      <c r="AE449" s="174"/>
      <c r="AF449" s="124"/>
    </row>
    <row r="450" spans="1:32" s="106" customFormat="1">
      <c r="A450" s="108"/>
      <c r="B450" s="108"/>
      <c r="C450" s="108"/>
      <c r="D450" s="111"/>
      <c r="E450" s="100"/>
      <c r="F450" s="111"/>
      <c r="G450" s="111"/>
      <c r="H450" s="109"/>
      <c r="I450" s="109"/>
      <c r="J450" s="109"/>
      <c r="K450" s="109"/>
      <c r="L450" s="109"/>
      <c r="M450" s="109"/>
      <c r="N450" s="109"/>
      <c r="Q450" s="109"/>
      <c r="R450" s="109"/>
      <c r="S450" s="109"/>
      <c r="T450" s="109"/>
      <c r="U450" s="109"/>
      <c r="V450" s="109"/>
      <c r="W450" s="122"/>
      <c r="X450" s="138"/>
      <c r="Y450" s="123"/>
      <c r="Z450" s="123"/>
      <c r="AA450" s="79"/>
      <c r="AB450" s="79"/>
      <c r="AC450" s="164"/>
      <c r="AD450" s="123"/>
      <c r="AE450" s="174"/>
      <c r="AF450" s="124"/>
    </row>
    <row r="451" spans="1:32" s="106" customFormat="1">
      <c r="A451" s="108"/>
      <c r="B451" s="108"/>
      <c r="C451" s="108"/>
      <c r="D451" s="125"/>
      <c r="E451" s="100"/>
      <c r="F451" s="125"/>
      <c r="G451" s="125"/>
      <c r="H451" s="109"/>
      <c r="I451" s="109"/>
      <c r="J451" s="109"/>
      <c r="K451" s="109"/>
      <c r="L451" s="109"/>
      <c r="M451" s="109"/>
      <c r="N451" s="109"/>
      <c r="Q451" s="109"/>
      <c r="R451" s="109"/>
      <c r="S451" s="109"/>
      <c r="T451" s="109"/>
      <c r="U451" s="109"/>
      <c r="V451" s="109"/>
      <c r="W451" s="122"/>
      <c r="X451" s="138"/>
      <c r="Y451" s="123"/>
      <c r="Z451" s="123"/>
      <c r="AA451" s="79"/>
      <c r="AB451" s="79"/>
      <c r="AC451" s="164"/>
      <c r="AD451" s="123"/>
      <c r="AE451" s="174"/>
      <c r="AF451" s="124"/>
    </row>
    <row r="452" spans="1:32" s="106" customFormat="1">
      <c r="A452" s="108"/>
      <c r="B452" s="108"/>
      <c r="C452" s="108"/>
      <c r="D452" s="125"/>
      <c r="E452" s="100"/>
      <c r="F452" s="125"/>
      <c r="G452" s="125"/>
      <c r="H452" s="109"/>
      <c r="I452" s="109"/>
      <c r="J452" s="109"/>
      <c r="K452" s="109"/>
      <c r="L452" s="109"/>
      <c r="M452" s="109"/>
      <c r="N452" s="109"/>
      <c r="Q452" s="109"/>
      <c r="R452" s="109"/>
      <c r="S452" s="109"/>
      <c r="T452" s="109"/>
      <c r="U452" s="109"/>
      <c r="V452" s="109"/>
      <c r="W452" s="122"/>
      <c r="X452" s="138"/>
      <c r="Y452" s="123"/>
      <c r="Z452" s="123"/>
      <c r="AA452" s="79"/>
      <c r="AB452" s="79"/>
      <c r="AC452" s="164"/>
      <c r="AD452" s="123"/>
      <c r="AE452" s="174"/>
      <c r="AF452" s="124"/>
    </row>
    <row r="453" spans="1:32" s="106" customFormat="1">
      <c r="A453" s="108"/>
      <c r="B453" s="108"/>
      <c r="C453" s="108"/>
      <c r="D453" s="126"/>
      <c r="E453" s="100"/>
      <c r="F453" s="111"/>
      <c r="G453" s="126"/>
      <c r="H453" s="109"/>
      <c r="I453" s="109"/>
      <c r="J453" s="109"/>
      <c r="K453" s="109"/>
      <c r="L453" s="109"/>
      <c r="M453" s="109"/>
      <c r="N453" s="109"/>
      <c r="Q453" s="109"/>
      <c r="R453" s="109"/>
      <c r="S453" s="109"/>
      <c r="T453" s="109"/>
      <c r="U453" s="109"/>
      <c r="V453" s="109"/>
      <c r="W453" s="122"/>
      <c r="X453" s="138"/>
      <c r="Y453" s="123"/>
      <c r="Z453" s="123"/>
      <c r="AA453" s="79"/>
      <c r="AB453" s="79"/>
      <c r="AC453" s="164"/>
      <c r="AD453" s="123"/>
      <c r="AE453" s="174"/>
      <c r="AF453" s="124"/>
    </row>
    <row r="454" spans="1:32" s="106" customFormat="1">
      <c r="A454" s="108"/>
      <c r="B454" s="108"/>
      <c r="C454" s="108"/>
      <c r="D454" s="41"/>
      <c r="E454" s="107"/>
      <c r="F454" s="41"/>
      <c r="G454" s="41"/>
      <c r="H454" s="109"/>
      <c r="I454" s="109"/>
      <c r="J454" s="109"/>
      <c r="K454" s="109"/>
      <c r="L454" s="109"/>
      <c r="M454" s="109"/>
      <c r="N454" s="109"/>
      <c r="Q454" s="109"/>
      <c r="R454" s="109"/>
      <c r="S454" s="109"/>
      <c r="T454" s="109"/>
      <c r="U454" s="109"/>
      <c r="V454" s="109"/>
      <c r="W454" s="122"/>
      <c r="X454" s="138"/>
      <c r="Y454" s="123"/>
      <c r="Z454" s="123"/>
      <c r="AA454" s="79"/>
      <c r="AB454" s="79"/>
      <c r="AC454" s="164"/>
      <c r="AD454" s="123"/>
      <c r="AE454" s="174"/>
      <c r="AF454" s="124"/>
    </row>
    <row r="455" spans="1:32" s="106" customFormat="1">
      <c r="A455" s="108"/>
      <c r="B455" s="108"/>
      <c r="C455" s="108"/>
      <c r="D455" s="126"/>
      <c r="E455" s="100"/>
      <c r="F455" s="126"/>
      <c r="G455" s="126"/>
      <c r="H455" s="109"/>
      <c r="I455" s="109"/>
      <c r="J455" s="109"/>
      <c r="K455" s="109"/>
      <c r="L455" s="109"/>
      <c r="M455" s="109"/>
      <c r="N455" s="109"/>
      <c r="Q455" s="109"/>
      <c r="R455" s="109"/>
      <c r="S455" s="109"/>
      <c r="T455" s="109"/>
      <c r="U455" s="109"/>
      <c r="V455" s="109"/>
      <c r="W455" s="122"/>
      <c r="X455" s="138"/>
      <c r="Y455" s="123"/>
      <c r="Z455" s="123"/>
      <c r="AA455" s="79"/>
      <c r="AB455" s="79"/>
      <c r="AC455" s="164"/>
      <c r="AD455" s="123"/>
      <c r="AE455" s="174"/>
      <c r="AF455" s="124"/>
    </row>
    <row r="456" spans="1:32" s="106" customFormat="1">
      <c r="A456" s="108"/>
      <c r="B456" s="108"/>
      <c r="C456" s="108"/>
      <c r="D456" s="125"/>
      <c r="E456" s="100"/>
      <c r="F456" s="125"/>
      <c r="G456" s="125"/>
      <c r="H456" s="109"/>
      <c r="I456" s="109"/>
      <c r="J456" s="109"/>
      <c r="K456" s="109"/>
      <c r="L456" s="109"/>
      <c r="M456" s="109"/>
      <c r="N456" s="109"/>
      <c r="Q456" s="109"/>
      <c r="R456" s="109"/>
      <c r="S456" s="109"/>
      <c r="T456" s="109"/>
      <c r="U456" s="109"/>
      <c r="V456" s="109"/>
      <c r="W456" s="122"/>
      <c r="X456" s="138"/>
      <c r="Y456" s="123"/>
      <c r="Z456" s="123"/>
      <c r="AA456" s="79"/>
      <c r="AB456" s="79"/>
      <c r="AC456" s="164"/>
      <c r="AD456" s="123"/>
      <c r="AE456" s="174"/>
      <c r="AF456" s="124"/>
    </row>
    <row r="457" spans="1:32" s="106" customFormat="1">
      <c r="A457" s="108"/>
      <c r="B457" s="108"/>
      <c r="C457" s="108"/>
      <c r="D457" s="125"/>
      <c r="E457" s="100"/>
      <c r="F457" s="125"/>
      <c r="G457" s="125"/>
      <c r="H457" s="109"/>
      <c r="I457" s="109"/>
      <c r="J457" s="109"/>
      <c r="K457" s="109"/>
      <c r="L457" s="109"/>
      <c r="M457" s="109"/>
      <c r="N457" s="109"/>
      <c r="Q457" s="109"/>
      <c r="R457" s="109"/>
      <c r="S457" s="109"/>
      <c r="T457" s="109"/>
      <c r="U457" s="109"/>
      <c r="V457" s="109"/>
      <c r="W457" s="122"/>
      <c r="X457" s="138"/>
      <c r="Y457" s="123"/>
      <c r="Z457" s="123"/>
      <c r="AA457" s="79"/>
      <c r="AB457" s="79"/>
      <c r="AC457" s="164"/>
      <c r="AD457" s="123"/>
      <c r="AE457" s="174"/>
      <c r="AF457" s="124"/>
    </row>
    <row r="458" spans="1:32" s="106" customFormat="1">
      <c r="A458" s="108"/>
      <c r="B458" s="108"/>
      <c r="C458" s="108"/>
      <c r="D458" s="111"/>
      <c r="E458" s="100"/>
      <c r="F458" s="111"/>
      <c r="G458" s="111"/>
      <c r="H458" s="109"/>
      <c r="I458" s="109"/>
      <c r="J458" s="109"/>
      <c r="K458" s="109"/>
      <c r="L458" s="109"/>
      <c r="M458" s="109"/>
      <c r="N458" s="109"/>
      <c r="Q458" s="109"/>
      <c r="R458" s="109"/>
      <c r="S458" s="109"/>
      <c r="T458" s="109"/>
      <c r="U458" s="109"/>
      <c r="V458" s="109"/>
      <c r="W458" s="122"/>
      <c r="X458" s="138"/>
      <c r="Y458" s="123"/>
      <c r="Z458" s="123"/>
      <c r="AA458" s="79"/>
      <c r="AB458" s="79"/>
      <c r="AC458" s="164"/>
      <c r="AD458" s="123"/>
      <c r="AE458" s="174"/>
      <c r="AF458" s="124"/>
    </row>
    <row r="459" spans="1:32" s="106" customFormat="1">
      <c r="A459" s="108"/>
      <c r="B459" s="108"/>
      <c r="C459" s="108"/>
      <c r="D459" s="111"/>
      <c r="E459" s="100"/>
      <c r="F459" s="111"/>
      <c r="G459" s="111"/>
      <c r="H459" s="109"/>
      <c r="I459" s="109"/>
      <c r="J459" s="109"/>
      <c r="K459" s="109"/>
      <c r="L459" s="109"/>
      <c r="M459" s="109"/>
      <c r="N459" s="109"/>
      <c r="Q459" s="109"/>
      <c r="R459" s="109"/>
      <c r="S459" s="109"/>
      <c r="T459" s="109"/>
      <c r="U459" s="109"/>
      <c r="V459" s="109"/>
      <c r="W459" s="122"/>
      <c r="X459" s="138"/>
      <c r="Y459" s="123"/>
      <c r="Z459" s="123"/>
      <c r="AA459" s="79"/>
      <c r="AB459" s="79"/>
      <c r="AC459" s="164"/>
      <c r="AD459" s="123"/>
      <c r="AE459" s="174"/>
      <c r="AF459" s="124"/>
    </row>
    <row r="460" spans="1:32" s="106" customFormat="1">
      <c r="A460" s="108"/>
      <c r="B460" s="108"/>
      <c r="C460" s="108"/>
      <c r="D460" s="126"/>
      <c r="E460" s="100"/>
      <c r="F460" s="126"/>
      <c r="G460" s="126"/>
      <c r="H460" s="109"/>
      <c r="I460" s="109"/>
      <c r="J460" s="109"/>
      <c r="K460" s="109"/>
      <c r="L460" s="109"/>
      <c r="M460" s="109"/>
      <c r="N460" s="109"/>
      <c r="Q460" s="109"/>
      <c r="R460" s="109"/>
      <c r="S460" s="109"/>
      <c r="T460" s="109"/>
      <c r="U460" s="109"/>
      <c r="V460" s="109"/>
      <c r="W460" s="122"/>
      <c r="X460" s="138"/>
      <c r="Y460" s="123"/>
      <c r="Z460" s="123"/>
      <c r="AA460" s="79"/>
      <c r="AB460" s="79"/>
      <c r="AC460" s="164"/>
      <c r="AD460" s="123"/>
      <c r="AE460" s="174"/>
      <c r="AF460" s="124"/>
    </row>
    <row r="461" spans="1:32" s="106" customFormat="1">
      <c r="A461" s="108"/>
      <c r="B461" s="108"/>
      <c r="C461" s="108"/>
      <c r="D461" s="125"/>
      <c r="E461" s="100"/>
      <c r="F461" s="125"/>
      <c r="G461" s="125"/>
      <c r="H461" s="109"/>
      <c r="I461" s="109"/>
      <c r="J461" s="109"/>
      <c r="K461" s="109"/>
      <c r="L461" s="109"/>
      <c r="M461" s="109"/>
      <c r="N461" s="109"/>
      <c r="Q461" s="109"/>
      <c r="R461" s="109"/>
      <c r="S461" s="109"/>
      <c r="T461" s="109"/>
      <c r="U461" s="109"/>
      <c r="V461" s="109"/>
      <c r="W461" s="122"/>
      <c r="X461" s="138"/>
      <c r="Y461" s="123"/>
      <c r="Z461" s="123"/>
      <c r="AA461" s="79"/>
      <c r="AB461" s="79"/>
      <c r="AC461" s="164"/>
      <c r="AD461" s="123"/>
      <c r="AE461" s="174"/>
      <c r="AF461" s="124"/>
    </row>
    <row r="462" spans="1:32" s="106" customFormat="1">
      <c r="A462" s="108"/>
      <c r="B462" s="108"/>
      <c r="C462" s="108"/>
      <c r="D462" s="125"/>
      <c r="E462" s="100"/>
      <c r="F462" s="125"/>
      <c r="G462" s="125"/>
      <c r="H462" s="109"/>
      <c r="I462" s="109"/>
      <c r="J462" s="109"/>
      <c r="K462" s="109"/>
      <c r="L462" s="109"/>
      <c r="M462" s="109"/>
      <c r="N462" s="109"/>
      <c r="Q462" s="109"/>
      <c r="R462" s="109"/>
      <c r="S462" s="109"/>
      <c r="T462" s="109"/>
      <c r="U462" s="109"/>
      <c r="V462" s="109"/>
      <c r="W462" s="122"/>
      <c r="X462" s="138"/>
      <c r="Y462" s="123"/>
      <c r="Z462" s="123"/>
      <c r="AA462" s="79"/>
      <c r="AB462" s="79"/>
      <c r="AC462" s="164"/>
      <c r="AD462" s="123"/>
      <c r="AE462" s="174"/>
      <c r="AF462" s="124"/>
    </row>
    <row r="463" spans="1:32" s="106" customFormat="1">
      <c r="A463" s="108"/>
      <c r="B463" s="108"/>
      <c r="C463" s="108"/>
      <c r="D463" s="41"/>
      <c r="E463" s="41"/>
      <c r="F463" s="41"/>
      <c r="G463" s="41"/>
      <c r="H463" s="109"/>
      <c r="I463" s="109"/>
      <c r="J463" s="109"/>
      <c r="K463" s="109"/>
      <c r="L463" s="109"/>
      <c r="M463" s="109"/>
      <c r="N463" s="109"/>
      <c r="Q463" s="109"/>
      <c r="R463" s="109"/>
      <c r="S463" s="109"/>
      <c r="T463" s="109"/>
      <c r="U463" s="109"/>
      <c r="V463" s="109"/>
      <c r="W463" s="122"/>
      <c r="X463" s="138"/>
      <c r="Y463" s="123"/>
      <c r="Z463" s="123"/>
      <c r="AA463" s="79"/>
      <c r="AB463" s="79"/>
      <c r="AC463" s="164"/>
      <c r="AD463" s="123"/>
      <c r="AE463" s="174"/>
      <c r="AF463" s="124"/>
    </row>
    <row r="464" spans="1:32" s="106" customFormat="1">
      <c r="A464" s="108"/>
      <c r="B464" s="108"/>
      <c r="C464" s="108"/>
      <c r="D464" s="41"/>
      <c r="E464" s="41"/>
      <c r="F464" s="41"/>
      <c r="G464" s="41"/>
      <c r="H464" s="109"/>
      <c r="I464" s="109"/>
      <c r="J464" s="109"/>
      <c r="K464" s="109"/>
      <c r="L464" s="109"/>
      <c r="M464" s="109"/>
      <c r="N464" s="109"/>
      <c r="Q464" s="109"/>
      <c r="R464" s="109"/>
      <c r="S464" s="109"/>
      <c r="T464" s="109"/>
      <c r="U464" s="109"/>
      <c r="V464" s="109"/>
      <c r="W464" s="122"/>
      <c r="X464" s="138"/>
      <c r="Y464" s="123"/>
      <c r="Z464" s="123"/>
      <c r="AA464" s="79"/>
      <c r="AB464" s="79"/>
      <c r="AC464" s="164"/>
      <c r="AD464" s="123"/>
      <c r="AE464" s="174"/>
      <c r="AF464" s="124"/>
    </row>
    <row r="465" spans="1:32" s="106" customFormat="1">
      <c r="A465" s="108"/>
      <c r="B465" s="108"/>
      <c r="C465" s="108"/>
      <c r="D465" s="41"/>
      <c r="E465" s="41"/>
      <c r="F465" s="41"/>
      <c r="G465" s="41"/>
      <c r="H465" s="109"/>
      <c r="I465" s="109"/>
      <c r="J465" s="109"/>
      <c r="K465" s="109"/>
      <c r="L465" s="109"/>
      <c r="M465" s="109"/>
      <c r="N465" s="109"/>
      <c r="Q465" s="109"/>
      <c r="R465" s="109"/>
      <c r="S465" s="109"/>
      <c r="T465" s="109"/>
      <c r="U465" s="109"/>
      <c r="V465" s="109"/>
      <c r="W465" s="122"/>
      <c r="X465" s="138"/>
      <c r="Y465" s="123"/>
      <c r="Z465" s="123"/>
      <c r="AA465" s="79"/>
      <c r="AB465" s="79"/>
      <c r="AC465" s="164"/>
      <c r="AD465" s="123"/>
      <c r="AE465" s="174"/>
      <c r="AF465" s="124"/>
    </row>
    <row r="466" spans="1:32" s="106" customFormat="1">
      <c r="A466" s="108"/>
      <c r="B466" s="108"/>
      <c r="C466" s="108"/>
      <c r="D466" s="111"/>
      <c r="E466" s="100"/>
      <c r="F466" s="111"/>
      <c r="G466" s="111"/>
      <c r="H466" s="109"/>
      <c r="I466" s="109"/>
      <c r="J466" s="109"/>
      <c r="K466" s="109"/>
      <c r="L466" s="109"/>
      <c r="M466" s="109"/>
      <c r="N466" s="109"/>
      <c r="Q466" s="109"/>
      <c r="R466" s="109"/>
      <c r="S466" s="109"/>
      <c r="T466" s="109"/>
      <c r="U466" s="109"/>
      <c r="V466" s="109"/>
      <c r="W466" s="122"/>
      <c r="X466" s="138"/>
      <c r="Y466" s="123"/>
      <c r="Z466" s="123"/>
      <c r="AA466" s="79"/>
      <c r="AB466" s="79"/>
      <c r="AC466" s="164"/>
      <c r="AD466" s="123"/>
      <c r="AE466" s="174"/>
      <c r="AF466" s="124"/>
    </row>
    <row r="467" spans="1:32" s="106" customFormat="1">
      <c r="A467" s="108"/>
      <c r="B467" s="108"/>
      <c r="C467" s="108"/>
      <c r="D467" s="125"/>
      <c r="E467" s="100"/>
      <c r="F467" s="125"/>
      <c r="G467" s="125"/>
      <c r="H467" s="109"/>
      <c r="I467" s="109"/>
      <c r="J467" s="109"/>
      <c r="K467" s="109"/>
      <c r="L467" s="109"/>
      <c r="M467" s="109"/>
      <c r="N467" s="109"/>
      <c r="Q467" s="109"/>
      <c r="R467" s="109"/>
      <c r="S467" s="109"/>
      <c r="T467" s="109"/>
      <c r="U467" s="109"/>
      <c r="V467" s="109"/>
      <c r="W467" s="122"/>
      <c r="X467" s="138"/>
      <c r="Y467" s="123"/>
      <c r="Z467" s="123"/>
      <c r="AA467" s="79"/>
      <c r="AB467" s="79"/>
      <c r="AC467" s="164"/>
      <c r="AD467" s="123"/>
      <c r="AE467" s="174"/>
      <c r="AF467" s="124"/>
    </row>
    <row r="468" spans="1:32" s="106" customFormat="1">
      <c r="A468" s="108"/>
      <c r="B468" s="108"/>
      <c r="C468" s="108"/>
      <c r="D468" s="125"/>
      <c r="E468" s="100"/>
      <c r="F468" s="125"/>
      <c r="G468" s="125"/>
      <c r="H468" s="109"/>
      <c r="I468" s="109"/>
      <c r="J468" s="109"/>
      <c r="K468" s="109"/>
      <c r="L468" s="109"/>
      <c r="M468" s="109"/>
      <c r="N468" s="109"/>
      <c r="Q468" s="109"/>
      <c r="R468" s="109"/>
      <c r="S468" s="109"/>
      <c r="T468" s="109"/>
      <c r="U468" s="109"/>
      <c r="V468" s="109"/>
      <c r="W468" s="122"/>
      <c r="X468" s="138"/>
      <c r="Y468" s="123"/>
      <c r="Z468" s="123"/>
      <c r="AA468" s="79"/>
      <c r="AB468" s="79"/>
      <c r="AC468" s="164"/>
      <c r="AD468" s="123"/>
      <c r="AE468" s="174"/>
      <c r="AF468" s="124"/>
    </row>
    <row r="469" spans="1:32" s="106" customFormat="1">
      <c r="A469" s="108"/>
      <c r="B469" s="108"/>
      <c r="C469" s="108"/>
      <c r="D469" s="125"/>
      <c r="E469" s="100"/>
      <c r="F469" s="125"/>
      <c r="G469" s="125"/>
      <c r="H469" s="109"/>
      <c r="I469" s="109"/>
      <c r="J469" s="109"/>
      <c r="K469" s="109"/>
      <c r="L469" s="109"/>
      <c r="M469" s="109"/>
      <c r="N469" s="109"/>
      <c r="Q469" s="109"/>
      <c r="R469" s="109"/>
      <c r="S469" s="109"/>
      <c r="T469" s="109"/>
      <c r="U469" s="109"/>
      <c r="V469" s="109"/>
      <c r="W469" s="122"/>
      <c r="X469" s="138"/>
      <c r="Y469" s="123"/>
      <c r="Z469" s="123"/>
      <c r="AA469" s="79"/>
      <c r="AB469" s="79"/>
      <c r="AC469" s="164"/>
      <c r="AD469" s="123"/>
      <c r="AE469" s="174"/>
      <c r="AF469" s="124"/>
    </row>
    <row r="470" spans="1:32" s="106" customFormat="1">
      <c r="A470" s="108"/>
      <c r="B470" s="108"/>
      <c r="C470" s="108"/>
      <c r="D470" s="41"/>
      <c r="E470" s="41"/>
      <c r="F470" s="41"/>
      <c r="G470" s="41"/>
      <c r="H470" s="109"/>
      <c r="I470" s="109"/>
      <c r="J470" s="109"/>
      <c r="K470" s="109"/>
      <c r="L470" s="109"/>
      <c r="M470" s="109"/>
      <c r="N470" s="109"/>
      <c r="Q470" s="109"/>
      <c r="R470" s="109"/>
      <c r="S470" s="109"/>
      <c r="T470" s="109"/>
      <c r="U470" s="109"/>
      <c r="V470" s="109"/>
      <c r="W470" s="122"/>
      <c r="X470" s="138"/>
      <c r="Y470" s="123"/>
      <c r="Z470" s="123"/>
      <c r="AA470" s="79"/>
      <c r="AB470" s="79"/>
      <c r="AC470" s="164"/>
      <c r="AD470" s="123"/>
      <c r="AE470" s="174"/>
      <c r="AF470" s="124"/>
    </row>
    <row r="471" spans="1:32" s="106" customFormat="1">
      <c r="A471" s="108"/>
      <c r="B471" s="108"/>
      <c r="C471" s="108"/>
      <c r="D471" s="41"/>
      <c r="E471" s="41"/>
      <c r="F471" s="41"/>
      <c r="G471" s="41"/>
      <c r="H471" s="109"/>
      <c r="I471" s="109"/>
      <c r="J471" s="109"/>
      <c r="K471" s="109"/>
      <c r="L471" s="109"/>
      <c r="M471" s="109"/>
      <c r="N471" s="109"/>
      <c r="Q471" s="109"/>
      <c r="R471" s="109"/>
      <c r="S471" s="109"/>
      <c r="T471" s="109"/>
      <c r="U471" s="109"/>
      <c r="V471" s="109"/>
      <c r="W471" s="122"/>
      <c r="X471" s="138"/>
      <c r="Y471" s="123"/>
      <c r="Z471" s="123"/>
      <c r="AA471" s="79"/>
      <c r="AB471" s="79"/>
      <c r="AC471" s="164"/>
      <c r="AD471" s="123"/>
      <c r="AE471" s="174"/>
      <c r="AF471" s="124"/>
    </row>
    <row r="472" spans="1:32" s="106" customFormat="1">
      <c r="A472" s="108"/>
      <c r="B472" s="108"/>
      <c r="C472" s="108"/>
      <c r="D472" s="41"/>
      <c r="E472" s="41"/>
      <c r="F472" s="41"/>
      <c r="G472" s="41"/>
      <c r="H472" s="109"/>
      <c r="I472" s="109"/>
      <c r="J472" s="109"/>
      <c r="K472" s="109"/>
      <c r="L472" s="109"/>
      <c r="M472" s="109"/>
      <c r="N472" s="109"/>
      <c r="Q472" s="109"/>
      <c r="R472" s="109"/>
      <c r="S472" s="109"/>
      <c r="T472" s="109"/>
      <c r="U472" s="109"/>
      <c r="V472" s="109"/>
      <c r="W472" s="122"/>
      <c r="X472" s="138"/>
      <c r="Y472" s="123"/>
      <c r="Z472" s="123"/>
      <c r="AA472" s="79"/>
      <c r="AB472" s="79"/>
      <c r="AC472" s="164"/>
      <c r="AD472" s="123"/>
      <c r="AE472" s="174"/>
      <c r="AF472" s="124"/>
    </row>
    <row r="473" spans="1:32" s="106" customFormat="1">
      <c r="A473" s="108"/>
      <c r="B473" s="108"/>
      <c r="C473" s="108"/>
      <c r="D473" s="41"/>
      <c r="E473" s="41"/>
      <c r="F473" s="41"/>
      <c r="G473" s="41"/>
      <c r="H473" s="109"/>
      <c r="I473" s="109"/>
      <c r="J473" s="109"/>
      <c r="K473" s="109"/>
      <c r="L473" s="109"/>
      <c r="M473" s="109"/>
      <c r="N473" s="109"/>
      <c r="Q473" s="109"/>
      <c r="R473" s="109"/>
      <c r="S473" s="109"/>
      <c r="T473" s="109"/>
      <c r="U473" s="109"/>
      <c r="V473" s="109"/>
      <c r="W473" s="122"/>
      <c r="X473" s="138"/>
      <c r="Y473" s="123"/>
      <c r="Z473" s="123"/>
      <c r="AA473" s="79"/>
      <c r="AB473" s="79"/>
      <c r="AC473" s="164"/>
      <c r="AD473" s="123"/>
      <c r="AE473" s="174"/>
      <c r="AF473" s="124"/>
    </row>
    <row r="474" spans="1:32" s="106" customFormat="1">
      <c r="A474" s="108"/>
      <c r="B474" s="108"/>
      <c r="C474" s="108"/>
      <c r="D474" s="41"/>
      <c r="E474" s="41"/>
      <c r="F474" s="41"/>
      <c r="G474" s="41"/>
      <c r="H474" s="109"/>
      <c r="I474" s="109"/>
      <c r="J474" s="109"/>
      <c r="K474" s="109"/>
      <c r="L474" s="109"/>
      <c r="M474" s="109"/>
      <c r="N474" s="109"/>
      <c r="Q474" s="109"/>
      <c r="R474" s="109"/>
      <c r="S474" s="109"/>
      <c r="T474" s="109"/>
      <c r="U474" s="109"/>
      <c r="V474" s="109"/>
      <c r="W474" s="122"/>
      <c r="X474" s="138"/>
      <c r="Y474" s="123"/>
      <c r="Z474" s="123"/>
      <c r="AA474" s="79"/>
      <c r="AB474" s="79"/>
      <c r="AC474" s="164"/>
      <c r="AD474" s="123"/>
      <c r="AE474" s="174"/>
      <c r="AF474" s="124"/>
    </row>
    <row r="475" spans="1:32" s="106" customFormat="1">
      <c r="A475" s="108"/>
      <c r="B475" s="108"/>
      <c r="C475" s="108"/>
      <c r="D475" s="41"/>
      <c r="E475" s="41"/>
      <c r="F475" s="41"/>
      <c r="G475" s="41"/>
      <c r="H475" s="109"/>
      <c r="I475" s="109"/>
      <c r="J475" s="109"/>
      <c r="K475" s="109"/>
      <c r="L475" s="109"/>
      <c r="M475" s="109"/>
      <c r="N475" s="109"/>
      <c r="Q475" s="109"/>
      <c r="R475" s="109"/>
      <c r="S475" s="109"/>
      <c r="T475" s="109"/>
      <c r="U475" s="109"/>
      <c r="V475" s="109"/>
      <c r="W475" s="122"/>
      <c r="X475" s="138"/>
      <c r="Y475" s="123"/>
      <c r="Z475" s="123"/>
      <c r="AA475" s="79"/>
      <c r="AB475" s="79"/>
      <c r="AC475" s="164"/>
      <c r="AD475" s="123"/>
      <c r="AE475" s="174"/>
      <c r="AF475" s="124"/>
    </row>
    <row r="476" spans="1:32" s="106" customFormat="1">
      <c r="A476" s="108"/>
      <c r="B476" s="108"/>
      <c r="C476" s="108"/>
      <c r="D476" s="41"/>
      <c r="E476" s="41"/>
      <c r="F476" s="41"/>
      <c r="G476" s="41"/>
      <c r="H476" s="109"/>
      <c r="I476" s="109"/>
      <c r="J476" s="109"/>
      <c r="K476" s="109"/>
      <c r="L476" s="109"/>
      <c r="M476" s="109"/>
      <c r="N476" s="109"/>
      <c r="Q476" s="109"/>
      <c r="R476" s="109"/>
      <c r="S476" s="109"/>
      <c r="T476" s="109"/>
      <c r="U476" s="109"/>
      <c r="V476" s="109"/>
      <c r="W476" s="122"/>
      <c r="X476" s="138"/>
      <c r="Y476" s="123"/>
      <c r="Z476" s="123"/>
      <c r="AA476" s="79"/>
      <c r="AB476" s="79"/>
      <c r="AC476" s="164"/>
      <c r="AD476" s="123"/>
      <c r="AE476" s="174"/>
      <c r="AF476" s="124"/>
    </row>
    <row r="477" spans="1:32" s="106" customFormat="1">
      <c r="A477" s="108"/>
      <c r="B477" s="108"/>
      <c r="C477" s="108"/>
      <c r="D477" s="125"/>
      <c r="E477" s="100"/>
      <c r="F477" s="125"/>
      <c r="G477" s="125"/>
      <c r="H477" s="109"/>
      <c r="I477" s="109"/>
      <c r="J477" s="109"/>
      <c r="K477" s="109"/>
      <c r="L477" s="109"/>
      <c r="M477" s="109"/>
      <c r="N477" s="109"/>
      <c r="Q477" s="109"/>
      <c r="R477" s="109"/>
      <c r="S477" s="109"/>
      <c r="T477" s="109"/>
      <c r="U477" s="109"/>
      <c r="V477" s="109"/>
      <c r="W477" s="122"/>
      <c r="X477" s="138"/>
      <c r="Y477" s="123"/>
      <c r="Z477" s="123"/>
      <c r="AA477" s="79"/>
      <c r="AB477" s="79"/>
      <c r="AC477" s="164"/>
      <c r="AD477" s="123"/>
      <c r="AE477" s="174"/>
      <c r="AF477" s="124"/>
    </row>
    <row r="478" spans="1:32" s="106" customFormat="1">
      <c r="A478" s="108"/>
      <c r="B478" s="108"/>
      <c r="C478" s="108"/>
      <c r="D478" s="125"/>
      <c r="E478" s="100"/>
      <c r="F478" s="125"/>
      <c r="G478" s="125"/>
      <c r="H478" s="109"/>
      <c r="I478" s="109"/>
      <c r="J478" s="109"/>
      <c r="K478" s="109"/>
      <c r="L478" s="109"/>
      <c r="M478" s="109"/>
      <c r="N478" s="109"/>
      <c r="Q478" s="109"/>
      <c r="R478" s="109"/>
      <c r="S478" s="109"/>
      <c r="T478" s="109"/>
      <c r="U478" s="109"/>
      <c r="V478" s="109"/>
      <c r="W478" s="122"/>
      <c r="X478" s="138"/>
      <c r="Y478" s="123"/>
      <c r="Z478" s="123"/>
      <c r="AA478" s="79"/>
      <c r="AB478" s="79"/>
      <c r="AC478" s="164"/>
      <c r="AD478" s="123"/>
      <c r="AE478" s="174"/>
      <c r="AF478" s="124"/>
    </row>
    <row r="479" spans="1:32" s="106" customFormat="1">
      <c r="A479" s="108"/>
      <c r="B479" s="108"/>
      <c r="C479" s="108"/>
      <c r="D479" s="125"/>
      <c r="E479" s="100"/>
      <c r="F479" s="125"/>
      <c r="G479" s="125"/>
      <c r="H479" s="109"/>
      <c r="I479" s="109"/>
      <c r="J479" s="109"/>
      <c r="K479" s="109"/>
      <c r="L479" s="109"/>
      <c r="M479" s="109"/>
      <c r="N479" s="109"/>
      <c r="Q479" s="109"/>
      <c r="R479" s="109"/>
      <c r="S479" s="109"/>
      <c r="T479" s="109"/>
      <c r="U479" s="109"/>
      <c r="V479" s="109"/>
      <c r="W479" s="122"/>
      <c r="X479" s="138"/>
      <c r="Y479" s="123"/>
      <c r="Z479" s="123"/>
      <c r="AA479" s="79"/>
      <c r="AB479" s="79"/>
      <c r="AC479" s="164"/>
      <c r="AD479" s="123"/>
      <c r="AE479" s="174"/>
      <c r="AF479" s="124"/>
    </row>
    <row r="480" spans="1:32" s="106" customFormat="1">
      <c r="A480" s="108"/>
      <c r="B480" s="108"/>
      <c r="C480" s="108"/>
      <c r="D480" s="41"/>
      <c r="E480" s="41"/>
      <c r="F480" s="41"/>
      <c r="G480" s="41"/>
      <c r="H480" s="109"/>
      <c r="I480" s="109"/>
      <c r="J480" s="109"/>
      <c r="K480" s="109"/>
      <c r="L480" s="109"/>
      <c r="M480" s="109"/>
      <c r="N480" s="109"/>
      <c r="Q480" s="109"/>
      <c r="R480" s="109"/>
      <c r="S480" s="109"/>
      <c r="T480" s="109"/>
      <c r="U480" s="109"/>
      <c r="V480" s="109"/>
      <c r="W480" s="122"/>
      <c r="X480" s="138"/>
      <c r="Y480" s="123"/>
      <c r="Z480" s="123"/>
      <c r="AA480" s="79"/>
      <c r="AB480" s="79"/>
      <c r="AC480" s="164"/>
      <c r="AD480" s="123"/>
      <c r="AE480" s="174"/>
      <c r="AF480" s="124"/>
    </row>
    <row r="481" spans="1:32" s="106" customFormat="1">
      <c r="A481" s="108"/>
      <c r="B481" s="108"/>
      <c r="C481" s="108"/>
      <c r="D481" s="125"/>
      <c r="E481" s="100"/>
      <c r="F481" s="125"/>
      <c r="G481" s="125"/>
      <c r="H481" s="109"/>
      <c r="I481" s="109"/>
      <c r="J481" s="109"/>
      <c r="K481" s="109"/>
      <c r="L481" s="109"/>
      <c r="M481" s="109"/>
      <c r="N481" s="109"/>
      <c r="Q481" s="109"/>
      <c r="R481" s="109"/>
      <c r="S481" s="109"/>
      <c r="T481" s="109"/>
      <c r="U481" s="109"/>
      <c r="V481" s="109"/>
      <c r="W481" s="122"/>
      <c r="X481" s="138"/>
      <c r="Y481" s="123"/>
      <c r="Z481" s="123"/>
      <c r="AA481" s="79"/>
      <c r="AB481" s="79"/>
      <c r="AC481" s="164"/>
      <c r="AD481" s="123"/>
      <c r="AE481" s="174"/>
      <c r="AF481" s="124"/>
    </row>
    <row r="482" spans="1:32" s="106" customFormat="1">
      <c r="A482" s="108"/>
      <c r="B482" s="108"/>
      <c r="C482" s="108"/>
      <c r="D482" s="41"/>
      <c r="E482" s="107"/>
      <c r="F482" s="41"/>
      <c r="G482" s="41"/>
      <c r="H482" s="109"/>
      <c r="I482" s="109"/>
      <c r="J482" s="109"/>
      <c r="K482" s="109"/>
      <c r="L482" s="109"/>
      <c r="M482" s="109"/>
      <c r="N482" s="109"/>
      <c r="Q482" s="109"/>
      <c r="R482" s="109"/>
      <c r="S482" s="109"/>
      <c r="T482" s="109"/>
      <c r="U482" s="109"/>
      <c r="V482" s="109"/>
      <c r="W482" s="122"/>
      <c r="X482" s="138"/>
      <c r="Y482" s="123"/>
      <c r="Z482" s="123"/>
      <c r="AA482" s="79"/>
      <c r="AB482" s="79"/>
      <c r="AC482" s="164"/>
      <c r="AD482" s="123"/>
      <c r="AE482" s="174"/>
      <c r="AF482" s="124"/>
    </row>
    <row r="483" spans="1:32" s="106" customFormat="1">
      <c r="A483" s="108"/>
      <c r="B483" s="108"/>
      <c r="C483" s="108"/>
      <c r="D483" s="41"/>
      <c r="E483" s="107"/>
      <c r="F483" s="41"/>
      <c r="G483" s="41"/>
      <c r="H483" s="109"/>
      <c r="I483" s="109"/>
      <c r="J483" s="109"/>
      <c r="K483" s="109"/>
      <c r="L483" s="109"/>
      <c r="M483" s="109"/>
      <c r="N483" s="109"/>
      <c r="Q483" s="109"/>
      <c r="R483" s="109"/>
      <c r="S483" s="109"/>
      <c r="T483" s="109"/>
      <c r="U483" s="109"/>
      <c r="V483" s="109"/>
      <c r="W483" s="122"/>
      <c r="X483" s="138"/>
      <c r="Y483" s="123"/>
      <c r="Z483" s="123"/>
      <c r="AA483" s="79"/>
      <c r="AB483" s="79"/>
      <c r="AC483" s="164"/>
      <c r="AD483" s="123"/>
      <c r="AE483" s="174"/>
      <c r="AF483" s="124"/>
    </row>
    <row r="484" spans="1:32" s="106" customFormat="1">
      <c r="A484" s="108"/>
      <c r="B484" s="108"/>
      <c r="C484" s="108"/>
      <c r="D484" s="125"/>
      <c r="E484" s="100"/>
      <c r="F484" s="125"/>
      <c r="G484" s="125"/>
      <c r="H484" s="109"/>
      <c r="I484" s="109"/>
      <c r="J484" s="109"/>
      <c r="K484" s="109"/>
      <c r="L484" s="109"/>
      <c r="M484" s="109"/>
      <c r="N484" s="109"/>
      <c r="Q484" s="109"/>
      <c r="R484" s="109"/>
      <c r="S484" s="109"/>
      <c r="T484" s="109"/>
      <c r="U484" s="109"/>
      <c r="V484" s="109"/>
      <c r="W484" s="122"/>
      <c r="X484" s="138"/>
      <c r="Y484" s="123"/>
      <c r="Z484" s="123"/>
      <c r="AA484" s="79"/>
      <c r="AB484" s="79"/>
      <c r="AC484" s="164"/>
      <c r="AD484" s="123"/>
      <c r="AE484" s="174"/>
      <c r="AF484" s="124"/>
    </row>
    <row r="485" spans="1:32" s="106" customFormat="1">
      <c r="A485" s="108"/>
      <c r="B485" s="108"/>
      <c r="C485" s="108"/>
      <c r="D485" s="125"/>
      <c r="E485" s="100"/>
      <c r="F485" s="125"/>
      <c r="G485" s="125"/>
      <c r="H485" s="109"/>
      <c r="I485" s="109"/>
      <c r="J485" s="109"/>
      <c r="K485" s="109"/>
      <c r="L485" s="109"/>
      <c r="M485" s="109"/>
      <c r="N485" s="109"/>
      <c r="Q485" s="109"/>
      <c r="R485" s="109"/>
      <c r="S485" s="109"/>
      <c r="T485" s="109"/>
      <c r="U485" s="109"/>
      <c r="V485" s="109"/>
      <c r="W485" s="122"/>
      <c r="X485" s="138"/>
      <c r="Y485" s="123"/>
      <c r="Z485" s="123"/>
      <c r="AA485" s="79"/>
      <c r="AB485" s="79"/>
      <c r="AC485" s="164"/>
      <c r="AD485" s="123"/>
      <c r="AE485" s="174"/>
      <c r="AF485" s="124"/>
    </row>
    <row r="486" spans="1:32" s="106" customFormat="1">
      <c r="A486" s="108"/>
      <c r="B486" s="108"/>
      <c r="C486" s="108"/>
      <c r="D486" s="125"/>
      <c r="E486" s="100"/>
      <c r="F486" s="125"/>
      <c r="G486" s="125"/>
      <c r="H486" s="109"/>
      <c r="I486" s="109"/>
      <c r="J486" s="109"/>
      <c r="K486" s="109"/>
      <c r="L486" s="109"/>
      <c r="M486" s="109"/>
      <c r="N486" s="109"/>
      <c r="Q486" s="109"/>
      <c r="R486" s="109"/>
      <c r="S486" s="109"/>
      <c r="T486" s="109"/>
      <c r="U486" s="109"/>
      <c r="V486" s="109"/>
      <c r="W486" s="122"/>
      <c r="X486" s="138"/>
      <c r="Y486" s="123"/>
      <c r="Z486" s="123"/>
      <c r="AA486" s="79"/>
      <c r="AB486" s="79"/>
      <c r="AC486" s="164"/>
      <c r="AD486" s="123"/>
      <c r="AE486" s="174"/>
      <c r="AF486" s="124"/>
    </row>
    <row r="487" spans="1:32" s="106" customFormat="1">
      <c r="A487" s="108"/>
      <c r="B487" s="108"/>
      <c r="C487" s="108"/>
      <c r="D487" s="125"/>
      <c r="E487" s="100"/>
      <c r="F487" s="125"/>
      <c r="G487" s="125"/>
      <c r="H487" s="109"/>
      <c r="I487" s="109"/>
      <c r="J487" s="109"/>
      <c r="K487" s="109"/>
      <c r="L487" s="109"/>
      <c r="M487" s="109"/>
      <c r="N487" s="109"/>
      <c r="Q487" s="109"/>
      <c r="R487" s="109"/>
      <c r="S487" s="109"/>
      <c r="T487" s="109"/>
      <c r="U487" s="109"/>
      <c r="V487" s="109"/>
      <c r="W487" s="122"/>
      <c r="X487" s="138"/>
      <c r="Y487" s="123"/>
      <c r="Z487" s="123"/>
      <c r="AA487" s="79"/>
      <c r="AB487" s="79"/>
      <c r="AC487" s="164"/>
      <c r="AD487" s="123"/>
      <c r="AE487" s="174"/>
      <c r="AF487" s="124"/>
    </row>
    <row r="488" spans="1:32" s="106" customFormat="1">
      <c r="A488" s="108"/>
      <c r="B488" s="108"/>
      <c r="C488" s="108"/>
      <c r="D488" s="125"/>
      <c r="E488" s="100"/>
      <c r="F488" s="125"/>
      <c r="G488" s="125"/>
      <c r="H488" s="109"/>
      <c r="I488" s="109"/>
      <c r="J488" s="109"/>
      <c r="K488" s="109"/>
      <c r="L488" s="109"/>
      <c r="M488" s="109"/>
      <c r="N488" s="109"/>
      <c r="Q488" s="109"/>
      <c r="R488" s="109"/>
      <c r="S488" s="109"/>
      <c r="T488" s="109"/>
      <c r="U488" s="109"/>
      <c r="V488" s="109"/>
      <c r="W488" s="122"/>
      <c r="X488" s="138"/>
      <c r="Y488" s="123"/>
      <c r="Z488" s="123"/>
      <c r="AA488" s="79"/>
      <c r="AB488" s="79"/>
      <c r="AC488" s="164"/>
      <c r="AD488" s="123"/>
      <c r="AE488" s="174"/>
      <c r="AF488" s="124"/>
    </row>
    <row r="489" spans="1:32" s="106" customFormat="1">
      <c r="A489" s="108"/>
      <c r="B489" s="108"/>
      <c r="C489" s="108"/>
      <c r="D489" s="125"/>
      <c r="E489" s="100"/>
      <c r="F489" s="125"/>
      <c r="G489" s="125"/>
      <c r="H489" s="109"/>
      <c r="I489" s="109"/>
      <c r="J489" s="109"/>
      <c r="K489" s="109"/>
      <c r="L489" s="109"/>
      <c r="M489" s="109"/>
      <c r="N489" s="109"/>
      <c r="Q489" s="109"/>
      <c r="R489" s="109"/>
      <c r="S489" s="109"/>
      <c r="T489" s="109"/>
      <c r="U489" s="109"/>
      <c r="V489" s="109"/>
      <c r="W489" s="122"/>
      <c r="X489" s="138"/>
      <c r="Y489" s="123"/>
      <c r="Z489" s="123"/>
      <c r="AA489" s="79"/>
      <c r="AB489" s="79"/>
      <c r="AC489" s="164"/>
      <c r="AD489" s="123"/>
      <c r="AE489" s="174"/>
      <c r="AF489" s="124"/>
    </row>
    <row r="490" spans="1:32" s="106" customFormat="1">
      <c r="A490" s="108"/>
      <c r="B490" s="108"/>
      <c r="C490" s="108"/>
      <c r="D490" s="41"/>
      <c r="E490" s="41"/>
      <c r="F490" s="41"/>
      <c r="G490" s="41"/>
      <c r="H490" s="109"/>
      <c r="I490" s="109"/>
      <c r="J490" s="109"/>
      <c r="K490" s="109"/>
      <c r="L490" s="109"/>
      <c r="M490" s="109"/>
      <c r="N490" s="109"/>
      <c r="Q490" s="109"/>
      <c r="R490" s="109"/>
      <c r="S490" s="109"/>
      <c r="T490" s="109"/>
      <c r="U490" s="109"/>
      <c r="V490" s="109"/>
      <c r="W490" s="122"/>
      <c r="X490" s="138"/>
      <c r="Y490" s="123"/>
      <c r="Z490" s="123"/>
      <c r="AA490" s="79"/>
      <c r="AB490" s="79"/>
      <c r="AC490" s="164"/>
      <c r="AD490" s="123"/>
      <c r="AE490" s="174"/>
      <c r="AF490" s="124"/>
    </row>
    <row r="491" spans="1:32" s="106" customFormat="1">
      <c r="A491" s="108"/>
      <c r="B491" s="108"/>
      <c r="C491" s="108"/>
      <c r="D491" s="41"/>
      <c r="E491" s="41"/>
      <c r="F491" s="41"/>
      <c r="G491" s="41"/>
      <c r="H491" s="109"/>
      <c r="I491" s="109"/>
      <c r="J491" s="109"/>
      <c r="K491" s="109"/>
      <c r="L491" s="109"/>
      <c r="M491" s="109"/>
      <c r="N491" s="109"/>
      <c r="Q491" s="109"/>
      <c r="R491" s="109"/>
      <c r="S491" s="109"/>
      <c r="T491" s="109"/>
      <c r="U491" s="109"/>
      <c r="V491" s="109"/>
      <c r="W491" s="122"/>
      <c r="X491" s="138"/>
      <c r="Y491" s="123"/>
      <c r="Z491" s="123"/>
      <c r="AA491" s="79"/>
      <c r="AB491" s="79"/>
      <c r="AC491" s="164"/>
      <c r="AD491" s="123"/>
      <c r="AE491" s="174"/>
      <c r="AF491" s="124"/>
    </row>
    <row r="492" spans="1:32" s="106" customFormat="1">
      <c r="A492" s="108"/>
      <c r="B492" s="108"/>
      <c r="C492" s="108"/>
      <c r="D492" s="41"/>
      <c r="E492" s="41"/>
      <c r="F492" s="41"/>
      <c r="G492" s="41"/>
      <c r="H492" s="109"/>
      <c r="I492" s="109"/>
      <c r="J492" s="109"/>
      <c r="K492" s="109"/>
      <c r="L492" s="109"/>
      <c r="M492" s="109"/>
      <c r="N492" s="109"/>
      <c r="Q492" s="109"/>
      <c r="R492" s="109"/>
      <c r="S492" s="109"/>
      <c r="T492" s="109"/>
      <c r="U492" s="109"/>
      <c r="V492" s="109"/>
      <c r="W492" s="122"/>
      <c r="X492" s="138"/>
      <c r="Y492" s="123"/>
      <c r="Z492" s="123"/>
      <c r="AA492" s="79"/>
      <c r="AB492" s="79"/>
      <c r="AC492" s="164"/>
      <c r="AD492" s="123"/>
      <c r="AE492" s="174"/>
      <c r="AF492" s="124"/>
    </row>
    <row r="493" spans="1:32" s="106" customFormat="1">
      <c r="A493" s="108"/>
      <c r="B493" s="108"/>
      <c r="C493" s="108"/>
      <c r="D493" s="41"/>
      <c r="E493" s="41"/>
      <c r="F493" s="41"/>
      <c r="G493" s="41"/>
      <c r="H493" s="109"/>
      <c r="I493" s="109"/>
      <c r="J493" s="109"/>
      <c r="K493" s="109"/>
      <c r="L493" s="109"/>
      <c r="M493" s="109"/>
      <c r="N493" s="109"/>
      <c r="Q493" s="109"/>
      <c r="R493" s="109"/>
      <c r="S493" s="109"/>
      <c r="T493" s="109"/>
      <c r="U493" s="109"/>
      <c r="V493" s="109"/>
      <c r="W493" s="122"/>
      <c r="X493" s="138"/>
      <c r="Y493" s="123"/>
      <c r="Z493" s="123"/>
      <c r="AA493" s="79"/>
      <c r="AB493" s="79"/>
      <c r="AC493" s="164"/>
      <c r="AD493" s="123"/>
      <c r="AE493" s="174"/>
      <c r="AF493" s="124"/>
    </row>
    <row r="494" spans="1:32" s="106" customFormat="1">
      <c r="A494" s="108"/>
      <c r="B494" s="108"/>
      <c r="C494" s="108"/>
      <c r="D494" s="125"/>
      <c r="E494" s="100"/>
      <c r="F494" s="125"/>
      <c r="G494" s="125"/>
      <c r="H494" s="109"/>
      <c r="I494" s="109"/>
      <c r="J494" s="109"/>
      <c r="K494" s="109"/>
      <c r="L494" s="109"/>
      <c r="M494" s="109"/>
      <c r="N494" s="109"/>
      <c r="Q494" s="109"/>
      <c r="R494" s="109"/>
      <c r="S494" s="109"/>
      <c r="T494" s="109"/>
      <c r="U494" s="109"/>
      <c r="V494" s="109"/>
      <c r="W494" s="122"/>
      <c r="X494" s="138"/>
      <c r="Y494" s="123"/>
      <c r="Z494" s="123"/>
      <c r="AA494" s="79"/>
      <c r="AB494" s="79"/>
      <c r="AC494" s="164"/>
      <c r="AD494" s="123"/>
      <c r="AE494" s="174"/>
      <c r="AF494" s="124"/>
    </row>
    <row r="495" spans="1:32" s="106" customFormat="1">
      <c r="A495" s="108"/>
      <c r="B495" s="108"/>
      <c r="C495" s="108"/>
      <c r="D495" s="125"/>
      <c r="E495" s="100"/>
      <c r="F495" s="125"/>
      <c r="G495" s="125"/>
      <c r="H495" s="109"/>
      <c r="I495" s="109"/>
      <c r="J495" s="109"/>
      <c r="K495" s="109"/>
      <c r="L495" s="109"/>
      <c r="M495" s="109"/>
      <c r="N495" s="109"/>
      <c r="Q495" s="109"/>
      <c r="R495" s="109"/>
      <c r="S495" s="109"/>
      <c r="T495" s="109"/>
      <c r="U495" s="109"/>
      <c r="V495" s="109"/>
      <c r="W495" s="122"/>
      <c r="X495" s="138"/>
      <c r="Y495" s="123"/>
      <c r="Z495" s="123"/>
      <c r="AA495" s="79"/>
      <c r="AB495" s="79"/>
      <c r="AC495" s="164"/>
      <c r="AD495" s="123"/>
      <c r="AE495" s="174"/>
      <c r="AF495" s="124"/>
    </row>
    <row r="496" spans="1:32" s="106" customFormat="1">
      <c r="A496" s="108"/>
      <c r="B496" s="108"/>
      <c r="C496" s="108"/>
      <c r="D496" s="41"/>
      <c r="E496" s="41"/>
      <c r="F496" s="41"/>
      <c r="G496" s="41"/>
      <c r="H496" s="109"/>
      <c r="I496" s="109"/>
      <c r="J496" s="109"/>
      <c r="K496" s="109"/>
      <c r="L496" s="109"/>
      <c r="M496" s="109"/>
      <c r="N496" s="109"/>
      <c r="Q496" s="109"/>
      <c r="R496" s="109"/>
      <c r="S496" s="109"/>
      <c r="T496" s="109"/>
      <c r="U496" s="109"/>
      <c r="V496" s="109"/>
      <c r="W496" s="122"/>
      <c r="X496" s="138"/>
      <c r="Y496" s="123"/>
      <c r="Z496" s="123"/>
      <c r="AA496" s="79"/>
      <c r="AB496" s="79"/>
      <c r="AC496" s="164"/>
      <c r="AD496" s="123"/>
      <c r="AE496" s="174"/>
      <c r="AF496" s="124"/>
    </row>
    <row r="497" spans="1:32" s="106" customFormat="1">
      <c r="A497" s="108"/>
      <c r="B497" s="108"/>
      <c r="C497" s="108"/>
      <c r="D497" s="41"/>
      <c r="E497" s="41"/>
      <c r="F497" s="41"/>
      <c r="G497" s="41"/>
      <c r="H497" s="109"/>
      <c r="I497" s="109"/>
      <c r="J497" s="109"/>
      <c r="K497" s="109"/>
      <c r="L497" s="109"/>
      <c r="M497" s="109"/>
      <c r="N497" s="109"/>
      <c r="Q497" s="109"/>
      <c r="R497" s="109"/>
      <c r="S497" s="109"/>
      <c r="T497" s="109"/>
      <c r="U497" s="109"/>
      <c r="V497" s="109"/>
      <c r="W497" s="122"/>
      <c r="X497" s="138"/>
      <c r="Y497" s="123"/>
      <c r="Z497" s="123"/>
      <c r="AA497" s="79"/>
      <c r="AB497" s="79"/>
      <c r="AC497" s="164"/>
      <c r="AD497" s="123"/>
      <c r="AE497" s="174"/>
      <c r="AF497" s="124"/>
    </row>
    <row r="498" spans="1:32" s="106" customFormat="1">
      <c r="A498" s="108"/>
      <c r="B498" s="108"/>
      <c r="C498" s="108"/>
      <c r="D498" s="41"/>
      <c r="E498" s="41"/>
      <c r="F498" s="41"/>
      <c r="G498" s="41"/>
      <c r="H498" s="109"/>
      <c r="I498" s="109"/>
      <c r="J498" s="109"/>
      <c r="K498" s="109"/>
      <c r="L498" s="109"/>
      <c r="M498" s="109"/>
      <c r="N498" s="109"/>
      <c r="Q498" s="109"/>
      <c r="R498" s="109"/>
      <c r="S498" s="109"/>
      <c r="T498" s="109"/>
      <c r="U498" s="109"/>
      <c r="V498" s="109"/>
      <c r="W498" s="122"/>
      <c r="X498" s="138"/>
      <c r="Y498" s="123"/>
      <c r="Z498" s="123"/>
      <c r="AA498" s="79"/>
      <c r="AB498" s="79"/>
      <c r="AC498" s="164"/>
      <c r="AD498" s="123"/>
      <c r="AE498" s="174"/>
      <c r="AF498" s="124"/>
    </row>
    <row r="499" spans="1:32" s="106" customFormat="1">
      <c r="A499" s="108"/>
      <c r="B499" s="108"/>
      <c r="C499" s="108"/>
      <c r="D499" s="125"/>
      <c r="E499" s="100"/>
      <c r="F499" s="125"/>
      <c r="G499" s="125"/>
      <c r="H499" s="109"/>
      <c r="I499" s="109"/>
      <c r="J499" s="109"/>
      <c r="K499" s="109"/>
      <c r="L499" s="109"/>
      <c r="M499" s="109"/>
      <c r="N499" s="109"/>
      <c r="Q499" s="109"/>
      <c r="R499" s="109"/>
      <c r="S499" s="109"/>
      <c r="T499" s="109"/>
      <c r="U499" s="109"/>
      <c r="V499" s="109"/>
      <c r="W499" s="122"/>
      <c r="X499" s="138"/>
      <c r="Y499" s="123"/>
      <c r="Z499" s="123"/>
      <c r="AA499" s="79"/>
      <c r="AB499" s="79"/>
      <c r="AC499" s="164"/>
      <c r="AD499" s="123"/>
      <c r="AE499" s="174"/>
      <c r="AF499" s="124"/>
    </row>
    <row r="500" spans="1:32" s="106" customFormat="1">
      <c r="A500" s="108"/>
      <c r="B500" s="108"/>
      <c r="C500" s="108"/>
      <c r="D500" s="125"/>
      <c r="E500" s="100"/>
      <c r="F500" s="125"/>
      <c r="G500" s="125"/>
      <c r="H500" s="109"/>
      <c r="I500" s="109"/>
      <c r="J500" s="109"/>
      <c r="K500" s="109"/>
      <c r="L500" s="109"/>
      <c r="M500" s="109"/>
      <c r="N500" s="109"/>
      <c r="Q500" s="109"/>
      <c r="R500" s="109"/>
      <c r="S500" s="109"/>
      <c r="T500" s="109"/>
      <c r="U500" s="109"/>
      <c r="V500" s="109"/>
      <c r="W500" s="122"/>
      <c r="X500" s="138"/>
      <c r="Y500" s="123"/>
      <c r="Z500" s="123"/>
      <c r="AA500" s="79"/>
      <c r="AB500" s="79"/>
      <c r="AC500" s="164"/>
      <c r="AD500" s="123"/>
      <c r="AE500" s="174"/>
      <c r="AF500" s="124"/>
    </row>
    <row r="501" spans="1:32" s="106" customFormat="1">
      <c r="A501" s="108"/>
      <c r="B501" s="108"/>
      <c r="C501" s="108"/>
      <c r="D501" s="125"/>
      <c r="E501" s="100"/>
      <c r="F501" s="125"/>
      <c r="G501" s="125"/>
      <c r="H501" s="109"/>
      <c r="I501" s="109"/>
      <c r="J501" s="109"/>
      <c r="K501" s="109"/>
      <c r="L501" s="109"/>
      <c r="M501" s="109"/>
      <c r="N501" s="109"/>
      <c r="Q501" s="109"/>
      <c r="R501" s="109"/>
      <c r="S501" s="109"/>
      <c r="T501" s="109"/>
      <c r="U501" s="109"/>
      <c r="V501" s="109"/>
      <c r="W501" s="122"/>
      <c r="X501" s="138"/>
      <c r="Y501" s="123"/>
      <c r="Z501" s="123"/>
      <c r="AA501" s="79"/>
      <c r="AB501" s="79"/>
      <c r="AC501" s="164"/>
      <c r="AD501" s="123"/>
      <c r="AE501" s="174"/>
      <c r="AF501" s="124"/>
    </row>
    <row r="502" spans="1:32" s="106" customFormat="1">
      <c r="A502" s="108"/>
      <c r="B502" s="108"/>
      <c r="C502" s="108"/>
      <c r="D502" s="41"/>
      <c r="E502" s="41"/>
      <c r="F502" s="41"/>
      <c r="G502" s="41"/>
      <c r="H502" s="109"/>
      <c r="I502" s="109"/>
      <c r="J502" s="109"/>
      <c r="K502" s="109"/>
      <c r="L502" s="109"/>
      <c r="M502" s="109"/>
      <c r="N502" s="109"/>
      <c r="Q502" s="109"/>
      <c r="R502" s="109"/>
      <c r="S502" s="109"/>
      <c r="T502" s="109"/>
      <c r="U502" s="109"/>
      <c r="V502" s="109"/>
      <c r="W502" s="122"/>
      <c r="X502" s="138"/>
      <c r="Y502" s="123"/>
      <c r="Z502" s="123"/>
      <c r="AA502" s="79"/>
      <c r="AB502" s="79"/>
      <c r="AC502" s="164"/>
      <c r="AD502" s="123"/>
      <c r="AE502" s="174"/>
      <c r="AF502" s="124"/>
    </row>
    <row r="503" spans="1:32" s="106" customFormat="1">
      <c r="A503" s="108"/>
      <c r="B503" s="108"/>
      <c r="C503" s="108"/>
      <c r="D503" s="125"/>
      <c r="E503" s="100"/>
      <c r="F503" s="125"/>
      <c r="G503" s="125"/>
      <c r="H503" s="109"/>
      <c r="I503" s="109"/>
      <c r="J503" s="109"/>
      <c r="K503" s="109"/>
      <c r="L503" s="109"/>
      <c r="M503" s="109"/>
      <c r="N503" s="109"/>
      <c r="Q503" s="109"/>
      <c r="R503" s="109"/>
      <c r="S503" s="109"/>
      <c r="T503" s="109"/>
      <c r="U503" s="109"/>
      <c r="V503" s="109"/>
      <c r="W503" s="122"/>
      <c r="X503" s="138"/>
      <c r="Y503" s="123"/>
      <c r="Z503" s="123"/>
      <c r="AA503" s="79"/>
      <c r="AB503" s="79"/>
      <c r="AC503" s="164"/>
      <c r="AD503" s="123"/>
      <c r="AE503" s="174"/>
      <c r="AF503" s="124"/>
    </row>
    <row r="504" spans="1:32" s="106" customFormat="1">
      <c r="A504" s="108"/>
      <c r="B504" s="108"/>
      <c r="C504" s="108"/>
      <c r="D504" s="125"/>
      <c r="E504" s="100"/>
      <c r="F504" s="125"/>
      <c r="G504" s="125"/>
      <c r="H504" s="109"/>
      <c r="I504" s="109"/>
      <c r="J504" s="109"/>
      <c r="K504" s="109"/>
      <c r="L504" s="109"/>
      <c r="M504" s="109"/>
      <c r="N504" s="109"/>
      <c r="Q504" s="109"/>
      <c r="R504" s="109"/>
      <c r="S504" s="109"/>
      <c r="T504" s="109"/>
      <c r="U504" s="109"/>
      <c r="V504" s="109"/>
      <c r="W504" s="122"/>
      <c r="X504" s="138"/>
      <c r="Y504" s="123"/>
      <c r="Z504" s="123"/>
      <c r="AA504" s="79"/>
      <c r="AB504" s="79"/>
      <c r="AC504" s="164"/>
      <c r="AD504" s="123"/>
      <c r="AE504" s="174"/>
      <c r="AF504" s="124"/>
    </row>
    <row r="505" spans="1:32" s="106" customFormat="1">
      <c r="A505" s="108"/>
      <c r="B505" s="108"/>
      <c r="C505" s="108"/>
      <c r="D505" s="41"/>
      <c r="E505" s="107"/>
      <c r="F505" s="41"/>
      <c r="G505" s="41"/>
      <c r="H505" s="109"/>
      <c r="I505" s="109"/>
      <c r="J505" s="109"/>
      <c r="K505" s="109"/>
      <c r="L505" s="109"/>
      <c r="M505" s="109"/>
      <c r="N505" s="109"/>
      <c r="Q505" s="109"/>
      <c r="R505" s="109"/>
      <c r="S505" s="109"/>
      <c r="T505" s="109"/>
      <c r="U505" s="109"/>
      <c r="V505" s="109"/>
      <c r="W505" s="122"/>
      <c r="X505" s="138"/>
      <c r="Y505" s="123"/>
      <c r="Z505" s="123"/>
      <c r="AA505" s="79"/>
      <c r="AB505" s="79"/>
      <c r="AC505" s="164"/>
      <c r="AD505" s="123"/>
      <c r="AE505" s="174"/>
      <c r="AF505" s="124"/>
    </row>
    <row r="506" spans="1:32" s="106" customFormat="1">
      <c r="A506" s="108"/>
      <c r="B506" s="108"/>
      <c r="C506" s="108"/>
      <c r="D506" s="111"/>
      <c r="E506" s="100"/>
      <c r="F506" s="111"/>
      <c r="G506" s="111"/>
      <c r="H506" s="109"/>
      <c r="I506" s="109"/>
      <c r="J506" s="109"/>
      <c r="K506" s="109"/>
      <c r="L506" s="109"/>
      <c r="M506" s="109"/>
      <c r="N506" s="109"/>
      <c r="Q506" s="109"/>
      <c r="R506" s="109"/>
      <c r="S506" s="109"/>
      <c r="T506" s="109"/>
      <c r="U506" s="109"/>
      <c r="V506" s="109"/>
      <c r="W506" s="122"/>
      <c r="X506" s="138"/>
      <c r="Y506" s="123"/>
      <c r="Z506" s="123"/>
      <c r="AA506" s="79"/>
      <c r="AB506" s="79"/>
      <c r="AC506" s="164"/>
      <c r="AD506" s="123"/>
      <c r="AE506" s="174"/>
      <c r="AF506" s="124"/>
    </row>
    <row r="507" spans="1:32" s="106" customFormat="1">
      <c r="A507" s="108"/>
      <c r="B507" s="108"/>
      <c r="C507" s="108"/>
      <c r="D507" s="125"/>
      <c r="E507" s="100"/>
      <c r="F507" s="125"/>
      <c r="G507" s="125"/>
      <c r="H507" s="109"/>
      <c r="I507" s="109"/>
      <c r="J507" s="109"/>
      <c r="K507" s="109"/>
      <c r="L507" s="109"/>
      <c r="M507" s="109"/>
      <c r="N507" s="109"/>
      <c r="Q507" s="109"/>
      <c r="R507" s="109"/>
      <c r="S507" s="109"/>
      <c r="T507" s="109"/>
      <c r="U507" s="109"/>
      <c r="V507" s="109"/>
      <c r="W507" s="122"/>
      <c r="X507" s="138"/>
      <c r="Y507" s="123"/>
      <c r="Z507" s="123"/>
      <c r="AA507" s="79"/>
      <c r="AB507" s="79"/>
      <c r="AC507" s="164"/>
      <c r="AD507" s="123"/>
      <c r="AE507" s="174"/>
      <c r="AF507" s="124"/>
    </row>
    <row r="508" spans="1:32" s="106" customFormat="1">
      <c r="A508" s="108"/>
      <c r="B508" s="108"/>
      <c r="C508" s="108"/>
      <c r="D508" s="125"/>
      <c r="E508" s="100"/>
      <c r="F508" s="125"/>
      <c r="G508" s="125"/>
      <c r="H508" s="109"/>
      <c r="I508" s="109"/>
      <c r="J508" s="109"/>
      <c r="K508" s="109"/>
      <c r="L508" s="109"/>
      <c r="M508" s="109"/>
      <c r="N508" s="109"/>
      <c r="Q508" s="109"/>
      <c r="R508" s="109"/>
      <c r="S508" s="109"/>
      <c r="T508" s="109"/>
      <c r="U508" s="109"/>
      <c r="V508" s="109"/>
      <c r="W508" s="122"/>
      <c r="X508" s="138"/>
      <c r="Y508" s="123"/>
      <c r="Z508" s="123"/>
      <c r="AA508" s="79"/>
      <c r="AB508" s="79"/>
      <c r="AC508" s="164"/>
      <c r="AD508" s="123"/>
      <c r="AE508" s="174"/>
      <c r="AF508" s="124"/>
    </row>
    <row r="509" spans="1:32" s="106" customFormat="1">
      <c r="A509" s="108"/>
      <c r="B509" s="108"/>
      <c r="C509" s="108"/>
      <c r="D509" s="125"/>
      <c r="E509" s="100"/>
      <c r="F509" s="125"/>
      <c r="G509" s="125"/>
      <c r="H509" s="109"/>
      <c r="I509" s="109"/>
      <c r="J509" s="109"/>
      <c r="K509" s="109"/>
      <c r="L509" s="109"/>
      <c r="M509" s="109"/>
      <c r="N509" s="109"/>
      <c r="Q509" s="109"/>
      <c r="R509" s="109"/>
      <c r="S509" s="109"/>
      <c r="T509" s="109"/>
      <c r="U509" s="109"/>
      <c r="V509" s="109"/>
      <c r="W509" s="122"/>
      <c r="X509" s="138"/>
      <c r="Y509" s="123"/>
      <c r="Z509" s="123"/>
      <c r="AA509" s="79"/>
      <c r="AB509" s="79"/>
      <c r="AC509" s="164"/>
      <c r="AD509" s="123"/>
      <c r="AE509" s="174"/>
      <c r="AF509" s="124"/>
    </row>
    <row r="510" spans="1:32" s="106" customFormat="1">
      <c r="A510" s="108"/>
      <c r="B510" s="108"/>
      <c r="C510" s="108"/>
      <c r="D510" s="111"/>
      <c r="E510" s="100"/>
      <c r="F510" s="111"/>
      <c r="G510" s="111"/>
      <c r="H510" s="109"/>
      <c r="I510" s="109"/>
      <c r="J510" s="109"/>
      <c r="K510" s="109"/>
      <c r="L510" s="109"/>
      <c r="M510" s="109"/>
      <c r="N510" s="109"/>
      <c r="Q510" s="109"/>
      <c r="R510" s="109"/>
      <c r="S510" s="109"/>
      <c r="T510" s="109"/>
      <c r="U510" s="109"/>
      <c r="V510" s="109"/>
      <c r="W510" s="122"/>
      <c r="X510" s="138"/>
      <c r="Y510" s="123"/>
      <c r="Z510" s="123"/>
      <c r="AA510" s="79"/>
      <c r="AB510" s="79"/>
      <c r="AC510" s="164"/>
      <c r="AD510" s="123"/>
      <c r="AE510" s="174"/>
      <c r="AF510" s="124"/>
    </row>
    <row r="511" spans="1:32" s="106" customFormat="1">
      <c r="A511" s="108"/>
      <c r="B511" s="108"/>
      <c r="C511" s="108"/>
      <c r="D511" s="41"/>
      <c r="E511" s="41"/>
      <c r="F511" s="41"/>
      <c r="G511" s="41"/>
      <c r="H511" s="109"/>
      <c r="I511" s="109"/>
      <c r="J511" s="109"/>
      <c r="K511" s="109"/>
      <c r="L511" s="109"/>
      <c r="M511" s="109"/>
      <c r="N511" s="109"/>
      <c r="Q511" s="109"/>
      <c r="R511" s="109"/>
      <c r="S511" s="109"/>
      <c r="T511" s="109"/>
      <c r="U511" s="109"/>
      <c r="V511" s="109"/>
      <c r="W511" s="122"/>
      <c r="X511" s="138"/>
      <c r="Y511" s="123"/>
      <c r="Z511" s="123"/>
      <c r="AA511" s="79"/>
      <c r="AB511" s="79"/>
      <c r="AC511" s="164"/>
      <c r="AD511" s="123"/>
      <c r="AE511" s="174"/>
      <c r="AF511" s="124"/>
    </row>
    <row r="512" spans="1:32" s="106" customFormat="1">
      <c r="A512" s="108"/>
      <c r="B512" s="108"/>
      <c r="C512" s="108"/>
      <c r="D512" s="111"/>
      <c r="E512" s="100"/>
      <c r="F512" s="111"/>
      <c r="G512" s="111"/>
      <c r="H512" s="109"/>
      <c r="I512" s="109"/>
      <c r="J512" s="109"/>
      <c r="K512" s="109"/>
      <c r="L512" s="109"/>
      <c r="M512" s="109"/>
      <c r="N512" s="109"/>
      <c r="Q512" s="109"/>
      <c r="R512" s="109"/>
      <c r="S512" s="109"/>
      <c r="T512" s="109"/>
      <c r="U512" s="109"/>
      <c r="V512" s="109"/>
      <c r="W512" s="122"/>
      <c r="X512" s="138"/>
      <c r="Y512" s="123"/>
      <c r="Z512" s="123"/>
      <c r="AA512" s="79"/>
      <c r="AB512" s="79"/>
      <c r="AC512" s="164"/>
      <c r="AD512" s="123"/>
      <c r="AE512" s="174"/>
      <c r="AF512" s="124"/>
    </row>
    <row r="513" spans="1:32" s="106" customFormat="1">
      <c r="A513" s="108"/>
      <c r="B513" s="108"/>
      <c r="C513" s="108"/>
      <c r="D513" s="125"/>
      <c r="E513" s="100"/>
      <c r="F513" s="125"/>
      <c r="G513" s="125"/>
      <c r="H513" s="109"/>
      <c r="I513" s="109"/>
      <c r="J513" s="109"/>
      <c r="K513" s="109"/>
      <c r="L513" s="109"/>
      <c r="M513" s="109"/>
      <c r="N513" s="109"/>
      <c r="Q513" s="109"/>
      <c r="R513" s="109"/>
      <c r="S513" s="109"/>
      <c r="T513" s="109"/>
      <c r="U513" s="109"/>
      <c r="V513" s="109"/>
      <c r="W513" s="122"/>
      <c r="X513" s="138"/>
      <c r="Y513" s="123"/>
      <c r="Z513" s="123"/>
      <c r="AA513" s="79"/>
      <c r="AB513" s="79"/>
      <c r="AC513" s="164"/>
      <c r="AD513" s="123"/>
      <c r="AE513" s="174"/>
      <c r="AF513" s="124"/>
    </row>
    <row r="514" spans="1:32" s="106" customFormat="1">
      <c r="A514" s="108"/>
      <c r="B514" s="108"/>
      <c r="C514" s="108"/>
      <c r="D514" s="125"/>
      <c r="E514" s="100"/>
      <c r="F514" s="125"/>
      <c r="G514" s="125"/>
      <c r="H514" s="109"/>
      <c r="I514" s="109"/>
      <c r="J514" s="109"/>
      <c r="K514" s="109"/>
      <c r="L514" s="109"/>
      <c r="M514" s="109"/>
      <c r="N514" s="109"/>
      <c r="Q514" s="109"/>
      <c r="R514" s="109"/>
      <c r="S514" s="109"/>
      <c r="T514" s="109"/>
      <c r="U514" s="109"/>
      <c r="V514" s="109"/>
      <c r="W514" s="122"/>
      <c r="X514" s="138"/>
      <c r="Y514" s="123"/>
      <c r="Z514" s="123"/>
      <c r="AA514" s="79"/>
      <c r="AB514" s="79"/>
      <c r="AC514" s="164"/>
      <c r="AD514" s="123"/>
      <c r="AE514" s="174"/>
      <c r="AF514" s="124"/>
    </row>
    <row r="515" spans="1:32" s="106" customFormat="1">
      <c r="A515" s="108"/>
      <c r="B515" s="108"/>
      <c r="C515" s="108"/>
      <c r="D515" s="125"/>
      <c r="E515" s="100"/>
      <c r="F515" s="125"/>
      <c r="G515" s="125"/>
      <c r="H515" s="109"/>
      <c r="I515" s="109"/>
      <c r="J515" s="109"/>
      <c r="K515" s="109"/>
      <c r="L515" s="109"/>
      <c r="M515" s="109"/>
      <c r="N515" s="109"/>
      <c r="Q515" s="109"/>
      <c r="R515" s="109"/>
      <c r="S515" s="109"/>
      <c r="T515" s="109"/>
      <c r="U515" s="109"/>
      <c r="V515" s="109"/>
      <c r="W515" s="122"/>
      <c r="X515" s="138"/>
      <c r="Y515" s="123"/>
      <c r="Z515" s="123"/>
      <c r="AA515" s="79"/>
      <c r="AB515" s="79"/>
      <c r="AC515" s="164"/>
      <c r="AD515" s="123"/>
      <c r="AE515" s="174"/>
      <c r="AF515" s="124"/>
    </row>
    <row r="516" spans="1:32" s="106" customFormat="1">
      <c r="A516" s="108"/>
      <c r="B516" s="108"/>
      <c r="C516" s="108"/>
      <c r="D516" s="125"/>
      <c r="E516" s="100"/>
      <c r="F516" s="125"/>
      <c r="G516" s="125"/>
      <c r="H516" s="109"/>
      <c r="I516" s="109"/>
      <c r="J516" s="109"/>
      <c r="K516" s="109"/>
      <c r="L516" s="109"/>
      <c r="M516" s="109"/>
      <c r="N516" s="109"/>
      <c r="Q516" s="109"/>
      <c r="R516" s="109"/>
      <c r="S516" s="109"/>
      <c r="T516" s="109"/>
      <c r="U516" s="109"/>
      <c r="V516" s="109"/>
      <c r="W516" s="122"/>
      <c r="X516" s="138"/>
      <c r="Y516" s="123"/>
      <c r="Z516" s="123"/>
      <c r="AA516" s="79"/>
      <c r="AB516" s="79"/>
      <c r="AC516" s="164"/>
      <c r="AD516" s="123"/>
      <c r="AE516" s="174"/>
      <c r="AF516" s="124"/>
    </row>
    <row r="517" spans="1:32" s="106" customFormat="1">
      <c r="A517" s="108"/>
      <c r="B517" s="108"/>
      <c r="C517" s="108"/>
      <c r="D517" s="125"/>
      <c r="E517" s="100"/>
      <c r="F517" s="125"/>
      <c r="G517" s="125"/>
      <c r="H517" s="109"/>
      <c r="I517" s="109"/>
      <c r="J517" s="109"/>
      <c r="K517" s="109"/>
      <c r="L517" s="109"/>
      <c r="M517" s="109"/>
      <c r="N517" s="109"/>
      <c r="Q517" s="109"/>
      <c r="R517" s="109"/>
      <c r="S517" s="109"/>
      <c r="T517" s="109"/>
      <c r="U517" s="109"/>
      <c r="V517" s="109"/>
      <c r="W517" s="122"/>
      <c r="X517" s="138"/>
      <c r="Y517" s="123"/>
      <c r="Z517" s="123"/>
      <c r="AA517" s="79"/>
      <c r="AB517" s="79"/>
      <c r="AC517" s="164"/>
      <c r="AD517" s="123"/>
      <c r="AE517" s="174"/>
      <c r="AF517" s="124"/>
    </row>
    <row r="518" spans="1:32" s="106" customFormat="1">
      <c r="A518" s="108"/>
      <c r="B518" s="108"/>
      <c r="C518" s="108"/>
      <c r="D518" s="125"/>
      <c r="E518" s="100"/>
      <c r="F518" s="125"/>
      <c r="G518" s="125"/>
      <c r="H518" s="109"/>
      <c r="I518" s="109"/>
      <c r="J518" s="109"/>
      <c r="K518" s="109"/>
      <c r="L518" s="109"/>
      <c r="M518" s="109"/>
      <c r="N518" s="109"/>
      <c r="Q518" s="109"/>
      <c r="R518" s="109"/>
      <c r="S518" s="109"/>
      <c r="T518" s="109"/>
      <c r="U518" s="109"/>
      <c r="V518" s="109"/>
      <c r="W518" s="122"/>
      <c r="X518" s="138"/>
      <c r="Y518" s="123"/>
      <c r="Z518" s="123"/>
      <c r="AA518" s="79"/>
      <c r="AB518" s="79"/>
      <c r="AC518" s="164"/>
      <c r="AD518" s="123"/>
      <c r="AE518" s="174"/>
      <c r="AF518" s="124"/>
    </row>
    <row r="519" spans="1:32" s="106" customFormat="1">
      <c r="A519" s="108"/>
      <c r="B519" s="108"/>
      <c r="C519" s="108"/>
      <c r="D519" s="102"/>
      <c r="E519" s="102"/>
      <c r="F519" s="102"/>
      <c r="G519" s="102"/>
      <c r="H519" s="109"/>
      <c r="I519" s="109"/>
      <c r="J519" s="109"/>
      <c r="K519" s="109"/>
      <c r="L519" s="109"/>
      <c r="M519" s="109"/>
      <c r="N519" s="109"/>
      <c r="Q519" s="109"/>
      <c r="R519" s="109"/>
      <c r="S519" s="109"/>
      <c r="T519" s="109"/>
      <c r="U519" s="109"/>
      <c r="V519" s="109"/>
      <c r="W519" s="122"/>
      <c r="X519" s="138"/>
      <c r="Y519" s="123"/>
      <c r="Z519" s="123"/>
      <c r="AA519" s="79"/>
      <c r="AB519" s="79"/>
      <c r="AC519" s="164"/>
      <c r="AD519" s="123"/>
      <c r="AE519" s="174"/>
      <c r="AF519" s="124"/>
    </row>
    <row r="520" spans="1:32" s="106" customFormat="1">
      <c r="A520" s="108"/>
      <c r="B520" s="108"/>
      <c r="C520" s="108"/>
      <c r="D520" s="125"/>
      <c r="E520" s="100"/>
      <c r="F520" s="125"/>
      <c r="G520" s="125"/>
      <c r="H520" s="109"/>
      <c r="I520" s="109"/>
      <c r="J520" s="109"/>
      <c r="K520" s="109"/>
      <c r="L520" s="109"/>
      <c r="M520" s="109"/>
      <c r="N520" s="109"/>
      <c r="Q520" s="109"/>
      <c r="R520" s="109"/>
      <c r="S520" s="109"/>
      <c r="T520" s="109"/>
      <c r="U520" s="109"/>
      <c r="V520" s="109"/>
      <c r="W520" s="122"/>
      <c r="X520" s="138"/>
      <c r="Y520" s="123"/>
      <c r="Z520" s="123"/>
      <c r="AA520" s="79"/>
      <c r="AB520" s="79"/>
      <c r="AC520" s="164"/>
      <c r="AD520" s="123"/>
      <c r="AE520" s="174"/>
      <c r="AF520" s="124"/>
    </row>
    <row r="521" spans="1:32" s="106" customFormat="1">
      <c r="A521" s="108"/>
      <c r="B521" s="108"/>
      <c r="C521" s="108"/>
      <c r="D521" s="125"/>
      <c r="E521" s="100"/>
      <c r="F521" s="125"/>
      <c r="G521" s="125"/>
      <c r="H521" s="109"/>
      <c r="I521" s="109"/>
      <c r="J521" s="109"/>
      <c r="K521" s="109"/>
      <c r="L521" s="109"/>
      <c r="M521" s="109"/>
      <c r="N521" s="109"/>
      <c r="Q521" s="109"/>
      <c r="R521" s="109"/>
      <c r="S521" s="109"/>
      <c r="T521" s="109"/>
      <c r="U521" s="109"/>
      <c r="V521" s="109"/>
      <c r="W521" s="122"/>
      <c r="X521" s="138"/>
      <c r="Y521" s="123"/>
      <c r="Z521" s="123"/>
      <c r="AA521" s="79"/>
      <c r="AB521" s="79"/>
      <c r="AC521" s="164"/>
      <c r="AD521" s="123"/>
      <c r="AE521" s="174"/>
      <c r="AF521" s="124"/>
    </row>
    <row r="522" spans="1:32" s="106" customFormat="1">
      <c r="A522" s="108"/>
      <c r="B522" s="108"/>
      <c r="C522" s="108"/>
      <c r="D522" s="125"/>
      <c r="E522" s="100"/>
      <c r="F522" s="125"/>
      <c r="G522" s="125"/>
      <c r="H522" s="109"/>
      <c r="I522" s="109"/>
      <c r="J522" s="109"/>
      <c r="K522" s="109"/>
      <c r="L522" s="109"/>
      <c r="M522" s="109"/>
      <c r="N522" s="109"/>
      <c r="Q522" s="109"/>
      <c r="R522" s="109"/>
      <c r="S522" s="109"/>
      <c r="T522" s="109"/>
      <c r="U522" s="109"/>
      <c r="V522" s="109"/>
      <c r="W522" s="122"/>
      <c r="X522" s="138"/>
      <c r="Y522" s="123"/>
      <c r="Z522" s="123"/>
      <c r="AA522" s="79"/>
      <c r="AB522" s="79"/>
      <c r="AC522" s="164"/>
      <c r="AD522" s="123"/>
      <c r="AE522" s="174"/>
      <c r="AF522" s="124"/>
    </row>
    <row r="523" spans="1:32" s="106" customFormat="1">
      <c r="A523" s="108"/>
      <c r="B523" s="108"/>
      <c r="C523" s="108"/>
      <c r="D523" s="41"/>
      <c r="E523" s="41"/>
      <c r="F523" s="41"/>
      <c r="G523" s="41"/>
      <c r="H523" s="109"/>
      <c r="I523" s="109"/>
      <c r="J523" s="109"/>
      <c r="K523" s="109"/>
      <c r="L523" s="109"/>
      <c r="M523" s="109"/>
      <c r="N523" s="109"/>
      <c r="Q523" s="109"/>
      <c r="R523" s="109"/>
      <c r="S523" s="109"/>
      <c r="T523" s="109"/>
      <c r="U523" s="109"/>
      <c r="V523" s="109"/>
      <c r="W523" s="122"/>
      <c r="X523" s="138"/>
      <c r="Y523" s="123"/>
      <c r="Z523" s="123"/>
      <c r="AA523" s="79"/>
      <c r="AB523" s="79"/>
      <c r="AC523" s="164"/>
      <c r="AD523" s="123"/>
      <c r="AE523" s="174"/>
      <c r="AF523" s="124"/>
    </row>
    <row r="524" spans="1:32" s="106" customFormat="1">
      <c r="A524" s="108"/>
      <c r="B524" s="108"/>
      <c r="C524" s="108"/>
      <c r="D524" s="41"/>
      <c r="E524" s="41"/>
      <c r="F524" s="41"/>
      <c r="G524" s="41"/>
      <c r="H524" s="109"/>
      <c r="I524" s="109"/>
      <c r="J524" s="109"/>
      <c r="K524" s="109"/>
      <c r="L524" s="109"/>
      <c r="M524" s="109"/>
      <c r="N524" s="109"/>
      <c r="Q524" s="109"/>
      <c r="R524" s="109"/>
      <c r="S524" s="109"/>
      <c r="T524" s="109"/>
      <c r="U524" s="109"/>
      <c r="V524" s="109"/>
      <c r="W524" s="122"/>
      <c r="X524" s="138"/>
      <c r="Y524" s="123"/>
      <c r="Z524" s="123"/>
      <c r="AA524" s="79"/>
      <c r="AB524" s="79"/>
      <c r="AC524" s="164"/>
      <c r="AD524" s="123"/>
      <c r="AE524" s="174"/>
      <c r="AF524" s="124"/>
    </row>
    <row r="525" spans="1:32" s="106" customFormat="1">
      <c r="A525" s="108"/>
      <c r="B525" s="108"/>
      <c r="C525" s="108"/>
      <c r="D525" s="125"/>
      <c r="E525" s="100"/>
      <c r="F525" s="125"/>
      <c r="G525" s="125"/>
      <c r="H525" s="109"/>
      <c r="I525" s="109"/>
      <c r="J525" s="109"/>
      <c r="K525" s="109"/>
      <c r="L525" s="109"/>
      <c r="M525" s="109"/>
      <c r="N525" s="109"/>
      <c r="Q525" s="109"/>
      <c r="R525" s="109"/>
      <c r="S525" s="109"/>
      <c r="T525" s="109"/>
      <c r="U525" s="109"/>
      <c r="V525" s="109"/>
      <c r="W525" s="122"/>
      <c r="X525" s="138"/>
      <c r="Y525" s="123"/>
      <c r="Z525" s="123"/>
      <c r="AA525" s="79"/>
      <c r="AB525" s="79"/>
      <c r="AC525" s="164"/>
      <c r="AD525" s="123"/>
      <c r="AE525" s="174"/>
      <c r="AF525" s="124"/>
    </row>
    <row r="526" spans="1:32" s="106" customFormat="1">
      <c r="A526" s="108"/>
      <c r="B526" s="108"/>
      <c r="C526" s="108"/>
      <c r="D526" s="125"/>
      <c r="E526" s="100"/>
      <c r="F526" s="125"/>
      <c r="G526" s="125"/>
      <c r="H526" s="109"/>
      <c r="I526" s="109"/>
      <c r="J526" s="109"/>
      <c r="K526" s="109"/>
      <c r="L526" s="109"/>
      <c r="M526" s="109"/>
      <c r="N526" s="109"/>
      <c r="Q526" s="109"/>
      <c r="R526" s="109"/>
      <c r="S526" s="109"/>
      <c r="T526" s="109"/>
      <c r="U526" s="109"/>
      <c r="V526" s="109"/>
      <c r="W526" s="122"/>
      <c r="X526" s="138"/>
      <c r="Y526" s="123"/>
      <c r="Z526" s="123"/>
      <c r="AA526" s="79"/>
      <c r="AB526" s="79"/>
      <c r="AC526" s="164"/>
      <c r="AD526" s="123"/>
      <c r="AE526" s="174"/>
      <c r="AF526" s="124"/>
    </row>
    <row r="527" spans="1:32" s="106" customFormat="1">
      <c r="A527" s="108"/>
      <c r="B527" s="108"/>
      <c r="C527" s="108"/>
      <c r="D527" s="111"/>
      <c r="E527" s="100"/>
      <c r="F527" s="111"/>
      <c r="G527" s="111"/>
      <c r="H527" s="109"/>
      <c r="I527" s="109"/>
      <c r="J527" s="109"/>
      <c r="K527" s="109"/>
      <c r="L527" s="109"/>
      <c r="M527" s="109"/>
      <c r="N527" s="109"/>
      <c r="Q527" s="109"/>
      <c r="R527" s="109"/>
      <c r="S527" s="109"/>
      <c r="T527" s="109"/>
      <c r="U527" s="109"/>
      <c r="V527" s="109"/>
      <c r="W527" s="122"/>
      <c r="X527" s="138"/>
      <c r="Y527" s="123"/>
      <c r="Z527" s="123"/>
      <c r="AA527" s="79"/>
      <c r="AB527" s="79"/>
      <c r="AC527" s="164"/>
      <c r="AD527" s="123"/>
      <c r="AE527" s="174"/>
      <c r="AF527" s="124"/>
    </row>
    <row r="528" spans="1:32" s="106" customFormat="1">
      <c r="A528" s="108"/>
      <c r="B528" s="108"/>
      <c r="C528" s="108"/>
      <c r="D528" s="41"/>
      <c r="E528" s="41"/>
      <c r="F528" s="41"/>
      <c r="G528" s="41"/>
      <c r="H528" s="109"/>
      <c r="I528" s="109"/>
      <c r="J528" s="109"/>
      <c r="K528" s="109"/>
      <c r="L528" s="109"/>
      <c r="M528" s="109"/>
      <c r="N528" s="109"/>
      <c r="Q528" s="109"/>
      <c r="R528" s="109"/>
      <c r="S528" s="109"/>
      <c r="T528" s="109"/>
      <c r="U528" s="109"/>
      <c r="V528" s="109"/>
      <c r="W528" s="122"/>
      <c r="X528" s="138"/>
      <c r="Y528" s="123"/>
      <c r="Z528" s="123"/>
      <c r="AA528" s="79"/>
      <c r="AB528" s="79"/>
      <c r="AC528" s="164"/>
      <c r="AD528" s="123"/>
      <c r="AE528" s="174"/>
      <c r="AF528" s="124"/>
    </row>
    <row r="529" spans="1:32" s="106" customFormat="1">
      <c r="A529" s="108"/>
      <c r="B529" s="108"/>
      <c r="C529" s="108"/>
      <c r="D529" s="41"/>
      <c r="E529" s="107"/>
      <c r="F529" s="41"/>
      <c r="G529" s="41"/>
      <c r="H529" s="109"/>
      <c r="I529" s="109"/>
      <c r="J529" s="109"/>
      <c r="K529" s="109"/>
      <c r="L529" s="109"/>
      <c r="M529" s="109"/>
      <c r="N529" s="109"/>
      <c r="Q529" s="109"/>
      <c r="R529" s="109"/>
      <c r="S529" s="109"/>
      <c r="T529" s="109"/>
      <c r="U529" s="109"/>
      <c r="V529" s="109"/>
      <c r="W529" s="122"/>
      <c r="X529" s="138"/>
      <c r="Y529" s="123"/>
      <c r="Z529" s="123"/>
      <c r="AA529" s="79"/>
      <c r="AB529" s="79"/>
      <c r="AC529" s="164"/>
      <c r="AD529" s="123"/>
      <c r="AE529" s="174"/>
      <c r="AF529" s="124"/>
    </row>
    <row r="530" spans="1:32" s="106" customFormat="1">
      <c r="A530" s="108"/>
      <c r="B530" s="108"/>
      <c r="C530" s="108"/>
      <c r="D530" s="125"/>
      <c r="E530" s="100"/>
      <c r="F530" s="125"/>
      <c r="G530" s="125"/>
      <c r="H530" s="109"/>
      <c r="I530" s="109"/>
      <c r="J530" s="109"/>
      <c r="K530" s="109"/>
      <c r="L530" s="109"/>
      <c r="M530" s="109"/>
      <c r="N530" s="109"/>
      <c r="Q530" s="109"/>
      <c r="R530" s="109"/>
      <c r="S530" s="109"/>
      <c r="T530" s="109"/>
      <c r="U530" s="109"/>
      <c r="V530" s="109"/>
      <c r="W530" s="122"/>
      <c r="X530" s="138"/>
      <c r="Y530" s="123"/>
      <c r="Z530" s="123"/>
      <c r="AA530" s="79"/>
      <c r="AB530" s="79"/>
      <c r="AC530" s="164"/>
      <c r="AD530" s="123"/>
      <c r="AE530" s="174"/>
      <c r="AF530" s="124"/>
    </row>
    <row r="531" spans="1:32" s="106" customFormat="1">
      <c r="A531" s="108"/>
      <c r="B531" s="108"/>
      <c r="C531" s="108"/>
      <c r="D531" s="125"/>
      <c r="E531" s="100"/>
      <c r="F531" s="125"/>
      <c r="G531" s="125"/>
      <c r="H531" s="109"/>
      <c r="I531" s="109"/>
      <c r="J531" s="109"/>
      <c r="K531" s="109"/>
      <c r="L531" s="109"/>
      <c r="M531" s="109"/>
      <c r="N531" s="109"/>
      <c r="Q531" s="109"/>
      <c r="R531" s="109"/>
      <c r="S531" s="109"/>
      <c r="T531" s="109"/>
      <c r="U531" s="109"/>
      <c r="V531" s="109"/>
      <c r="W531" s="122"/>
      <c r="X531" s="138"/>
      <c r="Y531" s="123"/>
      <c r="Z531" s="123"/>
      <c r="AA531" s="79"/>
      <c r="AB531" s="79"/>
      <c r="AC531" s="164"/>
      <c r="AD531" s="123"/>
      <c r="AE531" s="174"/>
      <c r="AF531" s="124"/>
    </row>
    <row r="532" spans="1:32" s="106" customFormat="1">
      <c r="A532" s="108"/>
      <c r="B532" s="108"/>
      <c r="C532" s="108"/>
      <c r="D532" s="125"/>
      <c r="E532" s="100"/>
      <c r="F532" s="125"/>
      <c r="G532" s="125"/>
      <c r="H532" s="109"/>
      <c r="I532" s="109"/>
      <c r="J532" s="109"/>
      <c r="K532" s="109"/>
      <c r="L532" s="109"/>
      <c r="M532" s="109"/>
      <c r="N532" s="109"/>
      <c r="Q532" s="109"/>
      <c r="R532" s="109"/>
      <c r="S532" s="109"/>
      <c r="T532" s="109"/>
      <c r="U532" s="109"/>
      <c r="V532" s="109"/>
      <c r="W532" s="122"/>
      <c r="X532" s="138"/>
      <c r="Y532" s="123"/>
      <c r="Z532" s="123"/>
      <c r="AA532" s="79"/>
      <c r="AB532" s="79"/>
      <c r="AC532" s="164"/>
      <c r="AD532" s="123"/>
      <c r="AE532" s="174"/>
      <c r="AF532" s="124"/>
    </row>
    <row r="533" spans="1:32" s="106" customFormat="1">
      <c r="A533" s="108"/>
      <c r="B533" s="108"/>
      <c r="C533" s="108"/>
      <c r="D533" s="41"/>
      <c r="E533" s="41"/>
      <c r="F533" s="41"/>
      <c r="G533" s="41"/>
      <c r="H533" s="109"/>
      <c r="I533" s="109"/>
      <c r="J533" s="109"/>
      <c r="K533" s="109"/>
      <c r="L533" s="109"/>
      <c r="M533" s="109"/>
      <c r="N533" s="109"/>
      <c r="Q533" s="109"/>
      <c r="R533" s="109"/>
      <c r="S533" s="109"/>
      <c r="T533" s="109"/>
      <c r="U533" s="109"/>
      <c r="V533" s="109"/>
      <c r="W533" s="122"/>
      <c r="X533" s="138"/>
      <c r="Y533" s="123"/>
      <c r="Z533" s="123"/>
      <c r="AA533" s="79"/>
      <c r="AB533" s="79"/>
      <c r="AC533" s="164"/>
      <c r="AD533" s="123"/>
      <c r="AE533" s="174"/>
      <c r="AF533" s="124"/>
    </row>
    <row r="534" spans="1:32" s="106" customFormat="1">
      <c r="A534" s="108"/>
      <c r="B534" s="108"/>
      <c r="C534" s="108"/>
      <c r="D534" s="41"/>
      <c r="E534" s="41"/>
      <c r="F534" s="41"/>
      <c r="G534" s="41"/>
      <c r="H534" s="109"/>
      <c r="I534" s="109"/>
      <c r="J534" s="109"/>
      <c r="K534" s="109"/>
      <c r="L534" s="109"/>
      <c r="M534" s="109"/>
      <c r="N534" s="109"/>
      <c r="Q534" s="109"/>
      <c r="R534" s="109"/>
      <c r="S534" s="109"/>
      <c r="T534" s="109"/>
      <c r="U534" s="109"/>
      <c r="V534" s="109"/>
      <c r="W534" s="122"/>
      <c r="X534" s="138"/>
      <c r="Y534" s="123"/>
      <c r="Z534" s="123"/>
      <c r="AA534" s="79"/>
      <c r="AB534" s="79"/>
      <c r="AC534" s="164"/>
      <c r="AD534" s="123"/>
      <c r="AE534" s="174"/>
      <c r="AF534" s="124"/>
    </row>
    <row r="535" spans="1:32" s="106" customFormat="1">
      <c r="A535" s="108"/>
      <c r="B535" s="108"/>
      <c r="C535" s="108"/>
      <c r="D535" s="41"/>
      <c r="E535" s="41"/>
      <c r="F535" s="41"/>
      <c r="G535" s="41"/>
      <c r="H535" s="109"/>
      <c r="I535" s="109"/>
      <c r="J535" s="109"/>
      <c r="K535" s="109"/>
      <c r="L535" s="109"/>
      <c r="M535" s="109"/>
      <c r="N535" s="109"/>
      <c r="Q535" s="109"/>
      <c r="R535" s="109"/>
      <c r="S535" s="109"/>
      <c r="T535" s="109"/>
      <c r="U535" s="109"/>
      <c r="V535" s="109"/>
      <c r="W535" s="122"/>
      <c r="X535" s="138"/>
      <c r="Y535" s="123"/>
      <c r="Z535" s="123"/>
      <c r="AA535" s="79"/>
      <c r="AB535" s="79"/>
      <c r="AC535" s="164"/>
      <c r="AD535" s="123"/>
      <c r="AE535" s="174"/>
      <c r="AF535" s="124"/>
    </row>
    <row r="536" spans="1:32" s="106" customFormat="1">
      <c r="A536" s="108"/>
      <c r="B536" s="108"/>
      <c r="C536" s="108"/>
      <c r="D536" s="125"/>
      <c r="E536" s="100"/>
      <c r="F536" s="125"/>
      <c r="G536" s="125"/>
      <c r="H536" s="109"/>
      <c r="I536" s="109"/>
      <c r="J536" s="109"/>
      <c r="K536" s="109"/>
      <c r="L536" s="109"/>
      <c r="M536" s="109"/>
      <c r="N536" s="109"/>
      <c r="Q536" s="109"/>
      <c r="R536" s="109"/>
      <c r="S536" s="109"/>
      <c r="T536" s="109"/>
      <c r="U536" s="109"/>
      <c r="V536" s="109"/>
      <c r="W536" s="122"/>
      <c r="X536" s="138"/>
      <c r="Y536" s="123"/>
      <c r="Z536" s="123"/>
      <c r="AA536" s="79"/>
      <c r="AB536" s="79"/>
      <c r="AC536" s="164"/>
      <c r="AD536" s="123"/>
      <c r="AE536" s="174"/>
      <c r="AF536" s="124"/>
    </row>
    <row r="537" spans="1:32" s="106" customFormat="1">
      <c r="A537" s="108"/>
      <c r="B537" s="108"/>
      <c r="C537" s="108"/>
      <c r="D537" s="125"/>
      <c r="E537" s="100"/>
      <c r="F537" s="125"/>
      <c r="G537" s="125"/>
      <c r="H537" s="109"/>
      <c r="I537" s="109"/>
      <c r="J537" s="109"/>
      <c r="K537" s="109"/>
      <c r="L537" s="109"/>
      <c r="M537" s="109"/>
      <c r="N537" s="109"/>
      <c r="Q537" s="109"/>
      <c r="R537" s="109"/>
      <c r="S537" s="109"/>
      <c r="T537" s="109"/>
      <c r="U537" s="109"/>
      <c r="V537" s="109"/>
      <c r="W537" s="122"/>
      <c r="X537" s="138"/>
      <c r="Y537" s="123"/>
      <c r="Z537" s="123"/>
      <c r="AA537" s="79"/>
      <c r="AB537" s="79"/>
      <c r="AC537" s="164"/>
      <c r="AD537" s="123"/>
      <c r="AE537" s="174"/>
      <c r="AF537" s="124"/>
    </row>
    <row r="538" spans="1:32" s="106" customFormat="1">
      <c r="A538" s="108"/>
      <c r="B538" s="108"/>
      <c r="C538" s="108"/>
      <c r="D538" s="41"/>
      <c r="E538" s="41"/>
      <c r="F538" s="41"/>
      <c r="G538" s="41"/>
      <c r="H538" s="109"/>
      <c r="I538" s="109"/>
      <c r="J538" s="109"/>
      <c r="K538" s="109"/>
      <c r="L538" s="109"/>
      <c r="M538" s="109"/>
      <c r="N538" s="109"/>
      <c r="Q538" s="109"/>
      <c r="R538" s="109"/>
      <c r="S538" s="109"/>
      <c r="T538" s="109"/>
      <c r="U538" s="109"/>
      <c r="V538" s="109"/>
      <c r="W538" s="122"/>
      <c r="X538" s="138"/>
      <c r="Y538" s="123"/>
      <c r="Z538" s="123"/>
      <c r="AA538" s="79"/>
      <c r="AB538" s="79"/>
      <c r="AC538" s="164"/>
      <c r="AD538" s="123"/>
      <c r="AE538" s="174"/>
      <c r="AF538" s="124"/>
    </row>
    <row r="540" spans="1:32" s="106" customFormat="1">
      <c r="A540" s="108"/>
      <c r="B540" s="108"/>
      <c r="C540" s="108"/>
      <c r="D540" s="41"/>
      <c r="E540" s="41"/>
      <c r="F540" s="41"/>
      <c r="G540" s="41"/>
      <c r="H540" s="109"/>
      <c r="I540" s="109"/>
      <c r="J540" s="109"/>
      <c r="K540" s="109"/>
      <c r="L540" s="109"/>
      <c r="M540" s="109"/>
      <c r="N540" s="109"/>
      <c r="Q540" s="109"/>
      <c r="R540" s="109"/>
      <c r="S540" s="109"/>
      <c r="T540" s="109"/>
      <c r="U540" s="109"/>
      <c r="V540" s="109"/>
      <c r="W540" s="122"/>
      <c r="X540" s="138"/>
      <c r="Y540" s="123"/>
      <c r="Z540" s="123"/>
      <c r="AA540" s="79"/>
      <c r="AB540" s="79"/>
      <c r="AC540" s="164"/>
      <c r="AD540" s="123"/>
      <c r="AE540" s="174"/>
      <c r="AF540" s="124"/>
    </row>
    <row r="541" spans="1:32" s="106" customFormat="1">
      <c r="A541" s="108"/>
      <c r="B541" s="108"/>
      <c r="C541" s="108"/>
      <c r="D541" s="125"/>
      <c r="E541" s="100"/>
      <c r="F541" s="125"/>
      <c r="G541" s="125"/>
      <c r="H541" s="109"/>
      <c r="I541" s="109"/>
      <c r="J541" s="109"/>
      <c r="K541" s="109"/>
      <c r="L541" s="109"/>
      <c r="M541" s="109"/>
      <c r="N541" s="109"/>
      <c r="Q541" s="109"/>
      <c r="R541" s="109"/>
      <c r="S541" s="109"/>
      <c r="T541" s="109"/>
      <c r="U541" s="109"/>
      <c r="V541" s="109"/>
      <c r="W541" s="122"/>
      <c r="X541" s="138"/>
      <c r="Y541" s="123"/>
      <c r="Z541" s="123"/>
      <c r="AA541" s="79"/>
      <c r="AB541" s="79"/>
      <c r="AC541" s="164"/>
      <c r="AD541" s="123"/>
      <c r="AE541" s="174"/>
      <c r="AF541" s="124"/>
    </row>
    <row r="542" spans="1:32" s="106" customFormat="1">
      <c r="A542" s="108"/>
      <c r="B542" s="108"/>
      <c r="C542" s="108"/>
      <c r="D542" s="125"/>
      <c r="E542" s="100"/>
      <c r="F542" s="125"/>
      <c r="G542" s="125"/>
      <c r="H542" s="109"/>
      <c r="I542" s="109"/>
      <c r="J542" s="109"/>
      <c r="K542" s="109"/>
      <c r="L542" s="109"/>
      <c r="M542" s="109"/>
      <c r="N542" s="109"/>
      <c r="Q542" s="109"/>
      <c r="R542" s="109"/>
      <c r="S542" s="109"/>
      <c r="T542" s="109"/>
      <c r="U542" s="109"/>
      <c r="V542" s="109"/>
      <c r="W542" s="122"/>
      <c r="X542" s="138"/>
      <c r="Y542" s="123"/>
      <c r="Z542" s="123"/>
      <c r="AA542" s="79"/>
      <c r="AB542" s="79"/>
      <c r="AC542" s="164"/>
      <c r="AD542" s="123"/>
      <c r="AE542" s="174"/>
      <c r="AF542" s="124"/>
    </row>
    <row r="543" spans="1:32" s="106" customFormat="1">
      <c r="A543" s="108"/>
      <c r="B543" s="108"/>
      <c r="C543" s="108"/>
      <c r="D543" s="125"/>
      <c r="E543" s="100"/>
      <c r="F543" s="125"/>
      <c r="G543" s="125"/>
      <c r="H543" s="109"/>
      <c r="I543" s="109"/>
      <c r="J543" s="109"/>
      <c r="K543" s="109"/>
      <c r="L543" s="109"/>
      <c r="M543" s="109"/>
      <c r="N543" s="109"/>
      <c r="Q543" s="109"/>
      <c r="R543" s="109"/>
      <c r="S543" s="109"/>
      <c r="T543" s="109"/>
      <c r="U543" s="109"/>
      <c r="V543" s="109"/>
      <c r="W543" s="122"/>
      <c r="X543" s="138"/>
      <c r="Y543" s="123"/>
      <c r="Z543" s="123"/>
      <c r="AA543" s="79"/>
      <c r="AB543" s="79"/>
      <c r="AC543" s="164"/>
      <c r="AD543" s="123"/>
      <c r="AE543" s="174"/>
      <c r="AF543" s="124"/>
    </row>
    <row r="544" spans="1:32" s="106" customFormat="1">
      <c r="A544" s="108"/>
      <c r="B544" s="108"/>
      <c r="C544" s="108"/>
      <c r="D544" s="125"/>
      <c r="E544" s="100"/>
      <c r="F544" s="125"/>
      <c r="G544" s="125"/>
      <c r="H544" s="109"/>
      <c r="I544" s="109"/>
      <c r="J544" s="109"/>
      <c r="K544" s="109"/>
      <c r="L544" s="109"/>
      <c r="M544" s="109"/>
      <c r="N544" s="109"/>
      <c r="Q544" s="109"/>
      <c r="R544" s="109"/>
      <c r="S544" s="109"/>
      <c r="T544" s="109"/>
      <c r="U544" s="109"/>
      <c r="V544" s="109"/>
      <c r="W544" s="122"/>
      <c r="X544" s="138"/>
      <c r="Y544" s="123"/>
      <c r="Z544" s="123"/>
      <c r="AA544" s="79"/>
      <c r="AB544" s="79"/>
      <c r="AC544" s="164"/>
      <c r="AD544" s="123"/>
      <c r="AE544" s="174"/>
      <c r="AF544" s="124"/>
    </row>
    <row r="545" spans="1:32" s="106" customFormat="1">
      <c r="A545" s="108"/>
      <c r="B545" s="108"/>
      <c r="C545" s="108"/>
      <c r="D545" s="125"/>
      <c r="E545" s="100"/>
      <c r="F545" s="125"/>
      <c r="G545" s="125"/>
      <c r="H545" s="109"/>
      <c r="I545" s="109"/>
      <c r="J545" s="109"/>
      <c r="K545" s="109"/>
      <c r="L545" s="109"/>
      <c r="M545" s="109"/>
      <c r="N545" s="109"/>
      <c r="Q545" s="109"/>
      <c r="R545" s="109"/>
      <c r="S545" s="109"/>
      <c r="T545" s="109"/>
      <c r="U545" s="109"/>
      <c r="V545" s="109"/>
      <c r="W545" s="122"/>
      <c r="X545" s="138"/>
      <c r="Y545" s="123"/>
      <c r="Z545" s="123"/>
      <c r="AA545" s="79"/>
      <c r="AB545" s="79"/>
      <c r="AC545" s="164"/>
      <c r="AD545" s="123"/>
      <c r="AE545" s="174"/>
      <c r="AF545" s="124"/>
    </row>
    <row r="546" spans="1:32" s="106" customFormat="1">
      <c r="A546" s="108"/>
      <c r="B546" s="108"/>
      <c r="C546" s="108"/>
      <c r="D546" s="41"/>
      <c r="E546" s="41"/>
      <c r="F546" s="41"/>
      <c r="G546" s="41"/>
      <c r="H546" s="109"/>
      <c r="I546" s="109"/>
      <c r="J546" s="109"/>
      <c r="K546" s="109"/>
      <c r="L546" s="109"/>
      <c r="M546" s="109"/>
      <c r="N546" s="109"/>
      <c r="Q546" s="109"/>
      <c r="R546" s="109"/>
      <c r="S546" s="109"/>
      <c r="T546" s="109"/>
      <c r="U546" s="109"/>
      <c r="V546" s="109"/>
      <c r="W546" s="122"/>
      <c r="X546" s="138"/>
      <c r="Y546" s="123"/>
      <c r="Z546" s="123"/>
      <c r="AA546" s="79"/>
      <c r="AB546" s="79"/>
      <c r="AC546" s="164"/>
      <c r="AD546" s="123"/>
      <c r="AE546" s="174"/>
      <c r="AF546" s="124"/>
    </row>
    <row r="547" spans="1:32" s="106" customFormat="1">
      <c r="A547" s="108"/>
      <c r="B547" s="108"/>
      <c r="C547" s="108"/>
      <c r="D547" s="125"/>
      <c r="E547" s="100"/>
      <c r="F547" s="125"/>
      <c r="G547" s="125"/>
      <c r="H547" s="109"/>
      <c r="I547" s="109"/>
      <c r="J547" s="109"/>
      <c r="K547" s="109"/>
      <c r="L547" s="109"/>
      <c r="M547" s="109"/>
      <c r="N547" s="109"/>
      <c r="Q547" s="109"/>
      <c r="R547" s="109"/>
      <c r="S547" s="109"/>
      <c r="T547" s="109"/>
      <c r="U547" s="109"/>
      <c r="V547" s="109"/>
      <c r="W547" s="122"/>
      <c r="X547" s="138"/>
      <c r="Y547" s="123"/>
      <c r="Z547" s="123"/>
      <c r="AA547" s="79"/>
      <c r="AB547" s="79"/>
      <c r="AC547" s="164"/>
      <c r="AD547" s="123"/>
      <c r="AE547" s="174"/>
      <c r="AF547" s="124"/>
    </row>
    <row r="548" spans="1:32" s="106" customFormat="1">
      <c r="A548" s="108"/>
      <c r="B548" s="108"/>
      <c r="C548" s="108"/>
      <c r="D548" s="41"/>
      <c r="E548" s="41"/>
      <c r="F548" s="41"/>
      <c r="G548" s="41"/>
      <c r="H548" s="109"/>
      <c r="I548" s="109"/>
      <c r="J548" s="109"/>
      <c r="K548" s="109"/>
      <c r="L548" s="109"/>
      <c r="M548" s="109"/>
      <c r="N548" s="109"/>
      <c r="Q548" s="109"/>
      <c r="R548" s="109"/>
      <c r="S548" s="109"/>
      <c r="T548" s="109"/>
      <c r="U548" s="109"/>
      <c r="V548" s="109"/>
      <c r="W548" s="122"/>
      <c r="X548" s="138"/>
      <c r="Y548" s="123"/>
      <c r="Z548" s="123"/>
      <c r="AA548" s="79"/>
      <c r="AB548" s="79"/>
      <c r="AC548" s="164"/>
      <c r="AD548" s="123"/>
      <c r="AE548" s="174"/>
      <c r="AF548" s="124"/>
    </row>
    <row r="549" spans="1:32" s="106" customFormat="1">
      <c r="A549" s="108"/>
      <c r="B549" s="108"/>
      <c r="C549" s="108"/>
      <c r="D549" s="41"/>
      <c r="E549" s="41"/>
      <c r="F549" s="41"/>
      <c r="G549" s="41"/>
      <c r="H549" s="109"/>
      <c r="I549" s="109"/>
      <c r="J549" s="109"/>
      <c r="K549" s="109"/>
      <c r="L549" s="109"/>
      <c r="M549" s="109"/>
      <c r="N549" s="109"/>
      <c r="Q549" s="109"/>
      <c r="R549" s="109"/>
      <c r="S549" s="109"/>
      <c r="T549" s="109"/>
      <c r="U549" s="109"/>
      <c r="V549" s="109"/>
      <c r="W549" s="122"/>
      <c r="X549" s="138"/>
      <c r="Y549" s="123"/>
      <c r="Z549" s="123"/>
      <c r="AA549" s="79"/>
      <c r="AB549" s="79"/>
      <c r="AC549" s="164"/>
      <c r="AD549" s="123"/>
      <c r="AE549" s="174"/>
      <c r="AF549" s="124"/>
    </row>
    <row r="550" spans="1:32" s="106" customFormat="1">
      <c r="A550" s="108"/>
      <c r="B550" s="108"/>
      <c r="C550" s="108"/>
      <c r="D550" s="102"/>
      <c r="E550" s="102"/>
      <c r="F550" s="102"/>
      <c r="G550" s="102"/>
      <c r="H550" s="109"/>
      <c r="I550" s="109"/>
      <c r="J550" s="109"/>
      <c r="K550" s="109"/>
      <c r="L550" s="109"/>
      <c r="M550" s="109"/>
      <c r="N550" s="109"/>
      <c r="Q550" s="109"/>
      <c r="R550" s="109"/>
      <c r="S550" s="109"/>
      <c r="T550" s="109"/>
      <c r="U550" s="109"/>
      <c r="V550" s="109"/>
      <c r="W550" s="122"/>
      <c r="X550" s="138"/>
      <c r="Y550" s="123"/>
      <c r="Z550" s="123"/>
      <c r="AA550" s="79"/>
      <c r="AB550" s="79"/>
      <c r="AC550" s="164"/>
      <c r="AD550" s="123"/>
      <c r="AE550" s="174"/>
      <c r="AF550" s="124"/>
    </row>
    <row r="551" spans="1:32" s="106" customFormat="1">
      <c r="A551" s="108"/>
      <c r="B551" s="108"/>
      <c r="C551" s="108"/>
      <c r="D551" s="127"/>
      <c r="E551" s="100"/>
      <c r="F551" s="127"/>
      <c r="G551" s="127"/>
      <c r="H551" s="109"/>
      <c r="I551" s="109"/>
      <c r="J551" s="109"/>
      <c r="K551" s="109"/>
      <c r="L551" s="109"/>
      <c r="M551" s="109"/>
      <c r="N551" s="109"/>
      <c r="Q551" s="109"/>
      <c r="R551" s="109"/>
      <c r="S551" s="109"/>
      <c r="T551" s="109"/>
      <c r="U551" s="109"/>
      <c r="V551" s="109"/>
      <c r="W551" s="122"/>
      <c r="X551" s="138"/>
      <c r="Y551" s="123"/>
      <c r="Z551" s="123"/>
      <c r="AA551" s="79"/>
      <c r="AB551" s="79"/>
      <c r="AC551" s="164"/>
      <c r="AD551" s="123"/>
      <c r="AE551" s="174"/>
      <c r="AF551" s="124"/>
    </row>
    <row r="552" spans="1:32" s="106" customFormat="1">
      <c r="A552" s="108"/>
      <c r="B552" s="108"/>
      <c r="C552" s="108"/>
      <c r="D552" s="125"/>
      <c r="E552" s="100"/>
      <c r="F552" s="125"/>
      <c r="G552" s="125"/>
      <c r="H552" s="109"/>
      <c r="I552" s="109"/>
      <c r="J552" s="109"/>
      <c r="K552" s="109"/>
      <c r="L552" s="109"/>
      <c r="M552" s="109"/>
      <c r="N552" s="109"/>
      <c r="Q552" s="109"/>
      <c r="R552" s="109"/>
      <c r="S552" s="109"/>
      <c r="T552" s="109"/>
      <c r="U552" s="109"/>
      <c r="V552" s="109"/>
      <c r="W552" s="122"/>
      <c r="X552" s="138"/>
      <c r="Y552" s="123"/>
      <c r="Z552" s="123"/>
      <c r="AA552" s="79"/>
      <c r="AB552" s="79"/>
      <c r="AC552" s="164"/>
      <c r="AD552" s="123"/>
      <c r="AE552" s="174"/>
      <c r="AF552" s="124"/>
    </row>
    <row r="553" spans="1:32" s="106" customFormat="1">
      <c r="A553" s="108"/>
      <c r="B553" s="108"/>
      <c r="C553" s="108"/>
      <c r="D553" s="41"/>
      <c r="E553" s="41"/>
      <c r="F553" s="41"/>
      <c r="G553" s="41"/>
      <c r="H553" s="109"/>
      <c r="I553" s="109"/>
      <c r="J553" s="109"/>
      <c r="K553" s="109"/>
      <c r="L553" s="109"/>
      <c r="M553" s="109"/>
      <c r="N553" s="109"/>
      <c r="Q553" s="109"/>
      <c r="R553" s="109"/>
      <c r="S553" s="109"/>
      <c r="T553" s="109"/>
      <c r="U553" s="109"/>
      <c r="V553" s="109"/>
      <c r="W553" s="122"/>
      <c r="X553" s="138"/>
      <c r="Y553" s="123"/>
      <c r="Z553" s="123"/>
      <c r="AA553" s="79"/>
      <c r="AB553" s="79"/>
      <c r="AC553" s="164"/>
      <c r="AD553" s="123"/>
      <c r="AE553" s="174"/>
      <c r="AF553" s="124"/>
    </row>
    <row r="554" spans="1:32" s="106" customFormat="1">
      <c r="A554" s="108"/>
      <c r="B554" s="108"/>
      <c r="C554" s="108"/>
      <c r="D554" s="41"/>
      <c r="E554" s="41"/>
      <c r="F554" s="41"/>
      <c r="G554" s="41"/>
      <c r="H554" s="109"/>
      <c r="I554" s="109"/>
      <c r="J554" s="109"/>
      <c r="K554" s="109"/>
      <c r="L554" s="109"/>
      <c r="M554" s="109"/>
      <c r="N554" s="109"/>
      <c r="Q554" s="109"/>
      <c r="R554" s="109"/>
      <c r="S554" s="109"/>
      <c r="T554" s="109"/>
      <c r="U554" s="109"/>
      <c r="V554" s="109"/>
      <c r="W554" s="122"/>
      <c r="X554" s="138"/>
      <c r="Y554" s="123"/>
      <c r="Z554" s="123"/>
      <c r="AA554" s="79"/>
      <c r="AB554" s="79"/>
      <c r="AC554" s="164"/>
      <c r="AD554" s="123"/>
      <c r="AE554" s="174"/>
      <c r="AF554" s="124"/>
    </row>
    <row r="555" spans="1:32" s="106" customFormat="1">
      <c r="A555" s="108"/>
      <c r="B555" s="108"/>
      <c r="C555" s="108"/>
      <c r="D555" s="41"/>
      <c r="E555" s="41"/>
      <c r="F555" s="41"/>
      <c r="G555" s="41"/>
      <c r="H555" s="109"/>
      <c r="I555" s="109"/>
      <c r="J555" s="109"/>
      <c r="K555" s="109"/>
      <c r="L555" s="109"/>
      <c r="M555" s="109"/>
      <c r="N555" s="109"/>
      <c r="Q555" s="109"/>
      <c r="R555" s="109"/>
      <c r="S555" s="109"/>
      <c r="T555" s="109"/>
      <c r="U555" s="109"/>
      <c r="V555" s="109"/>
      <c r="W555" s="122"/>
      <c r="X555" s="138"/>
      <c r="Y555" s="123"/>
      <c r="Z555" s="123"/>
      <c r="AA555" s="79"/>
      <c r="AB555" s="79"/>
      <c r="AC555" s="164"/>
      <c r="AD555" s="123"/>
      <c r="AE555" s="174"/>
      <c r="AF555" s="124"/>
    </row>
    <row r="556" spans="1:32" s="106" customFormat="1">
      <c r="A556" s="108"/>
      <c r="B556" s="108"/>
      <c r="C556" s="108"/>
      <c r="D556" s="41"/>
      <c r="E556" s="41"/>
      <c r="F556" s="41"/>
      <c r="G556" s="41"/>
      <c r="H556" s="109"/>
      <c r="I556" s="109"/>
      <c r="J556" s="109"/>
      <c r="K556" s="109"/>
      <c r="L556" s="109"/>
      <c r="M556" s="109"/>
      <c r="N556" s="109"/>
      <c r="Q556" s="109"/>
      <c r="R556" s="109"/>
      <c r="S556" s="109"/>
      <c r="T556" s="109"/>
      <c r="U556" s="109"/>
      <c r="V556" s="109"/>
      <c r="W556" s="122"/>
      <c r="X556" s="138"/>
      <c r="Y556" s="123"/>
      <c r="Z556" s="123"/>
      <c r="AA556" s="79"/>
      <c r="AB556" s="79"/>
      <c r="AC556" s="164"/>
      <c r="AD556" s="123"/>
      <c r="AE556" s="174"/>
      <c r="AF556" s="124"/>
    </row>
    <row r="557" spans="1:32" s="106" customFormat="1">
      <c r="A557" s="108"/>
      <c r="B557" s="108"/>
      <c r="C557" s="108"/>
      <c r="D557" s="41"/>
      <c r="E557" s="41"/>
      <c r="F557" s="41"/>
      <c r="G557" s="41"/>
      <c r="H557" s="109"/>
      <c r="I557" s="109"/>
      <c r="J557" s="109"/>
      <c r="K557" s="109"/>
      <c r="L557" s="109"/>
      <c r="M557" s="109"/>
      <c r="N557" s="109"/>
      <c r="Q557" s="109"/>
      <c r="R557" s="109"/>
      <c r="S557" s="109"/>
      <c r="T557" s="109"/>
      <c r="U557" s="109"/>
      <c r="V557" s="109"/>
      <c r="W557" s="122"/>
      <c r="X557" s="138"/>
      <c r="Y557" s="123"/>
      <c r="Z557" s="123"/>
      <c r="AA557" s="79"/>
      <c r="AB557" s="79"/>
      <c r="AC557" s="164"/>
      <c r="AD557" s="123"/>
      <c r="AE557" s="174"/>
      <c r="AF557" s="124"/>
    </row>
    <row r="558" spans="1:32" s="106" customFormat="1">
      <c r="A558" s="108"/>
      <c r="B558" s="108"/>
      <c r="C558" s="108"/>
      <c r="D558" s="41"/>
      <c r="E558" s="41"/>
      <c r="F558" s="41"/>
      <c r="G558" s="41"/>
      <c r="H558" s="109"/>
      <c r="I558" s="109"/>
      <c r="J558" s="109"/>
      <c r="K558" s="109"/>
      <c r="L558" s="109"/>
      <c r="M558" s="109"/>
      <c r="N558" s="109"/>
      <c r="Q558" s="109"/>
      <c r="R558" s="109"/>
      <c r="S558" s="109"/>
      <c r="T558" s="109"/>
      <c r="U558" s="109"/>
      <c r="V558" s="109"/>
      <c r="W558" s="122"/>
      <c r="X558" s="138"/>
      <c r="Y558" s="123"/>
      <c r="Z558" s="123"/>
      <c r="AA558" s="79"/>
      <c r="AB558" s="79"/>
      <c r="AC558" s="164"/>
      <c r="AD558" s="123"/>
      <c r="AE558" s="174"/>
      <c r="AF558" s="124"/>
    </row>
    <row r="559" spans="1:32" s="106" customFormat="1">
      <c r="A559" s="108"/>
      <c r="B559" s="108"/>
      <c r="C559" s="108"/>
      <c r="D559" s="41"/>
      <c r="E559" s="41"/>
      <c r="F559" s="41"/>
      <c r="G559" s="41"/>
      <c r="H559" s="109"/>
      <c r="I559" s="109"/>
      <c r="J559" s="109"/>
      <c r="K559" s="109"/>
      <c r="L559" s="109"/>
      <c r="M559" s="109"/>
      <c r="N559" s="109"/>
      <c r="Q559" s="109"/>
      <c r="R559" s="109"/>
      <c r="S559" s="109"/>
      <c r="T559" s="109"/>
      <c r="U559" s="109"/>
      <c r="V559" s="109"/>
      <c r="W559" s="122"/>
      <c r="X559" s="138"/>
      <c r="Y559" s="123"/>
      <c r="Z559" s="123"/>
      <c r="AA559" s="79"/>
      <c r="AB559" s="79"/>
      <c r="AC559" s="164"/>
      <c r="AD559" s="123"/>
      <c r="AE559" s="174"/>
      <c r="AF559" s="124"/>
    </row>
    <row r="560" spans="1:32" s="106" customFormat="1">
      <c r="A560" s="108"/>
      <c r="B560" s="108"/>
      <c r="C560" s="108"/>
      <c r="D560" s="41"/>
      <c r="E560" s="41"/>
      <c r="F560" s="41"/>
      <c r="G560" s="41"/>
      <c r="H560" s="109"/>
      <c r="I560" s="109"/>
      <c r="J560" s="109"/>
      <c r="K560" s="109"/>
      <c r="L560" s="109"/>
      <c r="M560" s="109"/>
      <c r="N560" s="109"/>
      <c r="Q560" s="109"/>
      <c r="R560" s="109"/>
      <c r="S560" s="109"/>
      <c r="T560" s="109"/>
      <c r="U560" s="109"/>
      <c r="V560" s="109"/>
      <c r="W560" s="122"/>
      <c r="X560" s="138"/>
      <c r="Y560" s="123"/>
      <c r="Z560" s="123"/>
      <c r="AA560" s="79"/>
      <c r="AB560" s="79"/>
      <c r="AC560" s="164"/>
      <c r="AD560" s="123"/>
      <c r="AE560" s="174"/>
      <c r="AF560" s="124"/>
    </row>
    <row r="561" spans="1:32" s="106" customFormat="1">
      <c r="A561" s="108"/>
      <c r="B561" s="108"/>
      <c r="C561" s="108"/>
      <c r="D561" s="41"/>
      <c r="E561" s="41"/>
      <c r="F561" s="41"/>
      <c r="G561" s="41"/>
      <c r="H561" s="109"/>
      <c r="I561" s="109"/>
      <c r="J561" s="109"/>
      <c r="K561" s="109"/>
      <c r="L561" s="109"/>
      <c r="M561" s="109"/>
      <c r="N561" s="109"/>
      <c r="Q561" s="109"/>
      <c r="R561" s="109"/>
      <c r="S561" s="109"/>
      <c r="T561" s="109"/>
      <c r="U561" s="109"/>
      <c r="V561" s="109"/>
      <c r="W561" s="122"/>
      <c r="X561" s="138"/>
      <c r="Y561" s="123"/>
      <c r="Z561" s="123"/>
      <c r="AA561" s="79"/>
      <c r="AB561" s="79"/>
      <c r="AC561" s="164"/>
      <c r="AD561" s="123"/>
      <c r="AE561" s="174"/>
      <c r="AF561" s="124"/>
    </row>
    <row r="562" spans="1:32" s="106" customFormat="1">
      <c r="A562" s="108"/>
      <c r="B562" s="108"/>
      <c r="C562" s="108"/>
      <c r="D562" s="41"/>
      <c r="E562" s="41"/>
      <c r="F562" s="41"/>
      <c r="G562" s="41"/>
      <c r="H562" s="109"/>
      <c r="I562" s="109"/>
      <c r="J562" s="109"/>
      <c r="K562" s="109"/>
      <c r="L562" s="109"/>
      <c r="M562" s="109"/>
      <c r="N562" s="109"/>
      <c r="Q562" s="109"/>
      <c r="R562" s="109"/>
      <c r="S562" s="109"/>
      <c r="T562" s="109"/>
      <c r="U562" s="109"/>
      <c r="V562" s="109"/>
      <c r="W562" s="122"/>
      <c r="X562" s="138"/>
      <c r="Y562" s="123"/>
      <c r="Z562" s="123"/>
      <c r="AA562" s="79"/>
      <c r="AB562" s="79"/>
      <c r="AC562" s="164"/>
      <c r="AD562" s="123"/>
      <c r="AE562" s="174"/>
      <c r="AF562" s="124"/>
    </row>
    <row r="563" spans="1:32" s="106" customFormat="1">
      <c r="A563" s="108"/>
      <c r="B563" s="108"/>
      <c r="C563" s="108"/>
      <c r="D563" s="41"/>
      <c r="E563" s="41"/>
      <c r="F563" s="41"/>
      <c r="G563" s="41"/>
      <c r="H563" s="109"/>
      <c r="I563" s="109"/>
      <c r="J563" s="109"/>
      <c r="K563" s="109"/>
      <c r="L563" s="109"/>
      <c r="M563" s="109"/>
      <c r="N563" s="109"/>
      <c r="Q563" s="109"/>
      <c r="R563" s="109"/>
      <c r="S563" s="109"/>
      <c r="T563" s="109"/>
      <c r="U563" s="109"/>
      <c r="V563" s="109"/>
      <c r="W563" s="122"/>
      <c r="X563" s="138"/>
      <c r="Y563" s="123"/>
      <c r="Z563" s="123"/>
      <c r="AA563" s="79"/>
      <c r="AB563" s="79"/>
      <c r="AC563" s="164"/>
      <c r="AD563" s="123"/>
      <c r="AE563" s="174"/>
      <c r="AF563" s="124"/>
    </row>
    <row r="564" spans="1:32" s="106" customFormat="1">
      <c r="A564" s="108"/>
      <c r="B564" s="108"/>
      <c r="C564" s="108"/>
      <c r="D564" s="41"/>
      <c r="E564" s="41"/>
      <c r="F564" s="41"/>
      <c r="G564" s="41"/>
      <c r="H564" s="109"/>
      <c r="I564" s="109"/>
      <c r="J564" s="109"/>
      <c r="K564" s="109"/>
      <c r="L564" s="109"/>
      <c r="M564" s="109"/>
      <c r="N564" s="109"/>
      <c r="Q564" s="109"/>
      <c r="R564" s="109"/>
      <c r="S564" s="109"/>
      <c r="T564" s="109"/>
      <c r="U564" s="109"/>
      <c r="V564" s="109"/>
      <c r="W564" s="122"/>
      <c r="X564" s="138"/>
      <c r="Y564" s="123"/>
      <c r="Z564" s="123"/>
      <c r="AA564" s="79"/>
      <c r="AB564" s="79"/>
      <c r="AC564" s="164"/>
      <c r="AD564" s="123"/>
      <c r="AE564" s="174"/>
      <c r="AF564" s="124"/>
    </row>
    <row r="565" spans="1:32" s="106" customFormat="1">
      <c r="A565" s="108"/>
      <c r="B565" s="108"/>
      <c r="C565" s="108"/>
      <c r="D565" s="41"/>
      <c r="E565" s="41"/>
      <c r="F565" s="41"/>
      <c r="G565" s="41"/>
      <c r="H565" s="109"/>
      <c r="I565" s="109"/>
      <c r="J565" s="109"/>
      <c r="K565" s="109"/>
      <c r="L565" s="109"/>
      <c r="M565" s="109"/>
      <c r="N565" s="109"/>
      <c r="Q565" s="109"/>
      <c r="R565" s="109"/>
      <c r="S565" s="109"/>
      <c r="T565" s="109"/>
      <c r="U565" s="109"/>
      <c r="V565" s="109"/>
      <c r="W565" s="122"/>
      <c r="X565" s="138"/>
      <c r="Y565" s="123"/>
      <c r="Z565" s="123"/>
      <c r="AA565" s="79"/>
      <c r="AB565" s="79"/>
      <c r="AC565" s="164"/>
      <c r="AD565" s="123"/>
      <c r="AE565" s="174"/>
      <c r="AF565" s="124"/>
    </row>
    <row r="566" spans="1:32" s="106" customFormat="1">
      <c r="A566" s="108"/>
      <c r="B566" s="108"/>
      <c r="C566" s="108"/>
      <c r="D566" s="41"/>
      <c r="E566" s="41"/>
      <c r="F566" s="41"/>
      <c r="G566" s="41"/>
      <c r="H566" s="109"/>
      <c r="I566" s="109"/>
      <c r="J566" s="109"/>
      <c r="K566" s="109"/>
      <c r="L566" s="109"/>
      <c r="M566" s="109"/>
      <c r="N566" s="109"/>
      <c r="Q566" s="109"/>
      <c r="R566" s="109"/>
      <c r="S566" s="109"/>
      <c r="T566" s="109"/>
      <c r="U566" s="109"/>
      <c r="V566" s="109"/>
      <c r="W566" s="122"/>
      <c r="X566" s="138"/>
      <c r="Y566" s="123"/>
      <c r="Z566" s="123"/>
      <c r="AA566" s="79"/>
      <c r="AB566" s="79"/>
      <c r="AC566" s="164"/>
      <c r="AD566" s="123"/>
      <c r="AE566" s="174"/>
      <c r="AF566" s="124"/>
    </row>
    <row r="567" spans="1:32" s="106" customFormat="1">
      <c r="A567" s="108"/>
      <c r="B567" s="108"/>
      <c r="C567" s="108"/>
      <c r="D567" s="102"/>
      <c r="E567" s="41"/>
      <c r="F567" s="102"/>
      <c r="G567" s="102"/>
      <c r="H567" s="109"/>
      <c r="I567" s="109"/>
      <c r="J567" s="109"/>
      <c r="K567" s="109"/>
      <c r="L567" s="109"/>
      <c r="M567" s="109"/>
      <c r="N567" s="109"/>
      <c r="Q567" s="109"/>
      <c r="R567" s="109"/>
      <c r="S567" s="109"/>
      <c r="T567" s="109"/>
      <c r="U567" s="109"/>
      <c r="V567" s="109"/>
      <c r="W567" s="122"/>
      <c r="X567" s="138"/>
      <c r="Y567" s="123"/>
      <c r="Z567" s="123"/>
      <c r="AA567" s="79"/>
      <c r="AB567" s="79"/>
      <c r="AC567" s="164"/>
      <c r="AD567" s="123"/>
      <c r="AE567" s="174"/>
      <c r="AF567" s="124"/>
    </row>
    <row r="568" spans="1:32" s="106" customFormat="1">
      <c r="A568" s="108"/>
      <c r="B568" s="108"/>
      <c r="C568" s="108"/>
      <c r="D568" s="41"/>
      <c r="E568" s="41"/>
      <c r="F568" s="41"/>
      <c r="G568" s="41"/>
      <c r="H568" s="109"/>
      <c r="I568" s="109"/>
      <c r="J568" s="109"/>
      <c r="K568" s="109"/>
      <c r="L568" s="109"/>
      <c r="M568" s="109"/>
      <c r="N568" s="109"/>
      <c r="Q568" s="109"/>
      <c r="R568" s="109"/>
      <c r="S568" s="109"/>
      <c r="T568" s="109"/>
      <c r="U568" s="109"/>
      <c r="V568" s="109"/>
      <c r="W568" s="122"/>
      <c r="X568" s="138"/>
      <c r="Y568" s="123"/>
      <c r="Z568" s="123"/>
      <c r="AA568" s="79"/>
      <c r="AB568" s="79"/>
      <c r="AC568" s="164"/>
      <c r="AD568" s="123"/>
      <c r="AE568" s="174"/>
      <c r="AF568" s="124"/>
    </row>
    <row r="569" spans="1:32" s="106" customFormat="1">
      <c r="A569" s="108"/>
      <c r="B569" s="108"/>
      <c r="C569" s="108"/>
      <c r="D569" s="41"/>
      <c r="E569" s="41"/>
      <c r="F569" s="41"/>
      <c r="G569" s="41"/>
      <c r="H569" s="109"/>
      <c r="I569" s="109"/>
      <c r="J569" s="109"/>
      <c r="K569" s="109"/>
      <c r="L569" s="109"/>
      <c r="M569" s="109"/>
      <c r="N569" s="109"/>
      <c r="Q569" s="109"/>
      <c r="R569" s="109"/>
      <c r="S569" s="109"/>
      <c r="T569" s="109"/>
      <c r="U569" s="109"/>
      <c r="V569" s="109"/>
      <c r="W569" s="122"/>
      <c r="X569" s="138"/>
      <c r="Y569" s="123"/>
      <c r="Z569" s="123"/>
      <c r="AA569" s="79"/>
      <c r="AB569" s="79"/>
      <c r="AC569" s="164"/>
      <c r="AD569" s="123"/>
      <c r="AE569" s="174"/>
      <c r="AF569" s="124"/>
    </row>
    <row r="570" spans="1:32" s="106" customFormat="1">
      <c r="A570" s="108"/>
      <c r="B570" s="108"/>
      <c r="C570" s="108"/>
      <c r="D570" s="41"/>
      <c r="E570" s="107"/>
      <c r="F570" s="41"/>
      <c r="G570" s="41"/>
      <c r="H570" s="109"/>
      <c r="I570" s="109"/>
      <c r="J570" s="109"/>
      <c r="K570" s="109"/>
      <c r="L570" s="109"/>
      <c r="M570" s="109"/>
      <c r="N570" s="109"/>
      <c r="Q570" s="109"/>
      <c r="R570" s="109"/>
      <c r="S570" s="109"/>
      <c r="T570" s="109"/>
      <c r="U570" s="109"/>
      <c r="V570" s="109"/>
      <c r="W570" s="122"/>
      <c r="X570" s="138"/>
      <c r="Y570" s="123"/>
      <c r="Z570" s="123"/>
      <c r="AA570" s="79"/>
      <c r="AB570" s="79"/>
      <c r="AC570" s="164"/>
      <c r="AD570" s="123"/>
      <c r="AE570" s="174"/>
      <c r="AF570" s="124"/>
    </row>
    <row r="571" spans="1:32" s="106" customFormat="1">
      <c r="A571" s="108"/>
      <c r="B571" s="108"/>
      <c r="C571" s="108"/>
      <c r="D571" s="41"/>
      <c r="E571" s="41"/>
      <c r="F571" s="41"/>
      <c r="G571" s="41"/>
      <c r="H571" s="109"/>
      <c r="I571" s="109"/>
      <c r="J571" s="109"/>
      <c r="K571" s="109"/>
      <c r="L571" s="109"/>
      <c r="M571" s="109"/>
      <c r="N571" s="109"/>
      <c r="Q571" s="109"/>
      <c r="R571" s="109"/>
      <c r="S571" s="109"/>
      <c r="T571" s="109"/>
      <c r="U571" s="109"/>
      <c r="V571" s="109"/>
      <c r="W571" s="122"/>
      <c r="X571" s="138"/>
      <c r="Y571" s="123"/>
      <c r="Z571" s="123"/>
      <c r="AA571" s="79"/>
      <c r="AB571" s="79"/>
      <c r="AC571" s="164"/>
      <c r="AD571" s="123"/>
      <c r="AE571" s="174"/>
      <c r="AF571" s="124"/>
    </row>
    <row r="572" spans="1:32" s="106" customFormat="1">
      <c r="A572" s="108"/>
      <c r="B572" s="108"/>
      <c r="C572" s="108"/>
      <c r="D572" s="41"/>
      <c r="E572" s="41"/>
      <c r="F572" s="41"/>
      <c r="G572" s="41"/>
      <c r="H572" s="109"/>
      <c r="I572" s="109"/>
      <c r="J572" s="109"/>
      <c r="K572" s="109"/>
      <c r="L572" s="109"/>
      <c r="M572" s="109"/>
      <c r="N572" s="109"/>
      <c r="Q572" s="109"/>
      <c r="R572" s="109"/>
      <c r="S572" s="109"/>
      <c r="T572" s="109"/>
      <c r="U572" s="109"/>
      <c r="V572" s="109"/>
      <c r="W572" s="122"/>
      <c r="X572" s="138"/>
      <c r="Y572" s="123"/>
      <c r="Z572" s="123"/>
      <c r="AA572" s="79"/>
      <c r="AB572" s="79"/>
      <c r="AC572" s="164"/>
      <c r="AD572" s="123"/>
      <c r="AE572" s="174"/>
      <c r="AF572" s="124"/>
    </row>
    <row r="573" spans="1:32" s="106" customFormat="1">
      <c r="A573" s="108"/>
      <c r="B573" s="108"/>
      <c r="C573" s="108"/>
      <c r="D573" s="41"/>
      <c r="E573" s="41"/>
      <c r="F573" s="41"/>
      <c r="G573" s="41"/>
      <c r="H573" s="109"/>
      <c r="I573" s="109"/>
      <c r="J573" s="109"/>
      <c r="K573" s="109"/>
      <c r="L573" s="109"/>
      <c r="M573" s="109"/>
      <c r="N573" s="109"/>
      <c r="Q573" s="109"/>
      <c r="R573" s="109"/>
      <c r="S573" s="109"/>
      <c r="T573" s="109"/>
      <c r="U573" s="109"/>
      <c r="V573" s="109"/>
      <c r="W573" s="122"/>
      <c r="X573" s="138"/>
      <c r="Y573" s="123"/>
      <c r="Z573" s="123"/>
      <c r="AA573" s="79"/>
      <c r="AB573" s="79"/>
      <c r="AC573" s="164"/>
      <c r="AD573" s="123"/>
      <c r="AE573" s="174"/>
      <c r="AF573" s="124"/>
    </row>
    <row r="574" spans="1:32" s="106" customFormat="1">
      <c r="A574" s="108"/>
      <c r="B574" s="108"/>
      <c r="C574" s="108"/>
      <c r="D574" s="41"/>
      <c r="E574" s="41"/>
      <c r="F574" s="41"/>
      <c r="G574" s="41"/>
      <c r="H574" s="109"/>
      <c r="I574" s="109"/>
      <c r="J574" s="109"/>
      <c r="K574" s="109"/>
      <c r="L574" s="109"/>
      <c r="M574" s="109"/>
      <c r="N574" s="109"/>
      <c r="Q574" s="109"/>
      <c r="R574" s="109"/>
      <c r="S574" s="109"/>
      <c r="T574" s="109"/>
      <c r="U574" s="109"/>
      <c r="V574" s="109"/>
      <c r="W574" s="122"/>
      <c r="X574" s="138"/>
      <c r="Y574" s="123"/>
      <c r="Z574" s="123"/>
      <c r="AA574" s="79"/>
      <c r="AB574" s="79"/>
      <c r="AC574" s="164"/>
      <c r="AD574" s="123"/>
      <c r="AE574" s="174"/>
      <c r="AF574" s="124"/>
    </row>
    <row r="575" spans="1:32" s="106" customFormat="1">
      <c r="A575" s="108"/>
      <c r="B575" s="108"/>
      <c r="C575" s="108"/>
      <c r="D575" s="41"/>
      <c r="E575" s="41"/>
      <c r="F575" s="41"/>
      <c r="G575" s="41"/>
      <c r="H575" s="109"/>
      <c r="I575" s="109"/>
      <c r="J575" s="109"/>
      <c r="K575" s="109"/>
      <c r="L575" s="109"/>
      <c r="M575" s="109"/>
      <c r="N575" s="109"/>
      <c r="Q575" s="109"/>
      <c r="R575" s="109"/>
      <c r="S575" s="109"/>
      <c r="T575" s="109"/>
      <c r="U575" s="109"/>
      <c r="V575" s="109"/>
      <c r="W575" s="122"/>
      <c r="X575" s="138"/>
      <c r="Y575" s="123"/>
      <c r="Z575" s="123"/>
      <c r="AA575" s="79"/>
      <c r="AB575" s="79"/>
      <c r="AC575" s="164"/>
      <c r="AD575" s="123"/>
      <c r="AE575" s="174"/>
      <c r="AF575" s="124"/>
    </row>
    <row r="576" spans="1:32" s="106" customFormat="1">
      <c r="A576" s="108"/>
      <c r="B576" s="108"/>
      <c r="C576" s="108"/>
      <c r="D576" s="41"/>
      <c r="E576" s="41"/>
      <c r="F576" s="41"/>
      <c r="G576" s="41"/>
      <c r="H576" s="109"/>
      <c r="I576" s="109"/>
      <c r="J576" s="109"/>
      <c r="K576" s="109"/>
      <c r="L576" s="109"/>
      <c r="M576" s="109"/>
      <c r="N576" s="109"/>
      <c r="Q576" s="109"/>
      <c r="R576" s="109"/>
      <c r="S576" s="109"/>
      <c r="T576" s="109"/>
      <c r="U576" s="109"/>
      <c r="V576" s="109"/>
      <c r="W576" s="122"/>
      <c r="X576" s="138"/>
      <c r="Y576" s="123"/>
      <c r="Z576" s="123"/>
      <c r="AA576" s="79"/>
      <c r="AB576" s="79"/>
      <c r="AC576" s="164"/>
      <c r="AD576" s="123"/>
      <c r="AE576" s="174"/>
      <c r="AF576" s="124"/>
    </row>
    <row r="577" spans="1:32" s="106" customFormat="1">
      <c r="A577" s="108"/>
      <c r="B577" s="108"/>
      <c r="C577" s="108"/>
      <c r="D577" s="125"/>
      <c r="E577" s="100"/>
      <c r="F577" s="125"/>
      <c r="G577" s="125"/>
      <c r="H577" s="109"/>
      <c r="I577" s="109"/>
      <c r="J577" s="109"/>
      <c r="K577" s="109"/>
      <c r="L577" s="109"/>
      <c r="M577" s="109"/>
      <c r="N577" s="109"/>
      <c r="Q577" s="109"/>
      <c r="R577" s="109"/>
      <c r="S577" s="109"/>
      <c r="T577" s="109"/>
      <c r="U577" s="109"/>
      <c r="V577" s="109"/>
      <c r="W577" s="122"/>
      <c r="X577" s="138"/>
      <c r="Y577" s="123"/>
      <c r="Z577" s="123"/>
      <c r="AA577" s="79"/>
      <c r="AB577" s="79"/>
      <c r="AC577" s="164"/>
      <c r="AD577" s="123"/>
      <c r="AE577" s="174"/>
      <c r="AF577" s="124"/>
    </row>
    <row r="578" spans="1:32" s="106" customFormat="1">
      <c r="A578" s="108"/>
      <c r="B578" s="108"/>
      <c r="C578" s="108"/>
      <c r="D578" s="111"/>
      <c r="E578" s="100"/>
      <c r="F578" s="111"/>
      <c r="G578" s="111"/>
      <c r="H578" s="109"/>
      <c r="I578" s="109"/>
      <c r="J578" s="109"/>
      <c r="K578" s="109"/>
      <c r="L578" s="109"/>
      <c r="M578" s="109"/>
      <c r="N578" s="109"/>
      <c r="Q578" s="109"/>
      <c r="R578" s="109"/>
      <c r="S578" s="109"/>
      <c r="T578" s="109"/>
      <c r="U578" s="109"/>
      <c r="V578" s="109"/>
      <c r="W578" s="122"/>
      <c r="X578" s="138"/>
      <c r="Y578" s="123"/>
      <c r="Z578" s="123"/>
      <c r="AA578" s="79"/>
      <c r="AB578" s="79"/>
      <c r="AC578" s="164"/>
      <c r="AD578" s="123"/>
      <c r="AE578" s="174"/>
      <c r="AF578" s="124"/>
    </row>
    <row r="579" spans="1:32" s="106" customFormat="1">
      <c r="A579" s="108"/>
      <c r="B579" s="108"/>
      <c r="C579" s="108"/>
      <c r="D579" s="41"/>
      <c r="E579" s="41"/>
      <c r="F579" s="41"/>
      <c r="G579" s="41"/>
      <c r="H579" s="109"/>
      <c r="I579" s="109"/>
      <c r="J579" s="109"/>
      <c r="K579" s="109"/>
      <c r="L579" s="109"/>
      <c r="M579" s="109"/>
      <c r="N579" s="109"/>
      <c r="Q579" s="109"/>
      <c r="R579" s="109"/>
      <c r="S579" s="109"/>
      <c r="T579" s="109"/>
      <c r="U579" s="109"/>
      <c r="V579" s="109"/>
      <c r="W579" s="122"/>
      <c r="X579" s="138"/>
      <c r="Y579" s="123"/>
      <c r="Z579" s="123"/>
      <c r="AA579" s="79"/>
      <c r="AB579" s="79"/>
      <c r="AC579" s="164"/>
      <c r="AD579" s="123"/>
      <c r="AE579" s="174"/>
      <c r="AF579" s="124"/>
    </row>
    <row r="580" spans="1:32" s="106" customFormat="1">
      <c r="A580" s="108"/>
      <c r="B580" s="108"/>
      <c r="C580" s="108"/>
      <c r="D580" s="126"/>
      <c r="E580" s="100"/>
      <c r="F580" s="126"/>
      <c r="G580" s="126"/>
      <c r="H580" s="109"/>
      <c r="I580" s="109"/>
      <c r="J580" s="109"/>
      <c r="K580" s="109"/>
      <c r="L580" s="109"/>
      <c r="M580" s="109"/>
      <c r="N580" s="109"/>
      <c r="Q580" s="109"/>
      <c r="R580" s="109"/>
      <c r="S580" s="109"/>
      <c r="T580" s="109"/>
      <c r="U580" s="109"/>
      <c r="V580" s="109"/>
      <c r="W580" s="122"/>
      <c r="X580" s="138"/>
      <c r="Y580" s="123"/>
      <c r="Z580" s="123"/>
      <c r="AA580" s="79"/>
      <c r="AB580" s="79"/>
      <c r="AC580" s="164"/>
      <c r="AD580" s="123"/>
      <c r="AE580" s="174"/>
      <c r="AF580" s="124"/>
    </row>
    <row r="581" spans="1:32" s="106" customFormat="1">
      <c r="A581" s="108"/>
      <c r="B581" s="108"/>
      <c r="C581" s="108"/>
      <c r="D581" s="41"/>
      <c r="E581" s="41"/>
      <c r="F581" s="41"/>
      <c r="G581" s="41"/>
      <c r="H581" s="109"/>
      <c r="I581" s="109"/>
      <c r="J581" s="109"/>
      <c r="K581" s="109"/>
      <c r="L581" s="109"/>
      <c r="M581" s="109"/>
      <c r="N581" s="109"/>
      <c r="Q581" s="109"/>
      <c r="R581" s="109"/>
      <c r="S581" s="109"/>
      <c r="T581" s="109"/>
      <c r="U581" s="109"/>
      <c r="V581" s="109"/>
      <c r="W581" s="122"/>
      <c r="X581" s="138"/>
      <c r="Y581" s="123"/>
      <c r="Z581" s="123"/>
      <c r="AA581" s="79"/>
      <c r="AB581" s="79"/>
      <c r="AC581" s="164"/>
      <c r="AD581" s="123"/>
      <c r="AE581" s="174"/>
      <c r="AF581" s="124"/>
    </row>
    <row r="582" spans="1:32" s="106" customFormat="1">
      <c r="A582" s="108"/>
      <c r="B582" s="108"/>
      <c r="C582" s="108"/>
      <c r="D582" s="41"/>
      <c r="E582" s="41"/>
      <c r="F582" s="41"/>
      <c r="G582" s="41"/>
      <c r="H582" s="109"/>
      <c r="I582" s="109"/>
      <c r="J582" s="109"/>
      <c r="K582" s="109"/>
      <c r="L582" s="109"/>
      <c r="M582" s="109"/>
      <c r="N582" s="109"/>
      <c r="Q582" s="109"/>
      <c r="R582" s="109"/>
      <c r="S582" s="109"/>
      <c r="T582" s="109"/>
      <c r="U582" s="109"/>
      <c r="V582" s="109"/>
      <c r="W582" s="122"/>
      <c r="X582" s="138"/>
      <c r="Y582" s="123"/>
      <c r="Z582" s="123"/>
      <c r="AA582" s="79"/>
      <c r="AB582" s="79"/>
      <c r="AC582" s="164"/>
      <c r="AD582" s="123"/>
      <c r="AE582" s="174"/>
      <c r="AF582" s="124"/>
    </row>
    <row r="583" spans="1:32" s="106" customFormat="1">
      <c r="A583" s="108"/>
      <c r="B583" s="108"/>
      <c r="C583" s="108"/>
      <c r="D583" s="41"/>
      <c r="E583" s="41"/>
      <c r="F583" s="41"/>
      <c r="G583" s="41"/>
      <c r="H583" s="109"/>
      <c r="I583" s="109"/>
      <c r="J583" s="109"/>
      <c r="K583" s="109"/>
      <c r="L583" s="109"/>
      <c r="M583" s="109"/>
      <c r="N583" s="109"/>
      <c r="Q583" s="109"/>
      <c r="R583" s="109"/>
      <c r="S583" s="109"/>
      <c r="T583" s="109"/>
      <c r="U583" s="109"/>
      <c r="V583" s="109"/>
      <c r="W583" s="122"/>
      <c r="X583" s="138"/>
      <c r="Y583" s="123"/>
      <c r="Z583" s="123"/>
      <c r="AA583" s="79"/>
      <c r="AB583" s="79"/>
      <c r="AC583" s="164"/>
      <c r="AD583" s="123"/>
      <c r="AE583" s="174"/>
      <c r="AF583" s="124"/>
    </row>
    <row r="584" spans="1:32" s="106" customFormat="1">
      <c r="A584" s="108"/>
      <c r="B584" s="108"/>
      <c r="C584" s="108"/>
      <c r="D584" s="41"/>
      <c r="E584" s="41"/>
      <c r="F584" s="41"/>
      <c r="G584" s="41"/>
      <c r="H584" s="109"/>
      <c r="I584" s="109"/>
      <c r="J584" s="109"/>
      <c r="K584" s="109"/>
      <c r="L584" s="109"/>
      <c r="M584" s="109"/>
      <c r="N584" s="109"/>
      <c r="Q584" s="109"/>
      <c r="R584" s="109"/>
      <c r="S584" s="109"/>
      <c r="T584" s="109"/>
      <c r="U584" s="109"/>
      <c r="V584" s="109"/>
      <c r="W584" s="122"/>
      <c r="X584" s="138"/>
      <c r="Y584" s="123"/>
      <c r="Z584" s="123"/>
      <c r="AA584" s="79"/>
      <c r="AB584" s="79"/>
      <c r="AC584" s="164"/>
      <c r="AD584" s="123"/>
      <c r="AE584" s="174"/>
      <c r="AF584" s="124"/>
    </row>
    <row r="585" spans="1:32" s="106" customFormat="1">
      <c r="A585" s="108"/>
      <c r="B585" s="108"/>
      <c r="C585" s="108"/>
      <c r="D585" s="41"/>
      <c r="E585" s="41"/>
      <c r="F585" s="41"/>
      <c r="G585" s="41"/>
      <c r="H585" s="109"/>
      <c r="I585" s="109"/>
      <c r="J585" s="109"/>
      <c r="K585" s="109"/>
      <c r="L585" s="109"/>
      <c r="M585" s="109"/>
      <c r="N585" s="109"/>
      <c r="Q585" s="109"/>
      <c r="R585" s="109"/>
      <c r="S585" s="109"/>
      <c r="T585" s="109"/>
      <c r="U585" s="109"/>
      <c r="V585" s="109"/>
      <c r="W585" s="122"/>
      <c r="X585" s="138"/>
      <c r="Y585" s="123"/>
      <c r="Z585" s="123"/>
      <c r="AA585" s="79"/>
      <c r="AB585" s="79"/>
      <c r="AC585" s="164"/>
      <c r="AD585" s="123"/>
      <c r="AE585" s="174"/>
      <c r="AF585" s="124"/>
    </row>
    <row r="586" spans="1:32" s="106" customFormat="1">
      <c r="A586" s="108"/>
      <c r="B586" s="108"/>
      <c r="C586" s="108"/>
      <c r="D586" s="125"/>
      <c r="E586" s="100"/>
      <c r="F586" s="125"/>
      <c r="G586" s="125"/>
      <c r="H586" s="109"/>
      <c r="I586" s="109"/>
      <c r="J586" s="109"/>
      <c r="K586" s="109"/>
      <c r="L586" s="109"/>
      <c r="M586" s="109"/>
      <c r="N586" s="109"/>
      <c r="Q586" s="109"/>
      <c r="R586" s="109"/>
      <c r="S586" s="109"/>
      <c r="T586" s="109"/>
      <c r="U586" s="109"/>
      <c r="V586" s="109"/>
      <c r="W586" s="122"/>
      <c r="X586" s="138"/>
      <c r="Y586" s="123"/>
      <c r="Z586" s="123"/>
      <c r="AA586" s="79"/>
      <c r="AB586" s="79"/>
      <c r="AC586" s="164"/>
      <c r="AD586" s="123"/>
      <c r="AE586" s="174"/>
      <c r="AF586" s="124"/>
    </row>
    <row r="587" spans="1:32" s="106" customFormat="1">
      <c r="A587" s="108"/>
      <c r="B587" s="108"/>
      <c r="C587" s="108"/>
      <c r="D587" s="125"/>
      <c r="E587" s="100"/>
      <c r="F587" s="125"/>
      <c r="G587" s="125"/>
      <c r="H587" s="109"/>
      <c r="I587" s="109"/>
      <c r="J587" s="109"/>
      <c r="K587" s="109"/>
      <c r="L587" s="109"/>
      <c r="M587" s="109"/>
      <c r="N587" s="109"/>
      <c r="Q587" s="109"/>
      <c r="R587" s="109"/>
      <c r="S587" s="109"/>
      <c r="T587" s="109"/>
      <c r="U587" s="109"/>
      <c r="V587" s="109"/>
      <c r="W587" s="122"/>
      <c r="X587" s="138"/>
      <c r="Y587" s="123"/>
      <c r="Z587" s="123"/>
      <c r="AA587" s="79"/>
      <c r="AB587" s="79"/>
      <c r="AC587" s="164"/>
      <c r="AD587" s="123"/>
      <c r="AE587" s="174"/>
      <c r="AF587" s="124"/>
    </row>
    <row r="588" spans="1:32" s="106" customFormat="1">
      <c r="A588" s="108"/>
      <c r="B588" s="108"/>
      <c r="C588" s="108"/>
      <c r="D588" s="125"/>
      <c r="E588" s="100"/>
      <c r="F588" s="125"/>
      <c r="G588" s="125"/>
      <c r="H588" s="109"/>
      <c r="I588" s="109"/>
      <c r="J588" s="109"/>
      <c r="K588" s="109"/>
      <c r="L588" s="109"/>
      <c r="M588" s="109"/>
      <c r="N588" s="109"/>
      <c r="Q588" s="109"/>
      <c r="R588" s="109"/>
      <c r="S588" s="109"/>
      <c r="T588" s="109"/>
      <c r="U588" s="109"/>
      <c r="V588" s="109"/>
      <c r="W588" s="122"/>
      <c r="X588" s="138"/>
      <c r="Y588" s="123"/>
      <c r="Z588" s="123"/>
      <c r="AA588" s="79"/>
      <c r="AB588" s="79"/>
      <c r="AC588" s="164"/>
      <c r="AD588" s="123"/>
      <c r="AE588" s="174"/>
      <c r="AF588" s="124"/>
    </row>
    <row r="589" spans="1:32" s="106" customFormat="1">
      <c r="A589" s="108"/>
      <c r="B589" s="108"/>
      <c r="C589" s="108"/>
      <c r="D589" s="125"/>
      <c r="E589" s="100"/>
      <c r="F589" s="125"/>
      <c r="G589" s="125"/>
      <c r="H589" s="109"/>
      <c r="I589" s="109"/>
      <c r="J589" s="109"/>
      <c r="K589" s="109"/>
      <c r="L589" s="109"/>
      <c r="M589" s="109"/>
      <c r="N589" s="109"/>
      <c r="Q589" s="109"/>
      <c r="R589" s="109"/>
      <c r="S589" s="109"/>
      <c r="T589" s="109"/>
      <c r="U589" s="109"/>
      <c r="V589" s="109"/>
      <c r="W589" s="122"/>
      <c r="X589" s="138"/>
      <c r="Y589" s="123"/>
      <c r="Z589" s="123"/>
      <c r="AA589" s="79"/>
      <c r="AB589" s="79"/>
      <c r="AC589" s="164"/>
      <c r="AD589" s="123"/>
      <c r="AE589" s="174"/>
      <c r="AF589" s="124"/>
    </row>
    <row r="590" spans="1:32" s="106" customFormat="1">
      <c r="A590" s="108"/>
      <c r="B590" s="108"/>
      <c r="C590" s="108"/>
      <c r="D590" s="125"/>
      <c r="E590" s="100"/>
      <c r="F590" s="125"/>
      <c r="G590" s="125"/>
      <c r="H590" s="109"/>
      <c r="I590" s="109"/>
      <c r="J590" s="109"/>
      <c r="K590" s="109"/>
      <c r="L590" s="109"/>
      <c r="M590" s="109"/>
      <c r="N590" s="109"/>
      <c r="Q590" s="109"/>
      <c r="R590" s="109"/>
      <c r="S590" s="109"/>
      <c r="T590" s="109"/>
      <c r="U590" s="109"/>
      <c r="V590" s="109"/>
      <c r="W590" s="122"/>
      <c r="X590" s="138"/>
      <c r="Y590" s="123"/>
      <c r="Z590" s="123"/>
      <c r="AA590" s="79"/>
      <c r="AB590" s="79"/>
      <c r="AC590" s="164"/>
      <c r="AD590" s="123"/>
      <c r="AE590" s="174"/>
      <c r="AF590" s="124"/>
    </row>
    <row r="591" spans="1:32" s="106" customFormat="1">
      <c r="A591" s="108"/>
      <c r="B591" s="108"/>
      <c r="C591" s="108"/>
      <c r="D591" s="41"/>
      <c r="E591" s="107"/>
      <c r="F591" s="41"/>
      <c r="G591" s="41"/>
      <c r="H591" s="109"/>
      <c r="I591" s="109"/>
      <c r="J591" s="109"/>
      <c r="K591" s="109"/>
      <c r="L591" s="109"/>
      <c r="M591" s="109"/>
      <c r="N591" s="109"/>
      <c r="Q591" s="109"/>
      <c r="R591" s="109"/>
      <c r="S591" s="109"/>
      <c r="T591" s="109"/>
      <c r="U591" s="109"/>
      <c r="V591" s="109"/>
      <c r="W591" s="122"/>
      <c r="X591" s="138"/>
      <c r="Y591" s="123"/>
      <c r="Z591" s="123"/>
      <c r="AA591" s="79"/>
      <c r="AB591" s="79"/>
      <c r="AC591" s="164"/>
      <c r="AD591" s="123"/>
      <c r="AE591" s="174"/>
      <c r="AF591" s="124"/>
    </row>
    <row r="592" spans="1:32" s="106" customFormat="1">
      <c r="A592" s="108"/>
      <c r="B592" s="108"/>
      <c r="C592" s="108"/>
      <c r="D592" s="125"/>
      <c r="E592" s="100"/>
      <c r="F592" s="125"/>
      <c r="G592" s="125"/>
      <c r="H592" s="109"/>
      <c r="I592" s="109"/>
      <c r="J592" s="109"/>
      <c r="K592" s="109"/>
      <c r="L592" s="109"/>
      <c r="M592" s="109"/>
      <c r="N592" s="109"/>
      <c r="Q592" s="109"/>
      <c r="R592" s="109"/>
      <c r="S592" s="109"/>
      <c r="T592" s="109"/>
      <c r="U592" s="109"/>
      <c r="V592" s="109"/>
      <c r="W592" s="122"/>
      <c r="X592" s="138"/>
      <c r="Y592" s="123"/>
      <c r="Z592" s="123"/>
      <c r="AA592" s="79"/>
      <c r="AB592" s="79"/>
      <c r="AC592" s="164"/>
      <c r="AD592" s="123"/>
      <c r="AE592" s="174"/>
      <c r="AF592" s="124"/>
    </row>
    <row r="593" spans="1:32" s="106" customFormat="1">
      <c r="A593" s="108"/>
      <c r="B593" s="108"/>
      <c r="C593" s="108"/>
      <c r="D593" s="41"/>
      <c r="E593" s="41"/>
      <c r="F593" s="41"/>
      <c r="G593" s="41"/>
      <c r="H593" s="109"/>
      <c r="I593" s="109"/>
      <c r="J593" s="109"/>
      <c r="K593" s="109"/>
      <c r="L593" s="109"/>
      <c r="M593" s="109"/>
      <c r="N593" s="109"/>
      <c r="Q593" s="109"/>
      <c r="R593" s="109"/>
      <c r="S593" s="109"/>
      <c r="T593" s="109"/>
      <c r="U593" s="109"/>
      <c r="V593" s="109"/>
      <c r="W593" s="122"/>
      <c r="X593" s="138"/>
      <c r="Y593" s="123"/>
      <c r="Z593" s="123"/>
      <c r="AA593" s="79"/>
      <c r="AB593" s="79"/>
      <c r="AC593" s="164"/>
      <c r="AD593" s="123"/>
      <c r="AE593" s="174"/>
      <c r="AF593" s="124"/>
    </row>
    <row r="594" spans="1:32" s="106" customFormat="1">
      <c r="A594" s="108"/>
      <c r="B594" s="108"/>
      <c r="C594" s="108"/>
      <c r="D594" s="41"/>
      <c r="E594" s="41"/>
      <c r="F594" s="41"/>
      <c r="G594" s="41"/>
      <c r="H594" s="109"/>
      <c r="I594" s="109"/>
      <c r="J594" s="109"/>
      <c r="K594" s="109"/>
      <c r="L594" s="109"/>
      <c r="M594" s="109"/>
      <c r="N594" s="109"/>
      <c r="Q594" s="109"/>
      <c r="R594" s="109"/>
      <c r="S594" s="109"/>
      <c r="T594" s="109"/>
      <c r="U594" s="109"/>
      <c r="V594" s="109"/>
      <c r="W594" s="122"/>
      <c r="X594" s="138"/>
      <c r="Y594" s="123"/>
      <c r="Z594" s="123"/>
      <c r="AA594" s="79"/>
      <c r="AB594" s="79"/>
      <c r="AC594" s="164"/>
      <c r="AD594" s="123"/>
      <c r="AE594" s="174"/>
      <c r="AF594" s="124"/>
    </row>
    <row r="595" spans="1:32" s="106" customFormat="1">
      <c r="A595" s="108"/>
      <c r="B595" s="108"/>
      <c r="C595" s="108"/>
      <c r="D595" s="41"/>
      <c r="E595" s="41"/>
      <c r="F595" s="41"/>
      <c r="G595" s="41"/>
      <c r="H595" s="109"/>
      <c r="I595" s="109"/>
      <c r="J595" s="109"/>
      <c r="K595" s="109"/>
      <c r="L595" s="109"/>
      <c r="M595" s="109"/>
      <c r="N595" s="109"/>
      <c r="Q595" s="109"/>
      <c r="R595" s="109"/>
      <c r="S595" s="109"/>
      <c r="T595" s="109"/>
      <c r="U595" s="109"/>
      <c r="V595" s="109"/>
      <c r="W595" s="122"/>
      <c r="X595" s="138"/>
      <c r="Y595" s="123"/>
      <c r="Z595" s="123"/>
      <c r="AA595" s="79"/>
      <c r="AB595" s="79"/>
      <c r="AC595" s="164"/>
      <c r="AD595" s="123"/>
      <c r="AE595" s="174"/>
      <c r="AF595" s="124"/>
    </row>
    <row r="596" spans="1:32" s="106" customFormat="1">
      <c r="A596" s="108"/>
      <c r="B596" s="108"/>
      <c r="C596" s="108"/>
      <c r="D596" s="125"/>
      <c r="E596" s="100"/>
      <c r="F596" s="125"/>
      <c r="G596" s="125"/>
      <c r="H596" s="109"/>
      <c r="I596" s="109"/>
      <c r="J596" s="109"/>
      <c r="K596" s="109"/>
      <c r="L596" s="109"/>
      <c r="M596" s="109"/>
      <c r="N596" s="109"/>
      <c r="Q596" s="109"/>
      <c r="R596" s="109"/>
      <c r="S596" s="109"/>
      <c r="T596" s="109"/>
      <c r="U596" s="109"/>
      <c r="V596" s="109"/>
      <c r="W596" s="122"/>
      <c r="X596" s="138"/>
      <c r="Y596" s="123"/>
      <c r="Z596" s="123"/>
      <c r="AA596" s="79"/>
      <c r="AB596" s="79"/>
      <c r="AC596" s="164"/>
      <c r="AD596" s="123"/>
      <c r="AE596" s="174"/>
      <c r="AF596" s="124"/>
    </row>
    <row r="597" spans="1:32" s="106" customFormat="1">
      <c r="A597" s="108"/>
      <c r="B597" s="108"/>
      <c r="C597" s="108"/>
      <c r="D597" s="125"/>
      <c r="E597" s="100"/>
      <c r="F597" s="125"/>
      <c r="G597" s="125"/>
      <c r="H597" s="109"/>
      <c r="I597" s="109"/>
      <c r="J597" s="109"/>
      <c r="K597" s="109"/>
      <c r="L597" s="109"/>
      <c r="M597" s="109"/>
      <c r="N597" s="109"/>
      <c r="Q597" s="109"/>
      <c r="R597" s="109"/>
      <c r="S597" s="109"/>
      <c r="T597" s="109"/>
      <c r="U597" s="109"/>
      <c r="V597" s="109"/>
      <c r="W597" s="122"/>
      <c r="X597" s="138"/>
      <c r="Y597" s="123"/>
      <c r="Z597" s="123"/>
      <c r="AA597" s="79"/>
      <c r="AB597" s="79"/>
      <c r="AC597" s="164"/>
      <c r="AD597" s="123"/>
      <c r="AE597" s="174"/>
      <c r="AF597" s="124"/>
    </row>
    <row r="598" spans="1:32" s="106" customFormat="1">
      <c r="A598" s="108"/>
      <c r="B598" s="108"/>
      <c r="C598" s="108"/>
      <c r="D598" s="41"/>
      <c r="E598" s="41"/>
      <c r="F598" s="41"/>
      <c r="G598" s="41"/>
      <c r="H598" s="109"/>
      <c r="I598" s="109"/>
      <c r="J598" s="109"/>
      <c r="K598" s="109"/>
      <c r="L598" s="109"/>
      <c r="M598" s="109"/>
      <c r="N598" s="109"/>
      <c r="Q598" s="109"/>
      <c r="R598" s="109"/>
      <c r="S598" s="109"/>
      <c r="T598" s="109"/>
      <c r="U598" s="109"/>
      <c r="V598" s="109"/>
      <c r="W598" s="122"/>
      <c r="X598" s="138"/>
      <c r="Y598" s="123"/>
      <c r="Z598" s="123"/>
      <c r="AA598" s="79"/>
      <c r="AB598" s="79"/>
      <c r="AC598" s="164"/>
      <c r="AD598" s="123"/>
      <c r="AE598" s="174"/>
      <c r="AF598" s="124"/>
    </row>
    <row r="599" spans="1:32" s="106" customFormat="1">
      <c r="A599" s="108"/>
      <c r="B599" s="108"/>
      <c r="C599" s="108"/>
      <c r="D599" s="125"/>
      <c r="E599" s="100"/>
      <c r="F599" s="125"/>
      <c r="G599" s="125"/>
      <c r="H599" s="109"/>
      <c r="I599" s="109"/>
      <c r="J599" s="109"/>
      <c r="K599" s="109"/>
      <c r="L599" s="109"/>
      <c r="M599" s="109"/>
      <c r="N599" s="109"/>
      <c r="Q599" s="109"/>
      <c r="R599" s="109"/>
      <c r="S599" s="109"/>
      <c r="T599" s="109"/>
      <c r="U599" s="109"/>
      <c r="V599" s="109"/>
      <c r="W599" s="122"/>
      <c r="X599" s="138"/>
      <c r="Y599" s="123"/>
      <c r="Z599" s="123"/>
      <c r="AA599" s="79"/>
      <c r="AB599" s="79"/>
      <c r="AC599" s="164"/>
      <c r="AD599" s="123"/>
      <c r="AE599" s="174"/>
      <c r="AF599" s="124"/>
    </row>
    <row r="600" spans="1:32" s="106" customFormat="1">
      <c r="A600" s="108"/>
      <c r="B600" s="108"/>
      <c r="C600" s="108"/>
      <c r="D600" s="125"/>
      <c r="E600" s="100"/>
      <c r="F600" s="125"/>
      <c r="G600" s="125"/>
      <c r="H600" s="109"/>
      <c r="I600" s="109"/>
      <c r="J600" s="109"/>
      <c r="K600" s="109"/>
      <c r="L600" s="109"/>
      <c r="M600" s="109"/>
      <c r="N600" s="109"/>
      <c r="Q600" s="109"/>
      <c r="R600" s="109"/>
      <c r="S600" s="109"/>
      <c r="T600" s="109"/>
      <c r="U600" s="109"/>
      <c r="V600" s="109"/>
      <c r="W600" s="122"/>
      <c r="X600" s="138"/>
      <c r="Y600" s="123"/>
      <c r="Z600" s="123"/>
      <c r="AA600" s="79"/>
      <c r="AB600" s="79"/>
      <c r="AC600" s="164"/>
      <c r="AD600" s="123"/>
      <c r="AE600" s="174"/>
      <c r="AF600" s="124"/>
    </row>
    <row r="601" spans="1:32" s="106" customFormat="1">
      <c r="A601" s="108"/>
      <c r="B601" s="108"/>
      <c r="C601" s="108"/>
      <c r="D601" s="125"/>
      <c r="E601" s="100"/>
      <c r="F601" s="125"/>
      <c r="G601" s="125"/>
      <c r="H601" s="109"/>
      <c r="I601" s="109"/>
      <c r="J601" s="109"/>
      <c r="K601" s="109"/>
      <c r="L601" s="109"/>
      <c r="M601" s="109"/>
      <c r="N601" s="109"/>
      <c r="Q601" s="109"/>
      <c r="R601" s="109"/>
      <c r="S601" s="109"/>
      <c r="T601" s="109"/>
      <c r="U601" s="109"/>
      <c r="V601" s="109"/>
      <c r="W601" s="122"/>
      <c r="X601" s="138"/>
      <c r="Y601" s="123"/>
      <c r="Z601" s="123"/>
      <c r="AA601" s="79"/>
      <c r="AB601" s="79"/>
      <c r="AC601" s="164"/>
      <c r="AD601" s="123"/>
      <c r="AE601" s="174"/>
      <c r="AF601" s="124"/>
    </row>
    <row r="602" spans="1:32" s="106" customFormat="1">
      <c r="A602" s="108"/>
      <c r="B602" s="108"/>
      <c r="C602" s="108"/>
      <c r="D602" s="125"/>
      <c r="E602" s="100"/>
      <c r="F602" s="125"/>
      <c r="G602" s="125"/>
      <c r="H602" s="109"/>
      <c r="I602" s="109"/>
      <c r="J602" s="109"/>
      <c r="K602" s="109"/>
      <c r="L602" s="109"/>
      <c r="M602" s="109"/>
      <c r="N602" s="109"/>
      <c r="Q602" s="109"/>
      <c r="R602" s="109"/>
      <c r="S602" s="109"/>
      <c r="T602" s="109"/>
      <c r="U602" s="109"/>
      <c r="V602" s="109"/>
      <c r="W602" s="122"/>
      <c r="X602" s="138"/>
      <c r="Y602" s="123"/>
      <c r="Z602" s="123"/>
      <c r="AA602" s="79"/>
      <c r="AB602" s="79"/>
      <c r="AC602" s="164"/>
      <c r="AD602" s="123"/>
      <c r="AE602" s="174"/>
      <c r="AF602" s="124"/>
    </row>
    <row r="603" spans="1:32" s="106" customFormat="1">
      <c r="A603" s="108"/>
      <c r="B603" s="108"/>
      <c r="C603" s="108"/>
      <c r="D603" s="125"/>
      <c r="E603" s="100"/>
      <c r="F603" s="125"/>
      <c r="G603" s="125"/>
      <c r="H603" s="109"/>
      <c r="I603" s="109"/>
      <c r="J603" s="109"/>
      <c r="K603" s="109"/>
      <c r="L603" s="109"/>
      <c r="M603" s="109"/>
      <c r="N603" s="109"/>
      <c r="Q603" s="109"/>
      <c r="R603" s="109"/>
      <c r="S603" s="109"/>
      <c r="T603" s="109"/>
      <c r="U603" s="109"/>
      <c r="V603" s="109"/>
      <c r="W603" s="122"/>
      <c r="X603" s="138"/>
      <c r="Y603" s="123"/>
      <c r="Z603" s="123"/>
      <c r="AA603" s="79"/>
      <c r="AB603" s="79"/>
      <c r="AC603" s="164"/>
      <c r="AD603" s="123"/>
      <c r="AE603" s="174"/>
      <c r="AF603" s="124"/>
    </row>
    <row r="604" spans="1:32" s="106" customFormat="1">
      <c r="A604" s="108"/>
      <c r="B604" s="108"/>
      <c r="C604" s="108"/>
      <c r="D604" s="111"/>
      <c r="E604" s="100"/>
      <c r="F604" s="111"/>
      <c r="G604" s="111"/>
      <c r="H604" s="109"/>
      <c r="I604" s="109"/>
      <c r="J604" s="109"/>
      <c r="K604" s="109"/>
      <c r="L604" s="109"/>
      <c r="M604" s="109"/>
      <c r="N604" s="109"/>
      <c r="Q604" s="109"/>
      <c r="R604" s="109"/>
      <c r="S604" s="109"/>
      <c r="T604" s="109"/>
      <c r="U604" s="109"/>
      <c r="V604" s="109"/>
      <c r="W604" s="122"/>
      <c r="X604" s="138"/>
      <c r="Y604" s="123"/>
      <c r="Z604" s="123"/>
      <c r="AA604" s="79"/>
      <c r="AB604" s="79"/>
      <c r="AC604" s="164"/>
      <c r="AD604" s="123"/>
      <c r="AE604" s="174"/>
      <c r="AF604" s="124"/>
    </row>
    <row r="605" spans="1:32" s="106" customFormat="1">
      <c r="A605" s="108"/>
      <c r="B605" s="108"/>
      <c r="C605" s="108"/>
      <c r="D605" s="125"/>
      <c r="E605" s="100"/>
      <c r="F605" s="125"/>
      <c r="G605" s="125"/>
      <c r="H605" s="109"/>
      <c r="I605" s="109"/>
      <c r="J605" s="109"/>
      <c r="K605" s="109"/>
      <c r="L605" s="109"/>
      <c r="M605" s="109"/>
      <c r="N605" s="109"/>
      <c r="Q605" s="109"/>
      <c r="R605" s="109"/>
      <c r="S605" s="109"/>
      <c r="T605" s="109"/>
      <c r="U605" s="109"/>
      <c r="V605" s="109"/>
      <c r="W605" s="122"/>
      <c r="X605" s="138"/>
      <c r="Y605" s="123"/>
      <c r="Z605" s="123"/>
      <c r="AA605" s="79"/>
      <c r="AB605" s="79"/>
      <c r="AC605" s="164"/>
      <c r="AD605" s="123"/>
      <c r="AE605" s="174"/>
      <c r="AF605" s="124"/>
    </row>
    <row r="606" spans="1:32" s="106" customFormat="1">
      <c r="A606" s="108"/>
      <c r="B606" s="108"/>
      <c r="C606" s="108"/>
      <c r="D606" s="125"/>
      <c r="E606" s="100"/>
      <c r="F606" s="125"/>
      <c r="G606" s="125"/>
      <c r="H606" s="109"/>
      <c r="I606" s="109"/>
      <c r="J606" s="109"/>
      <c r="K606" s="109"/>
      <c r="L606" s="109"/>
      <c r="M606" s="109"/>
      <c r="N606" s="109"/>
      <c r="Q606" s="109"/>
      <c r="R606" s="109"/>
      <c r="S606" s="109"/>
      <c r="T606" s="109"/>
      <c r="U606" s="109"/>
      <c r="V606" s="109"/>
      <c r="W606" s="122"/>
      <c r="X606" s="138"/>
      <c r="Y606" s="123"/>
      <c r="Z606" s="123"/>
      <c r="AA606" s="79"/>
      <c r="AB606" s="79"/>
      <c r="AC606" s="164"/>
      <c r="AD606" s="123"/>
      <c r="AE606" s="174"/>
      <c r="AF606" s="124"/>
    </row>
    <row r="607" spans="1:32" s="106" customFormat="1">
      <c r="A607" s="108"/>
      <c r="B607" s="108"/>
      <c r="C607" s="108"/>
      <c r="D607" s="111"/>
      <c r="E607" s="100"/>
      <c r="F607" s="111"/>
      <c r="G607" s="111"/>
      <c r="H607" s="109"/>
      <c r="I607" s="109"/>
      <c r="J607" s="109"/>
      <c r="K607" s="109"/>
      <c r="L607" s="109"/>
      <c r="M607" s="109"/>
      <c r="N607" s="109"/>
      <c r="Q607" s="109"/>
      <c r="R607" s="109"/>
      <c r="S607" s="109"/>
      <c r="T607" s="109"/>
      <c r="U607" s="109"/>
      <c r="V607" s="109"/>
      <c r="W607" s="122"/>
      <c r="X607" s="138"/>
      <c r="Y607" s="123"/>
      <c r="Z607" s="123"/>
      <c r="AA607" s="79"/>
      <c r="AB607" s="79"/>
      <c r="AC607" s="164"/>
      <c r="AD607" s="123"/>
      <c r="AE607" s="174"/>
      <c r="AF607" s="124"/>
    </row>
    <row r="608" spans="1:32" s="106" customFormat="1">
      <c r="A608" s="108"/>
      <c r="B608" s="108"/>
      <c r="C608" s="108"/>
      <c r="D608" s="41"/>
      <c r="E608" s="41"/>
      <c r="F608" s="41"/>
      <c r="G608" s="41"/>
      <c r="H608" s="109"/>
      <c r="I608" s="109"/>
      <c r="J608" s="109"/>
      <c r="K608" s="109"/>
      <c r="L608" s="109"/>
      <c r="M608" s="109"/>
      <c r="N608" s="109"/>
      <c r="Q608" s="109"/>
      <c r="R608" s="109"/>
      <c r="S608" s="109"/>
      <c r="T608" s="109"/>
      <c r="U608" s="109"/>
      <c r="V608" s="109"/>
      <c r="W608" s="122"/>
      <c r="X608" s="138"/>
      <c r="Y608" s="123"/>
      <c r="Z608" s="123"/>
      <c r="AA608" s="79"/>
      <c r="AB608" s="79"/>
      <c r="AC608" s="164"/>
      <c r="AD608" s="123"/>
      <c r="AE608" s="174"/>
      <c r="AF608" s="124"/>
    </row>
    <row r="609" spans="1:32" s="106" customFormat="1">
      <c r="A609" s="108"/>
      <c r="B609" s="108"/>
      <c r="C609" s="108"/>
      <c r="D609" s="125"/>
      <c r="E609" s="100"/>
      <c r="F609" s="125"/>
      <c r="G609" s="125"/>
      <c r="H609" s="109"/>
      <c r="I609" s="109"/>
      <c r="J609" s="109"/>
      <c r="K609" s="109"/>
      <c r="L609" s="109"/>
      <c r="M609" s="109"/>
      <c r="N609" s="109"/>
      <c r="Q609" s="109"/>
      <c r="R609" s="109"/>
      <c r="S609" s="109"/>
      <c r="T609" s="109"/>
      <c r="U609" s="109"/>
      <c r="V609" s="109"/>
      <c r="W609" s="122"/>
      <c r="X609" s="138"/>
      <c r="Y609" s="123"/>
      <c r="Z609" s="123"/>
      <c r="AA609" s="79"/>
      <c r="AB609" s="79"/>
      <c r="AC609" s="164"/>
      <c r="AD609" s="123"/>
      <c r="AE609" s="174"/>
      <c r="AF609" s="124"/>
    </row>
    <row r="610" spans="1:32" s="106" customFormat="1">
      <c r="A610" s="108"/>
      <c r="B610" s="108"/>
      <c r="C610" s="108"/>
      <c r="D610" s="41"/>
      <c r="E610" s="41"/>
      <c r="F610" s="41"/>
      <c r="G610" s="41"/>
      <c r="H610" s="109"/>
      <c r="I610" s="109"/>
      <c r="J610" s="109"/>
      <c r="K610" s="109"/>
      <c r="L610" s="109"/>
      <c r="M610" s="109"/>
      <c r="N610" s="109"/>
      <c r="Q610" s="109"/>
      <c r="R610" s="109"/>
      <c r="S610" s="109"/>
      <c r="T610" s="109"/>
      <c r="U610" s="109"/>
      <c r="V610" s="109"/>
      <c r="W610" s="122"/>
      <c r="X610" s="138"/>
      <c r="Y610" s="123"/>
      <c r="Z610" s="123"/>
      <c r="AA610" s="79"/>
      <c r="AB610" s="79"/>
      <c r="AC610" s="164"/>
      <c r="AD610" s="123"/>
      <c r="AE610" s="174"/>
      <c r="AF610" s="124"/>
    </row>
    <row r="611" spans="1:32" s="106" customFormat="1">
      <c r="A611" s="108"/>
      <c r="B611" s="108"/>
      <c r="C611" s="108"/>
      <c r="D611" s="41"/>
      <c r="E611" s="41"/>
      <c r="F611" s="41"/>
      <c r="G611" s="41"/>
      <c r="H611" s="109"/>
      <c r="I611" s="109"/>
      <c r="J611" s="109"/>
      <c r="K611" s="109"/>
      <c r="L611" s="109"/>
      <c r="M611" s="109"/>
      <c r="N611" s="109"/>
      <c r="Q611" s="109"/>
      <c r="R611" s="109"/>
      <c r="S611" s="109"/>
      <c r="T611" s="109"/>
      <c r="U611" s="109"/>
      <c r="V611" s="109"/>
      <c r="W611" s="122"/>
      <c r="X611" s="138"/>
      <c r="Y611" s="123"/>
      <c r="Z611" s="123"/>
      <c r="AA611" s="79"/>
      <c r="AB611" s="79"/>
      <c r="AC611" s="164"/>
      <c r="AD611" s="123"/>
      <c r="AE611" s="174"/>
      <c r="AF611" s="124"/>
    </row>
    <row r="612" spans="1:32" s="106" customFormat="1">
      <c r="A612" s="108"/>
      <c r="B612" s="108"/>
      <c r="C612" s="108"/>
      <c r="D612" s="111"/>
      <c r="E612" s="100"/>
      <c r="F612" s="111"/>
      <c r="G612" s="111"/>
      <c r="H612" s="109"/>
      <c r="I612" s="109"/>
      <c r="J612" s="109"/>
      <c r="K612" s="109"/>
      <c r="L612" s="109"/>
      <c r="M612" s="109"/>
      <c r="N612" s="109"/>
      <c r="Q612" s="109"/>
      <c r="R612" s="109"/>
      <c r="S612" s="109"/>
      <c r="T612" s="109"/>
      <c r="U612" s="109"/>
      <c r="V612" s="109"/>
      <c r="W612" s="122"/>
      <c r="X612" s="138"/>
      <c r="Y612" s="123"/>
      <c r="Z612" s="123"/>
      <c r="AA612" s="79"/>
      <c r="AB612" s="79"/>
      <c r="AC612" s="164"/>
      <c r="AD612" s="123"/>
      <c r="AE612" s="174"/>
      <c r="AF612" s="124"/>
    </row>
    <row r="613" spans="1:32" s="106" customFormat="1">
      <c r="A613" s="108"/>
      <c r="B613" s="108"/>
      <c r="C613" s="108"/>
      <c r="D613" s="41"/>
      <c r="E613" s="41"/>
      <c r="F613" s="41"/>
      <c r="G613" s="41"/>
      <c r="H613" s="109"/>
      <c r="I613" s="109"/>
      <c r="J613" s="109"/>
      <c r="K613" s="109"/>
      <c r="L613" s="109"/>
      <c r="M613" s="109"/>
      <c r="N613" s="109"/>
      <c r="Q613" s="109"/>
      <c r="R613" s="109"/>
      <c r="S613" s="109"/>
      <c r="T613" s="109"/>
      <c r="U613" s="109"/>
      <c r="V613" s="109"/>
      <c r="W613" s="122"/>
      <c r="X613" s="138"/>
      <c r="Y613" s="123"/>
      <c r="Z613" s="123"/>
      <c r="AA613" s="79"/>
      <c r="AB613" s="79"/>
      <c r="AC613" s="164"/>
      <c r="AD613" s="123"/>
      <c r="AE613" s="174"/>
      <c r="AF613" s="124"/>
    </row>
    <row r="614" spans="1:32" s="106" customFormat="1">
      <c r="A614" s="108"/>
      <c r="B614" s="108"/>
      <c r="C614" s="108"/>
      <c r="D614" s="41"/>
      <c r="E614" s="41"/>
      <c r="F614" s="41"/>
      <c r="G614" s="41"/>
      <c r="H614" s="109"/>
      <c r="I614" s="109"/>
      <c r="J614" s="109"/>
      <c r="K614" s="109"/>
      <c r="L614" s="109"/>
      <c r="M614" s="109"/>
      <c r="N614" s="109"/>
      <c r="Q614" s="109"/>
      <c r="R614" s="109"/>
      <c r="S614" s="109"/>
      <c r="T614" s="109"/>
      <c r="U614" s="109"/>
      <c r="V614" s="109"/>
      <c r="W614" s="122"/>
      <c r="X614" s="138"/>
      <c r="Y614" s="123"/>
      <c r="Z614" s="123"/>
      <c r="AA614" s="79"/>
      <c r="AB614" s="79"/>
      <c r="AC614" s="164"/>
      <c r="AD614" s="123"/>
      <c r="AE614" s="174"/>
      <c r="AF614" s="124"/>
    </row>
    <row r="615" spans="1:32" s="106" customFormat="1">
      <c r="A615" s="108"/>
      <c r="B615" s="108"/>
      <c r="C615" s="108"/>
      <c r="D615" s="102"/>
      <c r="E615" s="102"/>
      <c r="F615" s="102"/>
      <c r="G615" s="102"/>
      <c r="H615" s="109"/>
      <c r="I615" s="109"/>
      <c r="J615" s="109"/>
      <c r="K615" s="109"/>
      <c r="L615" s="109"/>
      <c r="M615" s="109"/>
      <c r="N615" s="109"/>
      <c r="Q615" s="109"/>
      <c r="R615" s="109"/>
      <c r="S615" s="109"/>
      <c r="T615" s="109"/>
      <c r="U615" s="109"/>
      <c r="V615" s="109"/>
      <c r="W615" s="122"/>
      <c r="X615" s="138"/>
      <c r="Y615" s="123"/>
      <c r="Z615" s="123"/>
      <c r="AA615" s="79"/>
      <c r="AB615" s="79"/>
      <c r="AC615" s="164"/>
      <c r="AD615" s="123"/>
      <c r="AE615" s="174"/>
      <c r="AF615" s="124"/>
    </row>
    <row r="616" spans="1:32" s="106" customFormat="1">
      <c r="A616" s="108"/>
      <c r="B616" s="108"/>
      <c r="C616" s="108"/>
      <c r="D616" s="125"/>
      <c r="E616" s="100"/>
      <c r="F616" s="125"/>
      <c r="G616" s="125"/>
      <c r="H616" s="109"/>
      <c r="I616" s="109"/>
      <c r="J616" s="109"/>
      <c r="K616" s="109"/>
      <c r="L616" s="109"/>
      <c r="M616" s="109"/>
      <c r="N616" s="109"/>
      <c r="Q616" s="109"/>
      <c r="R616" s="109"/>
      <c r="S616" s="109"/>
      <c r="T616" s="109"/>
      <c r="U616" s="109"/>
      <c r="V616" s="109"/>
      <c r="W616" s="122"/>
      <c r="X616" s="138"/>
      <c r="Y616" s="123"/>
      <c r="Z616" s="123"/>
      <c r="AA616" s="79"/>
      <c r="AB616" s="79"/>
      <c r="AC616" s="164"/>
      <c r="AD616" s="123"/>
      <c r="AE616" s="174"/>
      <c r="AF616" s="124"/>
    </row>
    <row r="617" spans="1:32" s="106" customFormat="1">
      <c r="A617" s="108"/>
      <c r="B617" s="108"/>
      <c r="C617" s="108"/>
      <c r="D617" s="125"/>
      <c r="E617" s="100"/>
      <c r="F617" s="125"/>
      <c r="G617" s="125"/>
      <c r="H617" s="109"/>
      <c r="I617" s="109"/>
      <c r="J617" s="109"/>
      <c r="K617" s="109"/>
      <c r="L617" s="109"/>
      <c r="M617" s="109"/>
      <c r="N617" s="109"/>
      <c r="Q617" s="109"/>
      <c r="R617" s="109"/>
      <c r="S617" s="109"/>
      <c r="T617" s="109"/>
      <c r="U617" s="109"/>
      <c r="V617" s="109"/>
      <c r="W617" s="122"/>
      <c r="X617" s="138"/>
      <c r="Y617" s="123"/>
      <c r="Z617" s="123"/>
      <c r="AA617" s="79"/>
      <c r="AB617" s="79"/>
      <c r="AC617" s="164"/>
      <c r="AD617" s="123"/>
      <c r="AE617" s="174"/>
      <c r="AF617" s="124"/>
    </row>
    <row r="618" spans="1:32" s="106" customFormat="1">
      <c r="A618" s="108"/>
      <c r="B618" s="108"/>
      <c r="C618" s="108"/>
      <c r="D618" s="111"/>
      <c r="E618" s="100"/>
      <c r="F618" s="111"/>
      <c r="G618" s="111"/>
      <c r="H618" s="109"/>
      <c r="I618" s="109"/>
      <c r="J618" s="109"/>
      <c r="K618" s="109"/>
      <c r="L618" s="109"/>
      <c r="M618" s="109"/>
      <c r="N618" s="109"/>
      <c r="Q618" s="109"/>
      <c r="R618" s="109"/>
      <c r="S618" s="109"/>
      <c r="T618" s="109"/>
      <c r="U618" s="109"/>
      <c r="V618" s="109"/>
      <c r="W618" s="122"/>
      <c r="X618" s="138"/>
      <c r="Y618" s="123"/>
      <c r="Z618" s="123"/>
      <c r="AA618" s="79"/>
      <c r="AB618" s="79"/>
      <c r="AC618" s="164"/>
      <c r="AD618" s="123"/>
      <c r="AE618" s="174"/>
      <c r="AF618" s="124"/>
    </row>
    <row r="619" spans="1:32" s="106" customFormat="1">
      <c r="A619" s="108"/>
      <c r="B619" s="108"/>
      <c r="C619" s="108"/>
      <c r="D619" s="41"/>
      <c r="E619" s="41"/>
      <c r="F619" s="41"/>
      <c r="G619" s="41"/>
      <c r="H619" s="109"/>
      <c r="I619" s="109"/>
      <c r="J619" s="109"/>
      <c r="K619" s="109"/>
      <c r="L619" s="109"/>
      <c r="M619" s="109"/>
      <c r="N619" s="109"/>
      <c r="Q619" s="109"/>
      <c r="R619" s="109"/>
      <c r="S619" s="109"/>
      <c r="T619" s="109"/>
      <c r="U619" s="109"/>
      <c r="V619" s="109"/>
      <c r="W619" s="122"/>
      <c r="X619" s="138"/>
      <c r="Y619" s="123"/>
      <c r="Z619" s="123"/>
      <c r="AA619" s="79"/>
      <c r="AB619" s="79"/>
      <c r="AC619" s="164"/>
      <c r="AD619" s="123"/>
      <c r="AE619" s="174"/>
      <c r="AF619" s="124"/>
    </row>
    <row r="620" spans="1:32" s="106" customFormat="1">
      <c r="A620" s="108"/>
      <c r="B620" s="108"/>
      <c r="C620" s="108"/>
      <c r="D620" s="41"/>
      <c r="E620" s="41"/>
      <c r="F620" s="41"/>
      <c r="G620" s="41"/>
      <c r="H620" s="109"/>
      <c r="I620" s="109"/>
      <c r="J620" s="109"/>
      <c r="K620" s="109"/>
      <c r="L620" s="109"/>
      <c r="M620" s="109"/>
      <c r="N620" s="109"/>
      <c r="Q620" s="109"/>
      <c r="R620" s="109"/>
      <c r="S620" s="109"/>
      <c r="T620" s="109"/>
      <c r="U620" s="109"/>
      <c r="V620" s="109"/>
      <c r="W620" s="122"/>
      <c r="X620" s="138"/>
      <c r="Y620" s="123"/>
      <c r="Z620" s="123"/>
      <c r="AA620" s="79"/>
      <c r="AB620" s="79"/>
      <c r="AC620" s="164"/>
      <c r="AD620" s="123"/>
      <c r="AE620" s="174"/>
      <c r="AF620" s="124"/>
    </row>
    <row r="621" spans="1:32" s="106" customFormat="1">
      <c r="A621" s="108"/>
      <c r="B621" s="108"/>
      <c r="C621" s="108"/>
      <c r="D621" s="41"/>
      <c r="E621" s="41"/>
      <c r="F621" s="41"/>
      <c r="G621" s="41"/>
      <c r="H621" s="109"/>
      <c r="I621" s="109"/>
      <c r="J621" s="109"/>
      <c r="K621" s="109"/>
      <c r="L621" s="109"/>
      <c r="M621" s="109"/>
      <c r="N621" s="109"/>
      <c r="Q621" s="109"/>
      <c r="R621" s="109"/>
      <c r="S621" s="109"/>
      <c r="T621" s="109"/>
      <c r="U621" s="109"/>
      <c r="V621" s="109"/>
      <c r="W621" s="122"/>
      <c r="X621" s="138"/>
      <c r="Y621" s="123"/>
      <c r="Z621" s="123"/>
      <c r="AA621" s="79"/>
      <c r="AB621" s="79"/>
      <c r="AC621" s="164"/>
      <c r="AD621" s="123"/>
      <c r="AE621" s="174"/>
      <c r="AF621" s="124"/>
    </row>
    <row r="622" spans="1:32" s="106" customFormat="1">
      <c r="A622" s="108"/>
      <c r="B622" s="108"/>
      <c r="C622" s="108"/>
      <c r="D622" s="126"/>
      <c r="E622" s="100"/>
      <c r="F622" s="126"/>
      <c r="G622" s="126"/>
      <c r="H622" s="109"/>
      <c r="I622" s="109"/>
      <c r="J622" s="109"/>
      <c r="K622" s="109"/>
      <c r="L622" s="109"/>
      <c r="M622" s="109"/>
      <c r="N622" s="109"/>
      <c r="Q622" s="109"/>
      <c r="R622" s="109"/>
      <c r="S622" s="109"/>
      <c r="T622" s="109"/>
      <c r="U622" s="109"/>
      <c r="V622" s="109"/>
      <c r="W622" s="122"/>
      <c r="X622" s="138"/>
      <c r="Y622" s="123"/>
      <c r="Z622" s="123"/>
      <c r="AA622" s="79"/>
      <c r="AB622" s="79"/>
      <c r="AC622" s="164"/>
      <c r="AD622" s="123"/>
      <c r="AE622" s="174"/>
      <c r="AF622" s="124"/>
    </row>
    <row r="623" spans="1:32" s="106" customFormat="1">
      <c r="A623" s="108"/>
      <c r="B623" s="108"/>
      <c r="C623" s="108"/>
      <c r="D623" s="41"/>
      <c r="E623" s="41"/>
      <c r="F623" s="41"/>
      <c r="G623" s="41"/>
      <c r="H623" s="109"/>
      <c r="I623" s="109"/>
      <c r="J623" s="109"/>
      <c r="K623" s="109"/>
      <c r="L623" s="109"/>
      <c r="M623" s="109"/>
      <c r="N623" s="109"/>
      <c r="Q623" s="109"/>
      <c r="R623" s="109"/>
      <c r="S623" s="109"/>
      <c r="T623" s="109"/>
      <c r="U623" s="109"/>
      <c r="V623" s="109"/>
      <c r="W623" s="122"/>
      <c r="X623" s="138"/>
      <c r="Y623" s="123"/>
      <c r="Z623" s="123"/>
      <c r="AA623" s="79"/>
      <c r="AB623" s="79"/>
      <c r="AC623" s="164"/>
      <c r="AD623" s="123"/>
      <c r="AE623" s="174"/>
      <c r="AF623" s="124"/>
    </row>
    <row r="624" spans="1:32" s="106" customFormat="1">
      <c r="A624" s="108"/>
      <c r="B624" s="108"/>
      <c r="C624" s="108"/>
      <c r="D624" s="41"/>
      <c r="E624" s="41"/>
      <c r="F624" s="41"/>
      <c r="G624" s="41"/>
      <c r="H624" s="109"/>
      <c r="I624" s="109"/>
      <c r="J624" s="109"/>
      <c r="K624" s="109"/>
      <c r="L624" s="109"/>
      <c r="M624" s="109"/>
      <c r="N624" s="109"/>
      <c r="Q624" s="109"/>
      <c r="R624" s="109"/>
      <c r="S624" s="109"/>
      <c r="T624" s="109"/>
      <c r="U624" s="109"/>
      <c r="V624" s="109"/>
      <c r="W624" s="122"/>
      <c r="X624" s="138"/>
      <c r="Y624" s="123"/>
      <c r="Z624" s="123"/>
      <c r="AA624" s="79"/>
      <c r="AB624" s="79"/>
      <c r="AC624" s="164"/>
      <c r="AD624" s="123"/>
      <c r="AE624" s="174"/>
      <c r="AF624" s="124"/>
    </row>
    <row r="625" spans="1:32" s="106" customFormat="1">
      <c r="A625" s="108"/>
      <c r="B625" s="108"/>
      <c r="C625" s="108"/>
      <c r="D625" s="41"/>
      <c r="E625" s="41"/>
      <c r="F625" s="41"/>
      <c r="G625" s="41"/>
      <c r="H625" s="109"/>
      <c r="I625" s="109"/>
      <c r="J625" s="109"/>
      <c r="K625" s="109"/>
      <c r="L625" s="109"/>
      <c r="M625" s="109"/>
      <c r="N625" s="109"/>
      <c r="Q625" s="109"/>
      <c r="R625" s="109"/>
      <c r="S625" s="109"/>
      <c r="T625" s="109"/>
      <c r="U625" s="109"/>
      <c r="V625" s="109"/>
      <c r="W625" s="122"/>
      <c r="X625" s="138"/>
      <c r="Y625" s="123"/>
      <c r="Z625" s="123"/>
      <c r="AA625" s="79"/>
      <c r="AB625" s="79"/>
      <c r="AC625" s="164"/>
      <c r="AD625" s="123"/>
      <c r="AE625" s="174"/>
      <c r="AF625" s="124"/>
    </row>
    <row r="626" spans="1:32" s="106" customFormat="1">
      <c r="A626" s="108"/>
      <c r="B626" s="108"/>
      <c r="C626" s="108"/>
      <c r="D626" s="41"/>
      <c r="E626" s="41"/>
      <c r="F626" s="41"/>
      <c r="G626" s="41"/>
      <c r="H626" s="109"/>
      <c r="I626" s="109"/>
      <c r="J626" s="109"/>
      <c r="K626" s="109"/>
      <c r="L626" s="109"/>
      <c r="M626" s="109"/>
      <c r="N626" s="109"/>
      <c r="Q626" s="109"/>
      <c r="R626" s="109"/>
      <c r="S626" s="109"/>
      <c r="T626" s="109"/>
      <c r="U626" s="109"/>
      <c r="V626" s="109"/>
      <c r="W626" s="122"/>
      <c r="X626" s="138"/>
      <c r="Y626" s="123"/>
      <c r="Z626" s="123"/>
      <c r="AA626" s="79"/>
      <c r="AB626" s="79"/>
      <c r="AC626" s="164"/>
      <c r="AD626" s="123"/>
      <c r="AE626" s="174"/>
      <c r="AF626" s="124"/>
    </row>
    <row r="627" spans="1:32" s="106" customFormat="1">
      <c r="A627" s="108"/>
      <c r="B627" s="108"/>
      <c r="C627" s="108"/>
      <c r="D627" s="111"/>
      <c r="E627" s="100"/>
      <c r="F627" s="111"/>
      <c r="G627" s="111"/>
      <c r="H627" s="109"/>
      <c r="I627" s="109"/>
      <c r="J627" s="109"/>
      <c r="K627" s="109"/>
      <c r="L627" s="109"/>
      <c r="M627" s="109"/>
      <c r="N627" s="109"/>
      <c r="Q627" s="109"/>
      <c r="R627" s="109"/>
      <c r="S627" s="109"/>
      <c r="T627" s="109"/>
      <c r="U627" s="109"/>
      <c r="V627" s="109"/>
      <c r="W627" s="122"/>
      <c r="X627" s="138"/>
      <c r="Y627" s="123"/>
      <c r="Z627" s="123"/>
      <c r="AA627" s="79"/>
      <c r="AB627" s="79"/>
      <c r="AC627" s="164"/>
      <c r="AD627" s="123"/>
      <c r="AE627" s="174"/>
      <c r="AF627" s="124"/>
    </row>
    <row r="628" spans="1:32" s="106" customFormat="1">
      <c r="A628" s="108"/>
      <c r="B628" s="108"/>
      <c r="C628" s="108"/>
      <c r="D628" s="111"/>
      <c r="E628" s="100"/>
      <c r="F628" s="111"/>
      <c r="G628" s="111"/>
      <c r="H628" s="109"/>
      <c r="I628" s="109"/>
      <c r="J628" s="109"/>
      <c r="K628" s="109"/>
      <c r="L628" s="109"/>
      <c r="M628" s="109"/>
      <c r="N628" s="109"/>
      <c r="Q628" s="109"/>
      <c r="R628" s="109"/>
      <c r="S628" s="109"/>
      <c r="T628" s="109"/>
      <c r="U628" s="109"/>
      <c r="V628" s="109"/>
      <c r="W628" s="122"/>
      <c r="X628" s="138"/>
      <c r="Y628" s="123"/>
      <c r="Z628" s="123"/>
      <c r="AA628" s="79"/>
      <c r="AB628" s="79"/>
      <c r="AC628" s="164"/>
      <c r="AD628" s="123"/>
      <c r="AE628" s="174"/>
      <c r="AF628" s="124"/>
    </row>
    <row r="629" spans="1:32" s="106" customFormat="1">
      <c r="A629" s="108"/>
      <c r="B629" s="108"/>
      <c r="C629" s="108"/>
      <c r="D629" s="111"/>
      <c r="E629" s="100"/>
      <c r="F629" s="111"/>
      <c r="G629" s="111"/>
      <c r="H629" s="109"/>
      <c r="I629" s="109"/>
      <c r="J629" s="109"/>
      <c r="K629" s="109"/>
      <c r="L629" s="109"/>
      <c r="M629" s="109"/>
      <c r="N629" s="109"/>
      <c r="Q629" s="109"/>
      <c r="R629" s="109"/>
      <c r="S629" s="109"/>
      <c r="T629" s="109"/>
      <c r="U629" s="109"/>
      <c r="V629" s="109"/>
      <c r="W629" s="122"/>
      <c r="X629" s="138"/>
      <c r="Y629" s="123"/>
      <c r="Z629" s="123"/>
      <c r="AA629" s="79"/>
      <c r="AB629" s="79"/>
      <c r="AC629" s="164"/>
      <c r="AD629" s="123"/>
      <c r="AE629" s="174"/>
      <c r="AF629" s="124"/>
    </row>
    <row r="630" spans="1:32" s="106" customFormat="1">
      <c r="A630" s="108"/>
      <c r="B630" s="108"/>
      <c r="C630" s="108"/>
      <c r="D630" s="125"/>
      <c r="E630" s="100"/>
      <c r="F630" s="125"/>
      <c r="G630" s="125"/>
      <c r="H630" s="109"/>
      <c r="I630" s="109"/>
      <c r="J630" s="109"/>
      <c r="K630" s="109"/>
      <c r="L630" s="109"/>
      <c r="M630" s="109"/>
      <c r="N630" s="109"/>
      <c r="Q630" s="109"/>
      <c r="R630" s="109"/>
      <c r="S630" s="109"/>
      <c r="T630" s="109"/>
      <c r="U630" s="109"/>
      <c r="V630" s="109"/>
      <c r="W630" s="122"/>
      <c r="X630" s="138"/>
      <c r="Y630" s="123"/>
      <c r="Z630" s="123"/>
      <c r="AA630" s="79"/>
      <c r="AB630" s="79"/>
      <c r="AC630" s="164"/>
      <c r="AD630" s="123"/>
      <c r="AE630" s="174"/>
      <c r="AF630" s="124"/>
    </row>
    <row r="631" spans="1:32" s="106" customFormat="1">
      <c r="A631" s="108"/>
      <c r="B631" s="108"/>
      <c r="C631" s="108"/>
      <c r="D631" s="41"/>
      <c r="E631" s="41"/>
      <c r="F631" s="41"/>
      <c r="G631" s="41"/>
      <c r="H631" s="109"/>
      <c r="I631" s="109"/>
      <c r="J631" s="109"/>
      <c r="K631" s="109"/>
      <c r="L631" s="109"/>
      <c r="M631" s="109"/>
      <c r="N631" s="109"/>
      <c r="Q631" s="109"/>
      <c r="R631" s="109"/>
      <c r="S631" s="109"/>
      <c r="T631" s="109"/>
      <c r="U631" s="109"/>
      <c r="V631" s="109"/>
      <c r="W631" s="122"/>
      <c r="X631" s="138"/>
      <c r="Y631" s="123"/>
      <c r="Z631" s="123"/>
      <c r="AA631" s="79"/>
      <c r="AB631" s="79"/>
      <c r="AC631" s="164"/>
      <c r="AD631" s="123"/>
      <c r="AE631" s="174"/>
      <c r="AF631" s="124"/>
    </row>
    <row r="632" spans="1:32" s="106" customFormat="1">
      <c r="A632" s="108"/>
      <c r="B632" s="108"/>
      <c r="C632" s="108"/>
      <c r="D632" s="41"/>
      <c r="E632" s="41"/>
      <c r="F632" s="41"/>
      <c r="G632" s="41"/>
      <c r="H632" s="109"/>
      <c r="I632" s="109"/>
      <c r="J632" s="109"/>
      <c r="K632" s="109"/>
      <c r="L632" s="109"/>
      <c r="M632" s="109"/>
      <c r="N632" s="109"/>
      <c r="Q632" s="109"/>
      <c r="R632" s="109"/>
      <c r="S632" s="109"/>
      <c r="T632" s="109"/>
      <c r="U632" s="109"/>
      <c r="V632" s="109"/>
      <c r="W632" s="122"/>
      <c r="X632" s="138"/>
      <c r="Y632" s="123"/>
      <c r="Z632" s="123"/>
      <c r="AA632" s="79"/>
      <c r="AB632" s="79"/>
      <c r="AC632" s="164"/>
      <c r="AD632" s="123"/>
      <c r="AE632" s="174"/>
      <c r="AF632" s="124"/>
    </row>
    <row r="633" spans="1:32" s="106" customFormat="1">
      <c r="A633" s="108"/>
      <c r="B633" s="108"/>
      <c r="C633" s="108"/>
      <c r="D633" s="111"/>
      <c r="E633" s="100"/>
      <c r="F633" s="111"/>
      <c r="G633" s="111"/>
      <c r="H633" s="109"/>
      <c r="I633" s="109"/>
      <c r="J633" s="109"/>
      <c r="K633" s="109"/>
      <c r="L633" s="109"/>
      <c r="M633" s="109"/>
      <c r="N633" s="109"/>
      <c r="Q633" s="109"/>
      <c r="R633" s="109"/>
      <c r="S633" s="109"/>
      <c r="T633" s="109"/>
      <c r="U633" s="109"/>
      <c r="V633" s="109"/>
      <c r="W633" s="122"/>
      <c r="X633" s="138"/>
      <c r="Y633" s="123"/>
      <c r="Z633" s="123"/>
      <c r="AA633" s="79"/>
      <c r="AB633" s="79"/>
      <c r="AC633" s="164"/>
      <c r="AD633" s="123"/>
      <c r="AE633" s="174"/>
      <c r="AF633" s="124"/>
    </row>
    <row r="634" spans="1:32" s="106" customFormat="1">
      <c r="A634" s="108"/>
      <c r="B634" s="108"/>
      <c r="C634" s="108"/>
      <c r="D634" s="111"/>
      <c r="E634" s="100"/>
      <c r="F634" s="111"/>
      <c r="G634" s="111"/>
      <c r="H634" s="109"/>
      <c r="I634" s="109"/>
      <c r="J634" s="109"/>
      <c r="K634" s="109"/>
      <c r="L634" s="109"/>
      <c r="M634" s="109"/>
      <c r="N634" s="109"/>
      <c r="Q634" s="109"/>
      <c r="R634" s="109"/>
      <c r="S634" s="109"/>
      <c r="T634" s="109"/>
      <c r="U634" s="109"/>
      <c r="V634" s="109"/>
      <c r="W634" s="122"/>
      <c r="X634" s="138"/>
      <c r="Y634" s="123"/>
      <c r="Z634" s="123"/>
      <c r="AA634" s="79"/>
      <c r="AB634" s="79"/>
      <c r="AC634" s="164"/>
      <c r="AD634" s="123"/>
      <c r="AE634" s="174"/>
      <c r="AF634" s="124"/>
    </row>
    <row r="635" spans="1:32" s="106" customFormat="1">
      <c r="A635" s="108"/>
      <c r="B635" s="108"/>
      <c r="C635" s="108"/>
      <c r="D635" s="111"/>
      <c r="E635" s="100"/>
      <c r="F635" s="111"/>
      <c r="G635" s="111"/>
      <c r="H635" s="109"/>
      <c r="I635" s="109"/>
      <c r="J635" s="109"/>
      <c r="K635" s="109"/>
      <c r="L635" s="109"/>
      <c r="M635" s="109"/>
      <c r="N635" s="109"/>
      <c r="Q635" s="109"/>
      <c r="R635" s="109"/>
      <c r="S635" s="109"/>
      <c r="T635" s="109"/>
      <c r="U635" s="109"/>
      <c r="V635" s="109"/>
      <c r="W635" s="122"/>
      <c r="X635" s="138"/>
      <c r="Y635" s="123"/>
      <c r="Z635" s="123"/>
      <c r="AA635" s="79"/>
      <c r="AB635" s="79"/>
      <c r="AC635" s="164"/>
      <c r="AD635" s="123"/>
      <c r="AE635" s="174"/>
      <c r="AF635" s="124"/>
    </row>
    <row r="636" spans="1:32" s="106" customFormat="1">
      <c r="A636" s="108"/>
      <c r="B636" s="108"/>
      <c r="C636" s="108"/>
      <c r="D636" s="125"/>
      <c r="E636" s="100"/>
      <c r="F636" s="125"/>
      <c r="G636" s="125"/>
      <c r="H636" s="109"/>
      <c r="I636" s="109"/>
      <c r="J636" s="109"/>
      <c r="K636" s="109"/>
      <c r="L636" s="109"/>
      <c r="M636" s="109"/>
      <c r="N636" s="109"/>
      <c r="Q636" s="109"/>
      <c r="R636" s="109"/>
      <c r="S636" s="109"/>
      <c r="T636" s="109"/>
      <c r="U636" s="109"/>
      <c r="V636" s="109"/>
      <c r="W636" s="122"/>
      <c r="X636" s="138"/>
      <c r="Y636" s="123"/>
      <c r="Z636" s="123"/>
      <c r="AA636" s="79"/>
      <c r="AB636" s="79"/>
      <c r="AC636" s="164"/>
      <c r="AD636" s="123"/>
      <c r="AE636" s="174"/>
      <c r="AF636" s="124"/>
    </row>
    <row r="637" spans="1:32" s="106" customFormat="1">
      <c r="A637" s="108"/>
      <c r="B637" s="108"/>
      <c r="C637" s="108"/>
      <c r="D637" s="41"/>
      <c r="E637" s="41"/>
      <c r="F637" s="41"/>
      <c r="G637" s="41"/>
      <c r="H637" s="109"/>
      <c r="I637" s="109"/>
      <c r="J637" s="109"/>
      <c r="K637" s="109"/>
      <c r="L637" s="109"/>
      <c r="M637" s="109"/>
      <c r="N637" s="109"/>
      <c r="Q637" s="109"/>
      <c r="R637" s="109"/>
      <c r="S637" s="109"/>
      <c r="T637" s="109"/>
      <c r="U637" s="109"/>
      <c r="V637" s="109"/>
      <c r="W637" s="122"/>
      <c r="X637" s="138"/>
      <c r="Y637" s="123"/>
      <c r="Z637" s="123"/>
      <c r="AA637" s="79"/>
      <c r="AB637" s="79"/>
      <c r="AC637" s="164"/>
      <c r="AD637" s="123"/>
      <c r="AE637" s="174"/>
      <c r="AF637" s="124"/>
    </row>
    <row r="638" spans="1:32" s="106" customFormat="1">
      <c r="A638" s="108"/>
      <c r="B638" s="108"/>
      <c r="C638" s="108"/>
      <c r="D638" s="41"/>
      <c r="E638" s="41"/>
      <c r="F638" s="41"/>
      <c r="G638" s="41"/>
      <c r="H638" s="109"/>
      <c r="I638" s="109"/>
      <c r="J638" s="109"/>
      <c r="K638" s="109"/>
      <c r="L638" s="109"/>
      <c r="M638" s="109"/>
      <c r="N638" s="109"/>
      <c r="Q638" s="109"/>
      <c r="R638" s="109"/>
      <c r="S638" s="109"/>
      <c r="T638" s="109"/>
      <c r="U638" s="109"/>
      <c r="V638" s="109"/>
      <c r="W638" s="122"/>
      <c r="X638" s="138"/>
      <c r="Y638" s="123"/>
      <c r="Z638" s="123"/>
      <c r="AA638" s="79"/>
      <c r="AB638" s="79"/>
      <c r="AC638" s="164"/>
      <c r="AD638" s="123"/>
      <c r="AE638" s="174"/>
      <c r="AF638" s="124"/>
    </row>
    <row r="639" spans="1:32" s="106" customFormat="1">
      <c r="A639" s="108"/>
      <c r="B639" s="108"/>
      <c r="C639" s="108"/>
      <c r="D639" s="125"/>
      <c r="E639" s="100"/>
      <c r="F639" s="125"/>
      <c r="G639" s="125"/>
      <c r="H639" s="109"/>
      <c r="I639" s="109"/>
      <c r="J639" s="109"/>
      <c r="K639" s="109"/>
      <c r="L639" s="109"/>
      <c r="M639" s="109"/>
      <c r="N639" s="109"/>
      <c r="Q639" s="109"/>
      <c r="R639" s="109"/>
      <c r="S639" s="109"/>
      <c r="T639" s="109"/>
      <c r="U639" s="109"/>
      <c r="V639" s="109"/>
      <c r="W639" s="122"/>
      <c r="X639" s="138"/>
      <c r="Y639" s="123"/>
      <c r="Z639" s="123"/>
      <c r="AA639" s="79"/>
      <c r="AB639" s="79"/>
      <c r="AC639" s="164"/>
      <c r="AD639" s="123"/>
      <c r="AE639" s="174"/>
      <c r="AF639" s="124"/>
    </row>
    <row r="640" spans="1:32" s="106" customFormat="1">
      <c r="A640" s="108"/>
      <c r="B640" s="108"/>
      <c r="C640" s="108"/>
      <c r="D640" s="41"/>
      <c r="E640" s="41"/>
      <c r="F640" s="41"/>
      <c r="G640" s="41"/>
      <c r="H640" s="109"/>
      <c r="I640" s="109"/>
      <c r="J640" s="109"/>
      <c r="K640" s="109"/>
      <c r="L640" s="109"/>
      <c r="M640" s="109"/>
      <c r="N640" s="109"/>
      <c r="Q640" s="109"/>
      <c r="R640" s="109"/>
      <c r="S640" s="109"/>
      <c r="T640" s="109"/>
      <c r="U640" s="109"/>
      <c r="V640" s="109"/>
      <c r="W640" s="122"/>
      <c r="X640" s="138"/>
      <c r="Y640" s="123"/>
      <c r="Z640" s="123"/>
      <c r="AA640" s="79"/>
      <c r="AB640" s="79"/>
      <c r="AC640" s="164"/>
      <c r="AD640" s="123"/>
      <c r="AE640" s="174"/>
      <c r="AF640" s="124"/>
    </row>
    <row r="641" spans="1:32" s="106" customFormat="1">
      <c r="A641" s="108"/>
      <c r="B641" s="108"/>
      <c r="C641" s="108"/>
      <c r="D641" s="41"/>
      <c r="E641" s="41"/>
      <c r="F641" s="41"/>
      <c r="G641" s="41"/>
      <c r="H641" s="109"/>
      <c r="I641" s="109"/>
      <c r="J641" s="109"/>
      <c r="K641" s="109"/>
      <c r="L641" s="109"/>
      <c r="M641" s="109"/>
      <c r="N641" s="109"/>
      <c r="Q641" s="109"/>
      <c r="R641" s="109"/>
      <c r="S641" s="109"/>
      <c r="T641" s="109"/>
      <c r="U641" s="109"/>
      <c r="V641" s="109"/>
      <c r="W641" s="122"/>
      <c r="X641" s="138"/>
      <c r="Y641" s="123"/>
      <c r="Z641" s="123"/>
      <c r="AA641" s="79"/>
      <c r="AB641" s="79"/>
      <c r="AC641" s="164"/>
      <c r="AD641" s="123"/>
      <c r="AE641" s="174"/>
      <c r="AF641" s="124"/>
    </row>
    <row r="642" spans="1:32" s="106" customFormat="1">
      <c r="A642" s="108"/>
      <c r="B642" s="108"/>
      <c r="C642" s="108"/>
      <c r="D642" s="111"/>
      <c r="E642" s="100"/>
      <c r="F642" s="111"/>
      <c r="G642" s="111"/>
      <c r="H642" s="109"/>
      <c r="I642" s="109"/>
      <c r="J642" s="109"/>
      <c r="K642" s="109"/>
      <c r="L642" s="109"/>
      <c r="M642" s="109"/>
      <c r="N642" s="109"/>
      <c r="Q642" s="109"/>
      <c r="R642" s="109"/>
      <c r="S642" s="109"/>
      <c r="T642" s="109"/>
      <c r="U642" s="109"/>
      <c r="V642" s="109"/>
      <c r="W642" s="122"/>
      <c r="X642" s="138"/>
      <c r="Y642" s="123"/>
      <c r="Z642" s="123"/>
      <c r="AA642" s="79"/>
      <c r="AB642" s="79"/>
      <c r="AC642" s="164"/>
      <c r="AD642" s="123"/>
      <c r="AE642" s="174"/>
      <c r="AF642" s="124"/>
    </row>
    <row r="643" spans="1:32" s="106" customFormat="1">
      <c r="A643" s="108"/>
      <c r="B643" s="108"/>
      <c r="C643" s="108"/>
      <c r="D643" s="111"/>
      <c r="E643" s="100"/>
      <c r="F643" s="111"/>
      <c r="G643" s="111"/>
      <c r="H643" s="109"/>
      <c r="I643" s="109"/>
      <c r="J643" s="109"/>
      <c r="K643" s="109"/>
      <c r="L643" s="109"/>
      <c r="M643" s="109"/>
      <c r="N643" s="109"/>
      <c r="Q643" s="109"/>
      <c r="R643" s="109"/>
      <c r="S643" s="109"/>
      <c r="T643" s="109"/>
      <c r="U643" s="109"/>
      <c r="V643" s="109"/>
      <c r="W643" s="122"/>
      <c r="X643" s="138"/>
      <c r="Y643" s="123"/>
      <c r="Z643" s="123"/>
      <c r="AA643" s="79"/>
      <c r="AB643" s="79"/>
      <c r="AC643" s="164"/>
      <c r="AD643" s="123"/>
      <c r="AE643" s="174"/>
      <c r="AF643" s="124"/>
    </row>
    <row r="644" spans="1:32" s="106" customFormat="1">
      <c r="A644" s="108"/>
      <c r="B644" s="108"/>
      <c r="C644" s="108"/>
      <c r="D644" s="41"/>
      <c r="E644" s="41"/>
      <c r="F644" s="41"/>
      <c r="G644" s="41"/>
      <c r="H644" s="109"/>
      <c r="I644" s="109"/>
      <c r="J644" s="109"/>
      <c r="K644" s="109"/>
      <c r="L644" s="109"/>
      <c r="M644" s="109"/>
      <c r="N644" s="109"/>
      <c r="Q644" s="109"/>
      <c r="R644" s="109"/>
      <c r="S644" s="109"/>
      <c r="T644" s="109"/>
      <c r="U644" s="109"/>
      <c r="V644" s="109"/>
      <c r="W644" s="122"/>
      <c r="X644" s="138"/>
      <c r="Y644" s="123"/>
      <c r="Z644" s="123"/>
      <c r="AA644" s="79"/>
      <c r="AB644" s="79"/>
      <c r="AC644" s="164"/>
      <c r="AD644" s="123"/>
      <c r="AE644" s="174"/>
      <c r="AF644" s="124"/>
    </row>
    <row r="645" spans="1:32" s="106" customFormat="1">
      <c r="A645" s="108"/>
      <c r="B645" s="108"/>
      <c r="C645" s="108"/>
      <c r="D645" s="111"/>
      <c r="E645" s="100"/>
      <c r="F645" s="111"/>
      <c r="G645" s="111"/>
      <c r="H645" s="109"/>
      <c r="I645" s="109"/>
      <c r="J645" s="109"/>
      <c r="K645" s="109"/>
      <c r="L645" s="109"/>
      <c r="M645" s="109"/>
      <c r="N645" s="109"/>
      <c r="Q645" s="109"/>
      <c r="R645" s="109"/>
      <c r="S645" s="109"/>
      <c r="T645" s="109"/>
      <c r="U645" s="109"/>
      <c r="V645" s="109"/>
      <c r="W645" s="122"/>
      <c r="X645" s="138"/>
      <c r="Y645" s="123"/>
      <c r="Z645" s="123"/>
      <c r="AA645" s="79"/>
      <c r="AB645" s="79"/>
      <c r="AC645" s="164"/>
      <c r="AD645" s="123"/>
      <c r="AE645" s="174"/>
      <c r="AF645" s="124"/>
    </row>
    <row r="646" spans="1:32" s="106" customFormat="1">
      <c r="A646" s="108"/>
      <c r="B646" s="108"/>
      <c r="C646" s="108"/>
      <c r="D646" s="111"/>
      <c r="E646" s="100"/>
      <c r="F646" s="111"/>
      <c r="G646" s="111"/>
      <c r="H646" s="109"/>
      <c r="I646" s="109"/>
      <c r="J646" s="109"/>
      <c r="K646" s="109"/>
      <c r="L646" s="109"/>
      <c r="M646" s="109"/>
      <c r="N646" s="109"/>
      <c r="Q646" s="109"/>
      <c r="R646" s="109"/>
      <c r="S646" s="109"/>
      <c r="T646" s="109"/>
      <c r="U646" s="109"/>
      <c r="V646" s="109"/>
      <c r="W646" s="122"/>
      <c r="X646" s="138"/>
      <c r="Y646" s="123"/>
      <c r="Z646" s="123"/>
      <c r="AA646" s="79"/>
      <c r="AB646" s="79"/>
      <c r="AC646" s="164"/>
      <c r="AD646" s="123"/>
      <c r="AE646" s="174"/>
      <c r="AF646" s="124"/>
    </row>
    <row r="647" spans="1:32" s="106" customFormat="1">
      <c r="A647" s="108"/>
      <c r="B647" s="108"/>
      <c r="C647" s="108"/>
      <c r="D647" s="125"/>
      <c r="E647" s="100"/>
      <c r="F647" s="125"/>
      <c r="G647" s="125"/>
      <c r="H647" s="109"/>
      <c r="I647" s="109"/>
      <c r="J647" s="109"/>
      <c r="K647" s="109"/>
      <c r="L647" s="109"/>
      <c r="M647" s="109"/>
      <c r="N647" s="109"/>
      <c r="Q647" s="109"/>
      <c r="R647" s="109"/>
      <c r="S647" s="109"/>
      <c r="T647" s="109"/>
      <c r="U647" s="109"/>
      <c r="V647" s="109"/>
      <c r="W647" s="122"/>
      <c r="X647" s="138"/>
      <c r="Y647" s="123"/>
      <c r="Z647" s="123"/>
      <c r="AA647" s="79"/>
      <c r="AB647" s="79"/>
      <c r="AC647" s="164"/>
      <c r="AD647" s="123"/>
      <c r="AE647" s="174"/>
      <c r="AF647" s="124"/>
    </row>
    <row r="648" spans="1:32" s="106" customFormat="1">
      <c r="A648" s="108"/>
      <c r="B648" s="108"/>
      <c r="C648" s="108"/>
      <c r="D648" s="41"/>
      <c r="E648" s="41"/>
      <c r="F648" s="41"/>
      <c r="G648" s="41"/>
      <c r="H648" s="109"/>
      <c r="I648" s="109"/>
      <c r="J648" s="109"/>
      <c r="K648" s="109"/>
      <c r="L648" s="109"/>
      <c r="M648" s="109"/>
      <c r="N648" s="109"/>
      <c r="Q648" s="109"/>
      <c r="R648" s="109"/>
      <c r="S648" s="109"/>
      <c r="T648" s="109"/>
      <c r="U648" s="109"/>
      <c r="V648" s="109"/>
      <c r="W648" s="122"/>
      <c r="X648" s="138"/>
      <c r="Y648" s="123"/>
      <c r="Z648" s="123"/>
      <c r="AA648" s="79"/>
      <c r="AB648" s="79"/>
      <c r="AC648" s="164"/>
      <c r="AD648" s="123"/>
      <c r="AE648" s="174"/>
      <c r="AF648" s="124"/>
    </row>
    <row r="649" spans="1:32" s="106" customFormat="1">
      <c r="A649" s="108"/>
      <c r="B649" s="108"/>
      <c r="C649" s="108"/>
      <c r="D649" s="102"/>
      <c r="E649" s="102"/>
      <c r="F649" s="102"/>
      <c r="G649" s="102"/>
      <c r="H649" s="109"/>
      <c r="I649" s="109"/>
      <c r="J649" s="109"/>
      <c r="K649" s="109"/>
      <c r="L649" s="109"/>
      <c r="M649" s="109"/>
      <c r="N649" s="109"/>
      <c r="Q649" s="109"/>
      <c r="R649" s="109"/>
      <c r="S649" s="109"/>
      <c r="T649" s="109"/>
      <c r="U649" s="109"/>
      <c r="V649" s="109"/>
      <c r="W649" s="122"/>
      <c r="X649" s="138"/>
      <c r="Y649" s="123"/>
      <c r="Z649" s="123"/>
      <c r="AA649" s="79"/>
      <c r="AB649" s="79"/>
      <c r="AC649" s="164"/>
      <c r="AD649" s="123"/>
      <c r="AE649" s="174"/>
      <c r="AF649" s="124"/>
    </row>
    <row r="650" spans="1:32" s="106" customFormat="1">
      <c r="A650" s="108"/>
      <c r="B650" s="108"/>
      <c r="C650" s="108"/>
      <c r="D650" s="41"/>
      <c r="E650" s="41"/>
      <c r="F650" s="41"/>
      <c r="G650" s="41"/>
      <c r="H650" s="109"/>
      <c r="I650" s="109"/>
      <c r="J650" s="109"/>
      <c r="K650" s="109"/>
      <c r="L650" s="109"/>
      <c r="M650" s="109"/>
      <c r="N650" s="109"/>
      <c r="Q650" s="109"/>
      <c r="R650" s="109"/>
      <c r="S650" s="109"/>
      <c r="T650" s="109"/>
      <c r="U650" s="109"/>
      <c r="V650" s="109"/>
      <c r="W650" s="122"/>
      <c r="X650" s="138"/>
      <c r="Y650" s="123"/>
      <c r="Z650" s="123"/>
      <c r="AA650" s="79"/>
      <c r="AB650" s="79"/>
      <c r="AC650" s="164"/>
      <c r="AD650" s="123"/>
      <c r="AE650" s="174"/>
      <c r="AF650" s="124"/>
    </row>
    <row r="651" spans="1:32" s="106" customFormat="1">
      <c r="A651" s="108"/>
      <c r="B651" s="108"/>
      <c r="C651" s="108"/>
      <c r="D651" s="41"/>
      <c r="E651" s="41"/>
      <c r="F651" s="41"/>
      <c r="G651" s="41"/>
      <c r="H651" s="109"/>
      <c r="I651" s="109"/>
      <c r="J651" s="109"/>
      <c r="K651" s="109"/>
      <c r="L651" s="109"/>
      <c r="M651" s="109"/>
      <c r="N651" s="109"/>
      <c r="Q651" s="109"/>
      <c r="R651" s="109"/>
      <c r="S651" s="109"/>
      <c r="T651" s="109"/>
      <c r="U651" s="109"/>
      <c r="V651" s="109"/>
      <c r="W651" s="122"/>
      <c r="X651" s="138"/>
      <c r="Y651" s="123"/>
      <c r="Z651" s="123"/>
      <c r="AA651" s="79"/>
      <c r="AB651" s="79"/>
      <c r="AC651" s="164"/>
      <c r="AD651" s="123"/>
      <c r="AE651" s="174"/>
      <c r="AF651" s="124"/>
    </row>
    <row r="652" spans="1:32" s="106" customFormat="1">
      <c r="A652" s="108"/>
      <c r="B652" s="108"/>
      <c r="C652" s="108"/>
      <c r="D652" s="41"/>
      <c r="E652" s="41"/>
      <c r="F652" s="41"/>
      <c r="G652" s="41"/>
      <c r="H652" s="109"/>
      <c r="I652" s="109"/>
      <c r="J652" s="109"/>
      <c r="K652" s="109"/>
      <c r="L652" s="109"/>
      <c r="M652" s="109"/>
      <c r="N652" s="109"/>
      <c r="Q652" s="109"/>
      <c r="R652" s="109"/>
      <c r="S652" s="109"/>
      <c r="T652" s="109"/>
      <c r="U652" s="109"/>
      <c r="V652" s="109"/>
      <c r="W652" s="122"/>
      <c r="X652" s="138"/>
      <c r="Y652" s="123"/>
      <c r="Z652" s="123"/>
      <c r="AA652" s="79"/>
      <c r="AB652" s="79"/>
      <c r="AC652" s="164"/>
      <c r="AD652" s="123"/>
      <c r="AE652" s="174"/>
      <c r="AF652" s="124"/>
    </row>
    <row r="653" spans="1:32" s="106" customFormat="1">
      <c r="A653" s="108"/>
      <c r="B653" s="108"/>
      <c r="C653" s="108"/>
      <c r="D653" s="41"/>
      <c r="E653" s="41"/>
      <c r="F653" s="41"/>
      <c r="G653" s="41"/>
      <c r="H653" s="109"/>
      <c r="I653" s="109"/>
      <c r="J653" s="109"/>
      <c r="K653" s="109"/>
      <c r="L653" s="109"/>
      <c r="M653" s="109"/>
      <c r="N653" s="109"/>
      <c r="Q653" s="109"/>
      <c r="R653" s="109"/>
      <c r="S653" s="109"/>
      <c r="T653" s="109"/>
      <c r="U653" s="109"/>
      <c r="V653" s="109"/>
      <c r="W653" s="122"/>
      <c r="X653" s="138"/>
      <c r="Y653" s="123"/>
      <c r="Z653" s="123"/>
      <c r="AA653" s="79"/>
      <c r="AB653" s="79"/>
      <c r="AC653" s="164"/>
      <c r="AD653" s="123"/>
      <c r="AE653" s="174"/>
      <c r="AF653" s="124"/>
    </row>
    <row r="654" spans="1:32" s="106" customFormat="1">
      <c r="A654" s="108"/>
      <c r="B654" s="108"/>
      <c r="C654" s="108"/>
      <c r="D654" s="111"/>
      <c r="E654" s="100"/>
      <c r="F654" s="111"/>
      <c r="G654" s="111"/>
      <c r="H654" s="109"/>
      <c r="I654" s="109"/>
      <c r="J654" s="109"/>
      <c r="K654" s="109"/>
      <c r="L654" s="109"/>
      <c r="M654" s="109"/>
      <c r="N654" s="109"/>
      <c r="Q654" s="109"/>
      <c r="R654" s="109"/>
      <c r="S654" s="109"/>
      <c r="T654" s="109"/>
      <c r="U654" s="109"/>
      <c r="V654" s="109"/>
      <c r="W654" s="122"/>
      <c r="X654" s="138"/>
      <c r="Y654" s="123"/>
      <c r="Z654" s="123"/>
      <c r="AA654" s="79"/>
      <c r="AB654" s="79"/>
      <c r="AC654" s="164"/>
      <c r="AD654" s="123"/>
      <c r="AE654" s="174"/>
      <c r="AF654" s="124"/>
    </row>
    <row r="655" spans="1:32" s="106" customFormat="1">
      <c r="A655" s="108"/>
      <c r="B655" s="108"/>
      <c r="C655" s="108"/>
      <c r="D655" s="111"/>
      <c r="E655" s="100"/>
      <c r="F655" s="111"/>
      <c r="G655" s="111"/>
      <c r="H655" s="109"/>
      <c r="I655" s="109"/>
      <c r="J655" s="109"/>
      <c r="K655" s="109"/>
      <c r="L655" s="109"/>
      <c r="M655" s="109"/>
      <c r="N655" s="109"/>
      <c r="Q655" s="109"/>
      <c r="R655" s="109"/>
      <c r="S655" s="109"/>
      <c r="T655" s="109"/>
      <c r="U655" s="109"/>
      <c r="V655" s="109"/>
      <c r="W655" s="122"/>
      <c r="X655" s="138"/>
      <c r="Y655" s="123"/>
      <c r="Z655" s="123"/>
      <c r="AA655" s="79"/>
      <c r="AB655" s="79"/>
      <c r="AC655" s="164"/>
      <c r="AD655" s="123"/>
      <c r="AE655" s="174"/>
      <c r="AF655" s="124"/>
    </row>
    <row r="656" spans="1:32" s="106" customFormat="1">
      <c r="A656" s="108"/>
      <c r="B656" s="108"/>
      <c r="C656" s="108"/>
      <c r="D656" s="127"/>
      <c r="E656" s="100"/>
      <c r="F656" s="127"/>
      <c r="G656" s="127"/>
      <c r="H656" s="109"/>
      <c r="I656" s="109"/>
      <c r="J656" s="109"/>
      <c r="K656" s="109"/>
      <c r="L656" s="109"/>
      <c r="M656" s="109"/>
      <c r="N656" s="109"/>
      <c r="Q656" s="109"/>
      <c r="R656" s="109"/>
      <c r="S656" s="109"/>
      <c r="T656" s="109"/>
      <c r="U656" s="109"/>
      <c r="V656" s="109"/>
      <c r="W656" s="122"/>
      <c r="X656" s="138"/>
      <c r="Y656" s="123"/>
      <c r="Z656" s="123"/>
      <c r="AA656" s="79"/>
      <c r="AB656" s="79"/>
      <c r="AC656" s="164"/>
      <c r="AD656" s="123"/>
      <c r="AE656" s="174"/>
      <c r="AF656" s="124"/>
    </row>
    <row r="657" spans="1:32" s="106" customFormat="1">
      <c r="A657" s="108"/>
      <c r="B657" s="108"/>
      <c r="C657" s="108"/>
      <c r="D657" s="111"/>
      <c r="E657" s="100"/>
      <c r="F657" s="111"/>
      <c r="G657" s="111"/>
      <c r="H657" s="109"/>
      <c r="I657" s="109"/>
      <c r="J657" s="109"/>
      <c r="K657" s="109"/>
      <c r="L657" s="109"/>
      <c r="M657" s="109"/>
      <c r="N657" s="109"/>
      <c r="Q657" s="109"/>
      <c r="R657" s="109"/>
      <c r="S657" s="109"/>
      <c r="T657" s="109"/>
      <c r="U657" s="109"/>
      <c r="V657" s="109"/>
      <c r="W657" s="122"/>
      <c r="X657" s="138"/>
      <c r="Y657" s="123"/>
      <c r="Z657" s="123"/>
      <c r="AA657" s="79"/>
      <c r="AB657" s="79"/>
      <c r="AC657" s="164"/>
      <c r="AD657" s="123"/>
      <c r="AE657" s="174"/>
      <c r="AF657" s="124"/>
    </row>
    <row r="658" spans="1:32" s="106" customFormat="1">
      <c r="A658" s="108"/>
      <c r="B658" s="108"/>
      <c r="C658" s="108"/>
      <c r="D658" s="41"/>
      <c r="E658" s="41"/>
      <c r="F658" s="41"/>
      <c r="G658" s="41"/>
      <c r="H658" s="109"/>
      <c r="I658" s="109"/>
      <c r="J658" s="109"/>
      <c r="K658" s="109"/>
      <c r="L658" s="109"/>
      <c r="M658" s="109"/>
      <c r="N658" s="109"/>
      <c r="Q658" s="109"/>
      <c r="R658" s="109"/>
      <c r="S658" s="109"/>
      <c r="T658" s="109"/>
      <c r="U658" s="109"/>
      <c r="V658" s="109"/>
      <c r="W658" s="122"/>
      <c r="X658" s="138"/>
      <c r="Y658" s="123"/>
      <c r="Z658" s="123"/>
      <c r="AA658" s="79"/>
      <c r="AB658" s="79"/>
      <c r="AC658" s="164"/>
      <c r="AD658" s="123"/>
      <c r="AE658" s="174"/>
      <c r="AF658" s="124"/>
    </row>
    <row r="659" spans="1:32" s="106" customFormat="1">
      <c r="A659" s="108"/>
      <c r="B659" s="108"/>
      <c r="C659" s="108"/>
      <c r="D659" s="41"/>
      <c r="E659" s="41"/>
      <c r="F659" s="41"/>
      <c r="G659" s="41"/>
      <c r="H659" s="109"/>
      <c r="I659" s="109"/>
      <c r="J659" s="109"/>
      <c r="K659" s="109"/>
      <c r="L659" s="109"/>
      <c r="M659" s="109"/>
      <c r="N659" s="109"/>
      <c r="Q659" s="109"/>
      <c r="R659" s="109"/>
      <c r="S659" s="109"/>
      <c r="T659" s="109"/>
      <c r="U659" s="109"/>
      <c r="V659" s="109"/>
      <c r="W659" s="122"/>
      <c r="X659" s="138"/>
      <c r="Y659" s="123"/>
      <c r="Z659" s="123"/>
      <c r="AA659" s="79"/>
      <c r="AB659" s="79"/>
      <c r="AC659" s="164"/>
      <c r="AD659" s="123"/>
      <c r="AE659" s="174"/>
      <c r="AF659" s="124"/>
    </row>
    <row r="660" spans="1:32" s="106" customFormat="1">
      <c r="A660" s="108"/>
      <c r="B660" s="108"/>
      <c r="C660" s="108"/>
      <c r="D660" s="41"/>
      <c r="E660" s="41"/>
      <c r="F660" s="41"/>
      <c r="G660" s="41"/>
      <c r="H660" s="109"/>
      <c r="I660" s="109"/>
      <c r="J660" s="109"/>
      <c r="K660" s="109"/>
      <c r="L660" s="109"/>
      <c r="M660" s="109"/>
      <c r="N660" s="109"/>
      <c r="Q660" s="109"/>
      <c r="R660" s="109"/>
      <c r="S660" s="109"/>
      <c r="T660" s="109"/>
      <c r="U660" s="109"/>
      <c r="V660" s="109"/>
      <c r="W660" s="122"/>
      <c r="X660" s="138"/>
      <c r="Y660" s="123"/>
      <c r="Z660" s="123"/>
      <c r="AA660" s="79"/>
      <c r="AB660" s="79"/>
      <c r="AC660" s="164"/>
      <c r="AD660" s="123"/>
      <c r="AE660" s="174"/>
      <c r="AF660" s="124"/>
    </row>
    <row r="661" spans="1:32" s="106" customFormat="1">
      <c r="A661" s="108"/>
      <c r="B661" s="108"/>
      <c r="C661" s="108"/>
      <c r="D661" s="41"/>
      <c r="E661" s="41"/>
      <c r="F661" s="41"/>
      <c r="G661" s="41"/>
      <c r="H661" s="109"/>
      <c r="I661" s="109"/>
      <c r="J661" s="109"/>
      <c r="K661" s="109"/>
      <c r="L661" s="109"/>
      <c r="M661" s="109"/>
      <c r="N661" s="109"/>
      <c r="Q661" s="109"/>
      <c r="R661" s="109"/>
      <c r="S661" s="109"/>
      <c r="T661" s="109"/>
      <c r="U661" s="109"/>
      <c r="V661" s="109"/>
      <c r="W661" s="122"/>
      <c r="X661" s="138"/>
      <c r="Y661" s="123"/>
      <c r="Z661" s="123"/>
      <c r="AA661" s="79"/>
      <c r="AB661" s="79"/>
      <c r="AC661" s="164"/>
      <c r="AD661" s="123"/>
      <c r="AE661" s="174"/>
      <c r="AF661" s="124"/>
    </row>
    <row r="662" spans="1:32" s="106" customFormat="1">
      <c r="A662" s="108"/>
      <c r="B662" s="108"/>
      <c r="C662" s="108"/>
      <c r="D662" s="125"/>
      <c r="E662" s="100"/>
      <c r="F662" s="125"/>
      <c r="G662" s="125"/>
      <c r="H662" s="109"/>
      <c r="I662" s="109"/>
      <c r="J662" s="109"/>
      <c r="K662" s="109"/>
      <c r="L662" s="109"/>
      <c r="M662" s="109"/>
      <c r="N662" s="109"/>
      <c r="Q662" s="109"/>
      <c r="R662" s="109"/>
      <c r="S662" s="109"/>
      <c r="T662" s="109"/>
      <c r="U662" s="109"/>
      <c r="V662" s="109"/>
      <c r="W662" s="122"/>
      <c r="X662" s="138"/>
      <c r="Y662" s="123"/>
      <c r="Z662" s="123"/>
      <c r="AA662" s="79"/>
      <c r="AB662" s="79"/>
      <c r="AC662" s="164"/>
      <c r="AD662" s="123"/>
      <c r="AE662" s="174"/>
      <c r="AF662" s="124"/>
    </row>
    <row r="663" spans="1:32" s="106" customFormat="1">
      <c r="A663" s="108"/>
      <c r="B663" s="108"/>
      <c r="C663" s="108"/>
      <c r="D663" s="125"/>
      <c r="E663" s="100"/>
      <c r="F663" s="125"/>
      <c r="G663" s="125"/>
      <c r="H663" s="109"/>
      <c r="I663" s="109"/>
      <c r="J663" s="109"/>
      <c r="K663" s="109"/>
      <c r="L663" s="109"/>
      <c r="M663" s="109"/>
      <c r="N663" s="109"/>
      <c r="Q663" s="109"/>
      <c r="R663" s="109"/>
      <c r="S663" s="109"/>
      <c r="T663" s="109"/>
      <c r="U663" s="109"/>
      <c r="V663" s="109"/>
      <c r="W663" s="122"/>
      <c r="X663" s="138"/>
      <c r="Y663" s="123"/>
      <c r="Z663" s="123"/>
      <c r="AA663" s="79"/>
      <c r="AB663" s="79"/>
      <c r="AC663" s="164"/>
      <c r="AD663" s="123"/>
      <c r="AE663" s="174"/>
      <c r="AF663" s="124"/>
    </row>
    <row r="664" spans="1:32" s="106" customFormat="1">
      <c r="A664" s="108"/>
      <c r="B664" s="108"/>
      <c r="C664" s="108"/>
      <c r="D664" s="125"/>
      <c r="E664" s="100"/>
      <c r="F664" s="125"/>
      <c r="G664" s="125"/>
      <c r="H664" s="109"/>
      <c r="I664" s="109"/>
      <c r="J664" s="109"/>
      <c r="K664" s="109"/>
      <c r="L664" s="109"/>
      <c r="M664" s="109"/>
      <c r="N664" s="109"/>
      <c r="Q664" s="109"/>
      <c r="R664" s="109"/>
      <c r="S664" s="109"/>
      <c r="T664" s="109"/>
      <c r="U664" s="109"/>
      <c r="V664" s="109"/>
      <c r="W664" s="122"/>
      <c r="X664" s="138"/>
      <c r="Y664" s="123"/>
      <c r="Z664" s="123"/>
      <c r="AA664" s="79"/>
      <c r="AB664" s="79"/>
      <c r="AC664" s="164"/>
      <c r="AD664" s="123"/>
      <c r="AE664" s="174"/>
      <c r="AF664" s="124"/>
    </row>
    <row r="665" spans="1:32" s="106" customFormat="1">
      <c r="A665" s="108"/>
      <c r="B665" s="108"/>
      <c r="C665" s="108"/>
      <c r="D665" s="41"/>
      <c r="E665" s="41"/>
      <c r="F665" s="41"/>
      <c r="G665" s="41"/>
      <c r="H665" s="109"/>
      <c r="I665" s="109"/>
      <c r="J665" s="109"/>
      <c r="K665" s="109"/>
      <c r="L665" s="109"/>
      <c r="M665" s="109"/>
      <c r="N665" s="109"/>
      <c r="Q665" s="109"/>
      <c r="R665" s="109"/>
      <c r="S665" s="109"/>
      <c r="T665" s="109"/>
      <c r="U665" s="109"/>
      <c r="V665" s="109"/>
      <c r="W665" s="122"/>
      <c r="X665" s="138"/>
      <c r="Y665" s="123"/>
      <c r="Z665" s="123"/>
      <c r="AA665" s="79"/>
      <c r="AB665" s="79"/>
      <c r="AC665" s="164"/>
      <c r="AD665" s="123"/>
      <c r="AE665" s="174"/>
      <c r="AF665" s="124"/>
    </row>
    <row r="666" spans="1:32" s="106" customFormat="1">
      <c r="A666" s="108"/>
      <c r="B666" s="108"/>
      <c r="C666" s="108"/>
      <c r="D666" s="41"/>
      <c r="E666" s="41"/>
      <c r="F666" s="41"/>
      <c r="G666" s="41"/>
      <c r="H666" s="109"/>
      <c r="I666" s="109"/>
      <c r="J666" s="109"/>
      <c r="K666" s="109"/>
      <c r="L666" s="109"/>
      <c r="M666" s="109"/>
      <c r="N666" s="109"/>
      <c r="Q666" s="109"/>
      <c r="R666" s="109"/>
      <c r="S666" s="109"/>
      <c r="T666" s="109"/>
      <c r="U666" s="109"/>
      <c r="V666" s="109"/>
      <c r="W666" s="122"/>
      <c r="X666" s="138"/>
      <c r="Y666" s="123"/>
      <c r="Z666" s="123"/>
      <c r="AA666" s="79"/>
      <c r="AB666" s="79"/>
      <c r="AC666" s="164"/>
      <c r="AD666" s="123"/>
      <c r="AE666" s="174"/>
      <c r="AF666" s="124"/>
    </row>
    <row r="667" spans="1:32" s="106" customFormat="1">
      <c r="A667" s="108"/>
      <c r="B667" s="108"/>
      <c r="C667" s="108"/>
      <c r="D667" s="102"/>
      <c r="E667" s="102"/>
      <c r="F667" s="102"/>
      <c r="G667" s="102"/>
      <c r="H667" s="109"/>
      <c r="I667" s="109"/>
      <c r="J667" s="109"/>
      <c r="K667" s="109"/>
      <c r="L667" s="109"/>
      <c r="M667" s="109"/>
      <c r="N667" s="109"/>
      <c r="Q667" s="109"/>
      <c r="R667" s="109"/>
      <c r="S667" s="109"/>
      <c r="T667" s="109"/>
      <c r="U667" s="109"/>
      <c r="V667" s="109"/>
      <c r="W667" s="122"/>
      <c r="X667" s="138"/>
      <c r="Y667" s="123"/>
      <c r="Z667" s="123"/>
      <c r="AA667" s="79"/>
      <c r="AB667" s="79"/>
      <c r="AC667" s="164"/>
      <c r="AD667" s="123"/>
      <c r="AE667" s="174"/>
      <c r="AF667" s="124"/>
    </row>
    <row r="668" spans="1:32" s="106" customFormat="1">
      <c r="A668" s="108"/>
      <c r="B668" s="108"/>
      <c r="C668" s="108"/>
      <c r="D668" s="41"/>
      <c r="E668" s="41"/>
      <c r="F668" s="41"/>
      <c r="G668" s="41"/>
      <c r="H668" s="109"/>
      <c r="I668" s="109"/>
      <c r="J668" s="109"/>
      <c r="K668" s="109"/>
      <c r="L668" s="109"/>
      <c r="M668" s="109"/>
      <c r="N668" s="109"/>
      <c r="Q668" s="109"/>
      <c r="R668" s="109"/>
      <c r="S668" s="109"/>
      <c r="T668" s="109"/>
      <c r="U668" s="109"/>
      <c r="V668" s="109"/>
      <c r="W668" s="122"/>
      <c r="X668" s="138"/>
      <c r="Y668" s="123"/>
      <c r="Z668" s="123"/>
      <c r="AA668" s="79"/>
      <c r="AB668" s="79"/>
      <c r="AC668" s="164"/>
      <c r="AD668" s="123"/>
      <c r="AE668" s="174"/>
      <c r="AF668" s="124"/>
    </row>
    <row r="669" spans="1:32" s="106" customFormat="1">
      <c r="A669" s="108"/>
      <c r="B669" s="108"/>
      <c r="C669" s="108"/>
      <c r="D669" s="125"/>
      <c r="E669" s="100"/>
      <c r="F669" s="125"/>
      <c r="G669" s="125"/>
      <c r="H669" s="109"/>
      <c r="I669" s="109"/>
      <c r="J669" s="109"/>
      <c r="K669" s="109"/>
      <c r="L669" s="109"/>
      <c r="M669" s="109"/>
      <c r="N669" s="109"/>
      <c r="Q669" s="109"/>
      <c r="R669" s="109"/>
      <c r="S669" s="109"/>
      <c r="T669" s="109"/>
      <c r="U669" s="109"/>
      <c r="V669" s="109"/>
      <c r="W669" s="122"/>
      <c r="X669" s="138"/>
      <c r="Y669" s="123"/>
      <c r="Z669" s="123"/>
      <c r="AA669" s="79"/>
      <c r="AB669" s="79"/>
      <c r="AC669" s="164"/>
      <c r="AD669" s="123"/>
      <c r="AE669" s="174"/>
      <c r="AF669" s="124"/>
    </row>
    <row r="670" spans="1:32" s="106" customFormat="1">
      <c r="A670" s="108"/>
      <c r="B670" s="108"/>
      <c r="C670" s="108"/>
      <c r="D670" s="125"/>
      <c r="E670" s="100"/>
      <c r="F670" s="125"/>
      <c r="G670" s="125"/>
      <c r="H670" s="109"/>
      <c r="I670" s="109"/>
      <c r="J670" s="109"/>
      <c r="K670" s="109"/>
      <c r="L670" s="109"/>
      <c r="M670" s="109"/>
      <c r="N670" s="109"/>
      <c r="Q670" s="109"/>
      <c r="R670" s="109"/>
      <c r="S670" s="109"/>
      <c r="T670" s="109"/>
      <c r="U670" s="109"/>
      <c r="V670" s="109"/>
      <c r="W670" s="122"/>
      <c r="X670" s="138"/>
      <c r="Y670" s="123"/>
      <c r="Z670" s="123"/>
      <c r="AA670" s="79"/>
      <c r="AB670" s="79"/>
      <c r="AC670" s="164"/>
      <c r="AD670" s="123"/>
      <c r="AE670" s="174"/>
      <c r="AF670" s="124"/>
    </row>
    <row r="671" spans="1:32" s="106" customFormat="1">
      <c r="A671" s="108"/>
      <c r="B671" s="108"/>
      <c r="C671" s="108"/>
      <c r="D671" s="125"/>
      <c r="E671" s="100"/>
      <c r="F671" s="125"/>
      <c r="G671" s="125"/>
      <c r="H671" s="109"/>
      <c r="I671" s="109"/>
      <c r="J671" s="109"/>
      <c r="K671" s="109"/>
      <c r="L671" s="109"/>
      <c r="M671" s="109"/>
      <c r="N671" s="109"/>
      <c r="Q671" s="109"/>
      <c r="R671" s="109"/>
      <c r="S671" s="109"/>
      <c r="T671" s="109"/>
      <c r="U671" s="109"/>
      <c r="V671" s="109"/>
      <c r="W671" s="122"/>
      <c r="X671" s="138"/>
      <c r="Y671" s="123"/>
      <c r="Z671" s="123"/>
      <c r="AA671" s="79"/>
      <c r="AB671" s="79"/>
      <c r="AC671" s="164"/>
      <c r="AD671" s="123"/>
      <c r="AE671" s="174"/>
      <c r="AF671" s="124"/>
    </row>
    <row r="672" spans="1:32" s="106" customFormat="1">
      <c r="A672" s="108"/>
      <c r="B672" s="108"/>
      <c r="C672" s="108"/>
      <c r="D672" s="125"/>
      <c r="E672" s="100"/>
      <c r="F672" s="125"/>
      <c r="G672" s="125"/>
      <c r="H672" s="109"/>
      <c r="I672" s="109"/>
      <c r="J672" s="109"/>
      <c r="K672" s="109"/>
      <c r="L672" s="109"/>
      <c r="M672" s="109"/>
      <c r="N672" s="109"/>
      <c r="Q672" s="109"/>
      <c r="R672" s="109"/>
      <c r="S672" s="109"/>
      <c r="T672" s="109"/>
      <c r="U672" s="109"/>
      <c r="V672" s="109"/>
      <c r="W672" s="122"/>
      <c r="X672" s="138"/>
      <c r="Y672" s="123"/>
      <c r="Z672" s="123"/>
      <c r="AA672" s="79"/>
      <c r="AB672" s="79"/>
      <c r="AC672" s="164"/>
      <c r="AD672" s="123"/>
      <c r="AE672" s="174"/>
      <c r="AF672" s="124"/>
    </row>
    <row r="673" spans="1:32" s="106" customFormat="1">
      <c r="A673" s="108"/>
      <c r="B673" s="108"/>
      <c r="C673" s="108"/>
      <c r="D673" s="125"/>
      <c r="E673" s="100"/>
      <c r="F673" s="125"/>
      <c r="G673" s="125"/>
      <c r="H673" s="109"/>
      <c r="I673" s="109"/>
      <c r="J673" s="109"/>
      <c r="K673" s="109"/>
      <c r="L673" s="109"/>
      <c r="M673" s="109"/>
      <c r="N673" s="109"/>
      <c r="Q673" s="109"/>
      <c r="R673" s="109"/>
      <c r="S673" s="109"/>
      <c r="T673" s="109"/>
      <c r="U673" s="109"/>
      <c r="V673" s="109"/>
      <c r="W673" s="122"/>
      <c r="X673" s="138"/>
      <c r="Y673" s="123"/>
      <c r="Z673" s="123"/>
      <c r="AA673" s="79"/>
      <c r="AB673" s="79"/>
      <c r="AC673" s="164"/>
      <c r="AD673" s="123"/>
      <c r="AE673" s="174"/>
      <c r="AF673" s="124"/>
    </row>
    <row r="674" spans="1:32" s="106" customFormat="1">
      <c r="A674" s="108"/>
      <c r="B674" s="108"/>
      <c r="C674" s="108"/>
      <c r="D674" s="41"/>
      <c r="E674" s="41"/>
      <c r="F674" s="41"/>
      <c r="G674" s="41"/>
      <c r="H674" s="109"/>
      <c r="I674" s="109"/>
      <c r="J674" s="109"/>
      <c r="K674" s="109"/>
      <c r="L674" s="109"/>
      <c r="M674" s="109"/>
      <c r="N674" s="109"/>
      <c r="Q674" s="109"/>
      <c r="R674" s="109"/>
      <c r="S674" s="109"/>
      <c r="T674" s="109"/>
      <c r="U674" s="109"/>
      <c r="V674" s="109"/>
      <c r="W674" s="122"/>
      <c r="X674" s="138"/>
      <c r="Y674" s="123"/>
      <c r="Z674" s="123"/>
      <c r="AA674" s="79"/>
      <c r="AB674" s="79"/>
      <c r="AC674" s="164"/>
      <c r="AD674" s="123"/>
      <c r="AE674" s="174"/>
      <c r="AF674" s="124"/>
    </row>
    <row r="675" spans="1:32" s="106" customFormat="1">
      <c r="A675" s="108"/>
      <c r="B675" s="108"/>
      <c r="C675" s="108"/>
      <c r="D675" s="41"/>
      <c r="E675" s="41"/>
      <c r="F675" s="41"/>
      <c r="G675" s="41"/>
      <c r="H675" s="109"/>
      <c r="I675" s="109"/>
      <c r="J675" s="109"/>
      <c r="K675" s="109"/>
      <c r="L675" s="109"/>
      <c r="M675" s="109"/>
      <c r="N675" s="109"/>
      <c r="Q675" s="109"/>
      <c r="R675" s="109"/>
      <c r="S675" s="109"/>
      <c r="T675" s="109"/>
      <c r="U675" s="109"/>
      <c r="V675" s="109"/>
      <c r="W675" s="122"/>
      <c r="X675" s="138"/>
      <c r="Y675" s="123"/>
      <c r="Z675" s="123"/>
      <c r="AA675" s="79"/>
      <c r="AB675" s="79"/>
      <c r="AC675" s="164"/>
      <c r="AD675" s="123"/>
      <c r="AE675" s="174"/>
      <c r="AF675" s="124"/>
    </row>
    <row r="676" spans="1:32" s="106" customFormat="1">
      <c r="A676" s="108"/>
      <c r="B676" s="108"/>
      <c r="C676" s="108"/>
      <c r="D676" s="127"/>
      <c r="E676" s="100"/>
      <c r="F676" s="127"/>
      <c r="G676" s="127"/>
      <c r="H676" s="109"/>
      <c r="I676" s="109"/>
      <c r="J676" s="109"/>
      <c r="K676" s="109"/>
      <c r="L676" s="109"/>
      <c r="M676" s="109"/>
      <c r="N676" s="109"/>
      <c r="Q676" s="109"/>
      <c r="R676" s="109"/>
      <c r="S676" s="109"/>
      <c r="T676" s="109"/>
      <c r="U676" s="109"/>
      <c r="V676" s="109"/>
      <c r="W676" s="122"/>
      <c r="X676" s="138"/>
      <c r="Y676" s="123"/>
      <c r="Z676" s="123"/>
      <c r="AA676" s="79"/>
      <c r="AB676" s="79"/>
      <c r="AC676" s="164"/>
      <c r="AD676" s="123"/>
      <c r="AE676" s="174"/>
      <c r="AF676" s="124"/>
    </row>
    <row r="677" spans="1:32" s="106" customFormat="1">
      <c r="A677" s="108"/>
      <c r="B677" s="108"/>
      <c r="C677" s="108"/>
      <c r="D677" s="41"/>
      <c r="E677" s="41"/>
      <c r="F677" s="41"/>
      <c r="G677" s="41"/>
      <c r="H677" s="109"/>
      <c r="I677" s="109"/>
      <c r="J677" s="109"/>
      <c r="K677" s="109"/>
      <c r="L677" s="109"/>
      <c r="M677" s="109"/>
      <c r="N677" s="109"/>
      <c r="Q677" s="109"/>
      <c r="R677" s="109"/>
      <c r="S677" s="109"/>
      <c r="T677" s="109"/>
      <c r="U677" s="109"/>
      <c r="V677" s="109"/>
      <c r="W677" s="122"/>
      <c r="X677" s="138"/>
      <c r="Y677" s="123"/>
      <c r="Z677" s="123"/>
      <c r="AA677" s="79"/>
      <c r="AB677" s="79"/>
      <c r="AC677" s="164"/>
      <c r="AD677" s="123"/>
      <c r="AE677" s="174"/>
      <c r="AF677" s="124"/>
    </row>
    <row r="678" spans="1:32" s="106" customFormat="1">
      <c r="A678" s="108"/>
      <c r="B678" s="108"/>
      <c r="C678" s="108"/>
      <c r="D678" s="125"/>
      <c r="E678" s="100"/>
      <c r="F678" s="125"/>
      <c r="G678" s="125"/>
      <c r="H678" s="109"/>
      <c r="I678" s="109"/>
      <c r="J678" s="109"/>
      <c r="K678" s="109"/>
      <c r="L678" s="109"/>
      <c r="M678" s="109"/>
      <c r="N678" s="109"/>
      <c r="Q678" s="109"/>
      <c r="R678" s="109"/>
      <c r="S678" s="109"/>
      <c r="T678" s="109"/>
      <c r="U678" s="109"/>
      <c r="V678" s="109"/>
      <c r="W678" s="122"/>
      <c r="X678" s="138"/>
      <c r="Y678" s="123"/>
      <c r="Z678" s="123"/>
      <c r="AA678" s="79"/>
      <c r="AB678" s="79"/>
      <c r="AC678" s="164"/>
      <c r="AD678" s="123"/>
      <c r="AE678" s="174"/>
      <c r="AF678" s="124"/>
    </row>
    <row r="679" spans="1:32" s="106" customFormat="1">
      <c r="A679" s="108"/>
      <c r="B679" s="108"/>
      <c r="C679" s="108"/>
      <c r="D679" s="41"/>
      <c r="E679" s="41"/>
      <c r="F679" s="41"/>
      <c r="G679" s="41"/>
      <c r="H679" s="109"/>
      <c r="I679" s="109"/>
      <c r="J679" s="109"/>
      <c r="K679" s="109"/>
      <c r="L679" s="109"/>
      <c r="M679" s="109"/>
      <c r="N679" s="109"/>
      <c r="Q679" s="109"/>
      <c r="R679" s="109"/>
      <c r="S679" s="109"/>
      <c r="T679" s="109"/>
      <c r="U679" s="109"/>
      <c r="V679" s="109"/>
      <c r="W679" s="122"/>
      <c r="X679" s="138"/>
      <c r="Y679" s="123"/>
      <c r="Z679" s="123"/>
      <c r="AA679" s="79"/>
      <c r="AB679" s="79"/>
      <c r="AC679" s="164"/>
      <c r="AD679" s="123"/>
      <c r="AE679" s="174"/>
      <c r="AF679" s="124"/>
    </row>
    <row r="680" spans="1:32" s="106" customFormat="1">
      <c r="A680" s="108"/>
      <c r="B680" s="108"/>
      <c r="C680" s="108"/>
      <c r="D680" s="41"/>
      <c r="E680" s="41"/>
      <c r="F680" s="41"/>
      <c r="G680" s="41"/>
      <c r="H680" s="109"/>
      <c r="I680" s="109"/>
      <c r="J680" s="109"/>
      <c r="K680" s="109"/>
      <c r="L680" s="109"/>
      <c r="M680" s="109"/>
      <c r="N680" s="109"/>
      <c r="Q680" s="109"/>
      <c r="R680" s="109"/>
      <c r="S680" s="109"/>
      <c r="T680" s="109"/>
      <c r="U680" s="109"/>
      <c r="V680" s="109"/>
      <c r="W680" s="122"/>
      <c r="X680" s="138"/>
      <c r="Y680" s="123"/>
      <c r="Z680" s="123"/>
      <c r="AA680" s="79"/>
      <c r="AB680" s="79"/>
      <c r="AC680" s="164"/>
      <c r="AD680" s="123"/>
      <c r="AE680" s="174"/>
      <c r="AF680" s="124"/>
    </row>
    <row r="681" spans="1:32" s="106" customFormat="1">
      <c r="A681" s="108"/>
      <c r="B681" s="108"/>
      <c r="C681" s="108"/>
      <c r="D681" s="125"/>
      <c r="E681" s="100"/>
      <c r="F681" s="125"/>
      <c r="G681" s="125"/>
      <c r="H681" s="109"/>
      <c r="I681" s="109"/>
      <c r="J681" s="109"/>
      <c r="K681" s="109"/>
      <c r="L681" s="109"/>
      <c r="M681" s="109"/>
      <c r="N681" s="109"/>
      <c r="Q681" s="109"/>
      <c r="R681" s="109"/>
      <c r="S681" s="109"/>
      <c r="T681" s="109"/>
      <c r="U681" s="109"/>
      <c r="V681" s="109"/>
      <c r="W681" s="122"/>
      <c r="X681" s="138"/>
      <c r="Y681" s="123"/>
      <c r="Z681" s="123"/>
      <c r="AA681" s="79"/>
      <c r="AB681" s="79"/>
      <c r="AC681" s="164"/>
      <c r="AD681" s="123"/>
      <c r="AE681" s="174"/>
      <c r="AF681" s="124"/>
    </row>
    <row r="682" spans="1:32" s="106" customFormat="1">
      <c r="A682" s="108"/>
      <c r="B682" s="108"/>
      <c r="C682" s="108"/>
      <c r="D682" s="125"/>
      <c r="E682" s="100"/>
      <c r="F682" s="125"/>
      <c r="G682" s="125"/>
      <c r="H682" s="109"/>
      <c r="I682" s="109"/>
      <c r="J682" s="109"/>
      <c r="K682" s="109"/>
      <c r="L682" s="109"/>
      <c r="M682" s="109"/>
      <c r="N682" s="109"/>
      <c r="Q682" s="109"/>
      <c r="R682" s="109"/>
      <c r="S682" s="109"/>
      <c r="T682" s="109"/>
      <c r="U682" s="109"/>
      <c r="V682" s="109"/>
      <c r="W682" s="122"/>
      <c r="X682" s="138"/>
      <c r="Y682" s="123"/>
      <c r="Z682" s="123"/>
      <c r="AA682" s="79"/>
      <c r="AB682" s="79"/>
      <c r="AC682" s="164"/>
      <c r="AD682" s="123"/>
      <c r="AE682" s="174"/>
      <c r="AF682" s="124"/>
    </row>
    <row r="683" spans="1:32" s="106" customFormat="1">
      <c r="A683" s="108"/>
      <c r="B683" s="108"/>
      <c r="C683" s="108"/>
      <c r="D683" s="126"/>
      <c r="E683" s="100"/>
      <c r="F683" s="126"/>
      <c r="G683" s="126"/>
      <c r="H683" s="109"/>
      <c r="I683" s="109"/>
      <c r="J683" s="109"/>
      <c r="K683" s="109"/>
      <c r="L683" s="109"/>
      <c r="M683" s="109"/>
      <c r="N683" s="109"/>
      <c r="Q683" s="109"/>
      <c r="R683" s="109"/>
      <c r="S683" s="109"/>
      <c r="T683" s="109"/>
      <c r="U683" s="109"/>
      <c r="V683" s="109"/>
      <c r="W683" s="122"/>
      <c r="X683" s="138"/>
      <c r="Y683" s="123"/>
      <c r="Z683" s="123"/>
      <c r="AA683" s="79"/>
      <c r="AB683" s="79"/>
      <c r="AC683" s="164"/>
      <c r="AD683" s="123"/>
      <c r="AE683" s="174"/>
      <c r="AF683" s="124"/>
    </row>
    <row r="684" spans="1:32" s="106" customFormat="1">
      <c r="A684" s="108"/>
      <c r="B684" s="108"/>
      <c r="C684" s="108"/>
      <c r="D684" s="111"/>
      <c r="E684" s="100"/>
      <c r="F684" s="111"/>
      <c r="G684" s="111"/>
      <c r="H684" s="109"/>
      <c r="I684" s="109"/>
      <c r="J684" s="109"/>
      <c r="K684" s="109"/>
      <c r="L684" s="109"/>
      <c r="M684" s="109"/>
      <c r="N684" s="109"/>
      <c r="Q684" s="109"/>
      <c r="R684" s="109"/>
      <c r="S684" s="109"/>
      <c r="T684" s="109"/>
      <c r="U684" s="109"/>
      <c r="V684" s="109"/>
      <c r="W684" s="122"/>
      <c r="X684" s="138"/>
      <c r="Y684" s="123"/>
      <c r="Z684" s="123"/>
      <c r="AA684" s="79"/>
      <c r="AB684" s="79"/>
      <c r="AC684" s="164"/>
      <c r="AD684" s="123"/>
      <c r="AE684" s="174"/>
      <c r="AF684" s="124"/>
    </row>
    <row r="685" spans="1:32" s="106" customFormat="1">
      <c r="A685" s="108"/>
      <c r="B685" s="108"/>
      <c r="C685" s="108"/>
      <c r="D685" s="41"/>
      <c r="E685" s="41"/>
      <c r="F685" s="41"/>
      <c r="G685" s="41"/>
      <c r="H685" s="109"/>
      <c r="I685" s="109"/>
      <c r="J685" s="109"/>
      <c r="K685" s="109"/>
      <c r="L685" s="109"/>
      <c r="M685" s="109"/>
      <c r="N685" s="109"/>
      <c r="Q685" s="109"/>
      <c r="R685" s="109"/>
      <c r="S685" s="109"/>
      <c r="T685" s="109"/>
      <c r="U685" s="109"/>
      <c r="V685" s="109"/>
      <c r="W685" s="122"/>
      <c r="X685" s="138"/>
      <c r="Y685" s="123"/>
      <c r="Z685" s="123"/>
      <c r="AA685" s="79"/>
      <c r="AB685" s="79"/>
      <c r="AC685" s="164"/>
      <c r="AD685" s="123"/>
      <c r="AE685" s="174"/>
      <c r="AF685" s="124"/>
    </row>
    <row r="686" spans="1:32" s="106" customFormat="1">
      <c r="A686" s="108"/>
      <c r="B686" s="108"/>
      <c r="C686" s="108"/>
      <c r="D686" s="41"/>
      <c r="E686" s="41"/>
      <c r="F686" s="41"/>
      <c r="G686" s="41"/>
      <c r="H686" s="109"/>
      <c r="I686" s="109"/>
      <c r="J686" s="109"/>
      <c r="K686" s="109"/>
      <c r="L686" s="109"/>
      <c r="M686" s="109"/>
      <c r="N686" s="109"/>
      <c r="Q686" s="109"/>
      <c r="R686" s="109"/>
      <c r="S686" s="109"/>
      <c r="T686" s="109"/>
      <c r="U686" s="109"/>
      <c r="V686" s="109"/>
      <c r="W686" s="122"/>
      <c r="X686" s="138"/>
      <c r="Y686" s="123"/>
      <c r="Z686" s="123"/>
      <c r="AA686" s="79"/>
      <c r="AB686" s="79"/>
      <c r="AC686" s="164"/>
      <c r="AD686" s="123"/>
      <c r="AE686" s="174"/>
      <c r="AF686" s="124"/>
    </row>
    <row r="687" spans="1:32" s="106" customFormat="1">
      <c r="A687" s="108"/>
      <c r="B687" s="108"/>
      <c r="C687" s="108"/>
      <c r="D687" s="41"/>
      <c r="E687" s="41"/>
      <c r="F687" s="41"/>
      <c r="G687" s="41"/>
      <c r="H687" s="109"/>
      <c r="I687" s="109"/>
      <c r="J687" s="109"/>
      <c r="K687" s="109"/>
      <c r="L687" s="109"/>
      <c r="M687" s="109"/>
      <c r="N687" s="109"/>
      <c r="Q687" s="109"/>
      <c r="R687" s="109"/>
      <c r="S687" s="109"/>
      <c r="T687" s="109"/>
      <c r="U687" s="109"/>
      <c r="V687" s="109"/>
      <c r="W687" s="122"/>
      <c r="X687" s="138"/>
      <c r="Y687" s="123"/>
      <c r="Z687" s="123"/>
      <c r="AA687" s="79"/>
      <c r="AB687" s="79"/>
      <c r="AC687" s="164"/>
      <c r="AD687" s="123"/>
      <c r="AE687" s="174"/>
      <c r="AF687" s="124"/>
    </row>
    <row r="688" spans="1:32" s="106" customFormat="1">
      <c r="A688" s="108"/>
      <c r="B688" s="108"/>
      <c r="C688" s="108"/>
      <c r="D688" s="41"/>
      <c r="E688" s="41"/>
      <c r="F688" s="41"/>
      <c r="G688" s="41"/>
      <c r="H688" s="109"/>
      <c r="I688" s="109"/>
      <c r="J688" s="109"/>
      <c r="K688" s="109"/>
      <c r="L688" s="109"/>
      <c r="M688" s="109"/>
      <c r="N688" s="109"/>
      <c r="Q688" s="109"/>
      <c r="R688" s="109"/>
      <c r="S688" s="109"/>
      <c r="T688" s="109"/>
      <c r="U688" s="109"/>
      <c r="V688" s="109"/>
      <c r="W688" s="122"/>
      <c r="X688" s="138"/>
      <c r="Y688" s="123"/>
      <c r="Z688" s="123"/>
      <c r="AA688" s="79"/>
      <c r="AB688" s="79"/>
      <c r="AC688" s="164"/>
      <c r="AD688" s="123"/>
      <c r="AE688" s="174"/>
      <c r="AF688" s="124"/>
    </row>
    <row r="689" spans="1:32" s="106" customFormat="1">
      <c r="A689" s="108"/>
      <c r="B689" s="108"/>
      <c r="C689" s="108"/>
      <c r="D689" s="125"/>
      <c r="E689" s="100"/>
      <c r="F689" s="125"/>
      <c r="G689" s="125"/>
      <c r="H689" s="109"/>
      <c r="I689" s="109"/>
      <c r="J689" s="109"/>
      <c r="K689" s="109"/>
      <c r="L689" s="109"/>
      <c r="M689" s="109"/>
      <c r="N689" s="109"/>
      <c r="Q689" s="109"/>
      <c r="R689" s="109"/>
      <c r="S689" s="109"/>
      <c r="T689" s="109"/>
      <c r="U689" s="109"/>
      <c r="V689" s="109"/>
      <c r="W689" s="122"/>
      <c r="X689" s="138"/>
      <c r="Y689" s="123"/>
      <c r="Z689" s="123"/>
      <c r="AA689" s="79"/>
      <c r="AB689" s="79"/>
      <c r="AC689" s="164"/>
      <c r="AD689" s="123"/>
      <c r="AE689" s="174"/>
      <c r="AF689" s="124"/>
    </row>
    <row r="690" spans="1:32" s="106" customFormat="1">
      <c r="A690" s="108"/>
      <c r="B690" s="108"/>
      <c r="C690" s="108"/>
      <c r="D690" s="125"/>
      <c r="E690" s="100"/>
      <c r="F690" s="125"/>
      <c r="G690" s="125"/>
      <c r="H690" s="109"/>
      <c r="I690" s="109"/>
      <c r="J690" s="109"/>
      <c r="K690" s="109"/>
      <c r="L690" s="109"/>
      <c r="M690" s="109"/>
      <c r="N690" s="109"/>
      <c r="Q690" s="109"/>
      <c r="R690" s="109"/>
      <c r="S690" s="109"/>
      <c r="T690" s="109"/>
      <c r="U690" s="109"/>
      <c r="V690" s="109"/>
      <c r="W690" s="122"/>
      <c r="X690" s="138"/>
      <c r="Y690" s="123"/>
      <c r="Z690" s="123"/>
      <c r="AA690" s="79"/>
      <c r="AB690" s="79"/>
      <c r="AC690" s="164"/>
      <c r="AD690" s="123"/>
      <c r="AE690" s="174"/>
      <c r="AF690" s="124"/>
    </row>
    <row r="691" spans="1:32" s="106" customFormat="1">
      <c r="A691" s="108"/>
      <c r="B691" s="108"/>
      <c r="C691" s="108"/>
      <c r="D691" s="111"/>
      <c r="E691" s="100"/>
      <c r="F691" s="111"/>
      <c r="G691" s="111"/>
      <c r="H691" s="109"/>
      <c r="I691" s="109"/>
      <c r="J691" s="109"/>
      <c r="K691" s="109"/>
      <c r="L691" s="109"/>
      <c r="M691" s="109"/>
      <c r="N691" s="109"/>
      <c r="Q691" s="109"/>
      <c r="R691" s="109"/>
      <c r="S691" s="109"/>
      <c r="T691" s="109"/>
      <c r="U691" s="109"/>
      <c r="V691" s="109"/>
      <c r="W691" s="122"/>
      <c r="X691" s="138"/>
      <c r="Y691" s="123"/>
      <c r="Z691" s="123"/>
      <c r="AA691" s="79"/>
      <c r="AB691" s="79"/>
      <c r="AC691" s="164"/>
      <c r="AD691" s="123"/>
      <c r="AE691" s="174"/>
      <c r="AF691" s="124"/>
    </row>
    <row r="692" spans="1:32" s="106" customFormat="1">
      <c r="A692" s="108"/>
      <c r="B692" s="108"/>
      <c r="C692" s="108"/>
      <c r="D692" s="126"/>
      <c r="E692" s="100"/>
      <c r="F692" s="126"/>
      <c r="G692" s="126"/>
      <c r="H692" s="109"/>
      <c r="I692" s="109"/>
      <c r="J692" s="109"/>
      <c r="K692" s="109"/>
      <c r="L692" s="109"/>
      <c r="M692" s="109"/>
      <c r="N692" s="109"/>
      <c r="Q692" s="109"/>
      <c r="R692" s="109"/>
      <c r="S692" s="109"/>
      <c r="T692" s="109"/>
      <c r="U692" s="109"/>
      <c r="V692" s="109"/>
      <c r="W692" s="122"/>
      <c r="X692" s="138"/>
      <c r="Y692" s="123"/>
      <c r="Z692" s="123"/>
      <c r="AA692" s="79"/>
      <c r="AB692" s="79"/>
      <c r="AC692" s="164"/>
      <c r="AD692" s="123"/>
      <c r="AE692" s="174"/>
      <c r="AF692" s="124"/>
    </row>
    <row r="693" spans="1:32" s="106" customFormat="1">
      <c r="A693" s="108"/>
      <c r="B693" s="108"/>
      <c r="C693" s="108"/>
      <c r="D693" s="127"/>
      <c r="E693" s="100"/>
      <c r="F693" s="127"/>
      <c r="G693" s="127"/>
      <c r="H693" s="109"/>
      <c r="I693" s="109"/>
      <c r="J693" s="109"/>
      <c r="K693" s="109"/>
      <c r="L693" s="109"/>
      <c r="M693" s="109"/>
      <c r="N693" s="109"/>
      <c r="Q693" s="109"/>
      <c r="R693" s="109"/>
      <c r="S693" s="109"/>
      <c r="T693" s="109"/>
      <c r="U693" s="109"/>
      <c r="V693" s="109"/>
      <c r="W693" s="122"/>
      <c r="X693" s="138"/>
      <c r="Y693" s="123"/>
      <c r="Z693" s="123"/>
      <c r="AA693" s="79"/>
      <c r="AB693" s="79"/>
      <c r="AC693" s="164"/>
      <c r="AD693" s="123"/>
      <c r="AE693" s="174"/>
      <c r="AF693" s="124"/>
    </row>
    <row r="694" spans="1:32" s="106" customFormat="1">
      <c r="A694" s="108"/>
      <c r="B694" s="108"/>
      <c r="C694" s="108"/>
      <c r="D694" s="127"/>
      <c r="E694" s="100"/>
      <c r="F694" s="127"/>
      <c r="G694" s="127"/>
      <c r="H694" s="109"/>
      <c r="I694" s="109"/>
      <c r="J694" s="109"/>
      <c r="K694" s="109"/>
      <c r="L694" s="109"/>
      <c r="M694" s="109"/>
      <c r="N694" s="109"/>
      <c r="Q694" s="109"/>
      <c r="R694" s="109"/>
      <c r="S694" s="109"/>
      <c r="T694" s="109"/>
      <c r="U694" s="109"/>
      <c r="V694" s="109"/>
      <c r="W694" s="122"/>
      <c r="X694" s="138"/>
      <c r="Y694" s="123"/>
      <c r="Z694" s="123"/>
      <c r="AA694" s="79"/>
      <c r="AB694" s="79"/>
      <c r="AC694" s="164"/>
      <c r="AD694" s="123"/>
      <c r="AE694" s="174"/>
      <c r="AF694" s="124"/>
    </row>
    <row r="695" spans="1:32" s="106" customFormat="1">
      <c r="A695" s="108"/>
      <c r="B695" s="108"/>
      <c r="C695" s="108"/>
      <c r="D695" s="127"/>
      <c r="E695" s="100"/>
      <c r="F695" s="127"/>
      <c r="G695" s="127"/>
      <c r="H695" s="109"/>
      <c r="I695" s="109"/>
      <c r="J695" s="109"/>
      <c r="K695" s="109"/>
      <c r="L695" s="109"/>
      <c r="M695" s="109"/>
      <c r="N695" s="109"/>
      <c r="Q695" s="109"/>
      <c r="R695" s="109"/>
      <c r="S695" s="109"/>
      <c r="T695" s="109"/>
      <c r="U695" s="109"/>
      <c r="V695" s="109"/>
      <c r="W695" s="122"/>
      <c r="X695" s="138"/>
      <c r="Y695" s="123"/>
      <c r="Z695" s="123"/>
      <c r="AA695" s="79"/>
      <c r="AB695" s="79"/>
      <c r="AC695" s="164"/>
      <c r="AD695" s="123"/>
      <c r="AE695" s="174"/>
      <c r="AF695" s="124"/>
    </row>
    <row r="696" spans="1:32" s="106" customFormat="1">
      <c r="A696" s="108"/>
      <c r="B696" s="108"/>
      <c r="C696" s="108"/>
      <c r="D696" s="111"/>
      <c r="E696" s="100"/>
      <c r="F696" s="111"/>
      <c r="G696" s="111"/>
      <c r="H696" s="109"/>
      <c r="I696" s="109"/>
      <c r="J696" s="109"/>
      <c r="K696" s="109"/>
      <c r="L696" s="109"/>
      <c r="M696" s="109"/>
      <c r="N696" s="109"/>
      <c r="Q696" s="109"/>
      <c r="R696" s="109"/>
      <c r="S696" s="109"/>
      <c r="T696" s="109"/>
      <c r="U696" s="109"/>
      <c r="V696" s="109"/>
      <c r="W696" s="122"/>
      <c r="X696" s="138"/>
      <c r="Y696" s="123"/>
      <c r="Z696" s="123"/>
      <c r="AA696" s="79"/>
      <c r="AB696" s="79"/>
      <c r="AC696" s="164"/>
      <c r="AD696" s="123"/>
      <c r="AE696" s="174"/>
      <c r="AF696" s="124"/>
    </row>
    <row r="697" spans="1:32" s="106" customFormat="1">
      <c r="A697" s="108"/>
      <c r="B697" s="108"/>
      <c r="C697" s="108"/>
      <c r="D697" s="41"/>
      <c r="E697" s="41"/>
      <c r="F697" s="41"/>
      <c r="G697" s="41"/>
      <c r="H697" s="109"/>
      <c r="I697" s="109"/>
      <c r="J697" s="109"/>
      <c r="K697" s="109"/>
      <c r="L697" s="109"/>
      <c r="M697" s="109"/>
      <c r="N697" s="109"/>
      <c r="Q697" s="109"/>
      <c r="R697" s="109"/>
      <c r="S697" s="109"/>
      <c r="T697" s="109"/>
      <c r="U697" s="109"/>
      <c r="V697" s="109"/>
      <c r="W697" s="122"/>
      <c r="X697" s="138"/>
      <c r="Y697" s="123"/>
      <c r="Z697" s="123"/>
      <c r="AA697" s="79"/>
      <c r="AB697" s="79"/>
      <c r="AC697" s="164"/>
      <c r="AD697" s="123"/>
      <c r="AE697" s="174"/>
      <c r="AF697" s="124"/>
    </row>
    <row r="698" spans="1:32" s="106" customFormat="1">
      <c r="A698" s="108"/>
      <c r="B698" s="108"/>
      <c r="C698" s="108"/>
      <c r="D698" s="41"/>
      <c r="E698" s="41"/>
      <c r="F698" s="41"/>
      <c r="G698" s="41"/>
      <c r="H698" s="109"/>
      <c r="I698" s="109"/>
      <c r="J698" s="109"/>
      <c r="K698" s="109"/>
      <c r="L698" s="109"/>
      <c r="M698" s="109"/>
      <c r="N698" s="109"/>
      <c r="Q698" s="109"/>
      <c r="R698" s="109"/>
      <c r="S698" s="109"/>
      <c r="T698" s="109"/>
      <c r="U698" s="109"/>
      <c r="V698" s="109"/>
      <c r="W698" s="122"/>
      <c r="X698" s="138"/>
      <c r="Y698" s="123"/>
      <c r="Z698" s="123"/>
      <c r="AA698" s="79"/>
      <c r="AB698" s="79"/>
      <c r="AC698" s="164"/>
      <c r="AD698" s="123"/>
      <c r="AE698" s="174"/>
      <c r="AF698" s="124"/>
    </row>
    <row r="699" spans="1:32" s="106" customFormat="1">
      <c r="A699" s="108"/>
      <c r="B699" s="108"/>
      <c r="C699" s="108"/>
      <c r="D699" s="41"/>
      <c r="E699" s="41"/>
      <c r="F699" s="41"/>
      <c r="G699" s="41"/>
      <c r="H699" s="109"/>
      <c r="I699" s="109"/>
      <c r="J699" s="109"/>
      <c r="K699" s="109"/>
      <c r="L699" s="109"/>
      <c r="M699" s="109"/>
      <c r="N699" s="109"/>
      <c r="Q699" s="109"/>
      <c r="R699" s="109"/>
      <c r="S699" s="109"/>
      <c r="T699" s="109"/>
      <c r="U699" s="109"/>
      <c r="V699" s="109"/>
      <c r="W699" s="122"/>
      <c r="X699" s="138"/>
      <c r="Y699" s="123"/>
      <c r="Z699" s="123"/>
      <c r="AA699" s="79"/>
      <c r="AB699" s="79"/>
      <c r="AC699" s="164"/>
      <c r="AD699" s="123"/>
      <c r="AE699" s="174"/>
      <c r="AF699" s="124"/>
    </row>
    <row r="700" spans="1:32" s="106" customFormat="1">
      <c r="A700" s="108"/>
      <c r="B700" s="108"/>
      <c r="C700" s="108"/>
      <c r="D700" s="41"/>
      <c r="E700" s="41"/>
      <c r="F700" s="41"/>
      <c r="G700" s="41"/>
      <c r="H700" s="109"/>
      <c r="I700" s="109"/>
      <c r="J700" s="109"/>
      <c r="K700" s="109"/>
      <c r="L700" s="109"/>
      <c r="M700" s="109"/>
      <c r="N700" s="109"/>
      <c r="Q700" s="109"/>
      <c r="R700" s="109"/>
      <c r="S700" s="109"/>
      <c r="T700" s="109"/>
      <c r="U700" s="109"/>
      <c r="V700" s="109"/>
      <c r="W700" s="122"/>
      <c r="X700" s="138"/>
      <c r="Y700" s="123"/>
      <c r="Z700" s="123"/>
      <c r="AA700" s="79"/>
      <c r="AB700" s="79"/>
      <c r="AC700" s="164"/>
      <c r="AD700" s="123"/>
      <c r="AE700" s="174"/>
      <c r="AF700" s="124"/>
    </row>
    <row r="701" spans="1:32" s="106" customFormat="1">
      <c r="A701" s="108"/>
      <c r="B701" s="108"/>
      <c r="C701" s="108"/>
      <c r="D701" s="41"/>
      <c r="E701" s="41"/>
      <c r="F701" s="41"/>
      <c r="G701" s="41"/>
      <c r="H701" s="109"/>
      <c r="I701" s="109"/>
      <c r="J701" s="109"/>
      <c r="K701" s="109"/>
      <c r="L701" s="109"/>
      <c r="M701" s="109"/>
      <c r="N701" s="109"/>
      <c r="Q701" s="109"/>
      <c r="R701" s="109"/>
      <c r="S701" s="109"/>
      <c r="T701" s="109"/>
      <c r="U701" s="109"/>
      <c r="V701" s="109"/>
      <c r="W701" s="122"/>
      <c r="X701" s="138"/>
      <c r="Y701" s="123"/>
      <c r="Z701" s="123"/>
      <c r="AA701" s="79"/>
      <c r="AB701" s="79"/>
      <c r="AC701" s="164"/>
      <c r="AD701" s="123"/>
      <c r="AE701" s="174"/>
      <c r="AF701" s="124"/>
    </row>
    <row r="702" spans="1:32" s="106" customFormat="1">
      <c r="A702" s="108"/>
      <c r="B702" s="108"/>
      <c r="C702" s="108"/>
      <c r="D702" s="41"/>
      <c r="E702" s="41"/>
      <c r="F702" s="41"/>
      <c r="G702" s="41"/>
      <c r="H702" s="109"/>
      <c r="I702" s="109"/>
      <c r="J702" s="109"/>
      <c r="K702" s="109"/>
      <c r="L702" s="109"/>
      <c r="M702" s="109"/>
      <c r="N702" s="109"/>
      <c r="Q702" s="109"/>
      <c r="R702" s="109"/>
      <c r="S702" s="109"/>
      <c r="T702" s="109"/>
      <c r="U702" s="109"/>
      <c r="V702" s="109"/>
      <c r="W702" s="122"/>
      <c r="X702" s="138"/>
      <c r="Y702" s="123"/>
      <c r="Z702" s="123"/>
      <c r="AA702" s="79"/>
      <c r="AB702" s="79"/>
      <c r="AC702" s="164"/>
      <c r="AD702" s="123"/>
      <c r="AE702" s="174"/>
      <c r="AF702" s="124"/>
    </row>
    <row r="703" spans="1:32" s="106" customFormat="1">
      <c r="A703" s="108"/>
      <c r="B703" s="108"/>
      <c r="C703" s="108"/>
      <c r="D703" s="111"/>
      <c r="E703" s="100"/>
      <c r="F703" s="111"/>
      <c r="G703" s="111"/>
      <c r="H703" s="109"/>
      <c r="I703" s="109"/>
      <c r="J703" s="109"/>
      <c r="K703" s="109"/>
      <c r="L703" s="109"/>
      <c r="M703" s="109"/>
      <c r="N703" s="109"/>
      <c r="Q703" s="109"/>
      <c r="R703" s="109"/>
      <c r="S703" s="109"/>
      <c r="T703" s="109"/>
      <c r="U703" s="109"/>
      <c r="V703" s="109"/>
      <c r="W703" s="122"/>
      <c r="X703" s="138"/>
      <c r="Y703" s="123"/>
      <c r="Z703" s="123"/>
      <c r="AA703" s="79"/>
      <c r="AB703" s="79"/>
      <c r="AC703" s="164"/>
      <c r="AD703" s="123"/>
      <c r="AE703" s="174"/>
      <c r="AF703" s="124"/>
    </row>
    <row r="704" spans="1:32" s="106" customFormat="1">
      <c r="A704" s="108"/>
      <c r="B704" s="108"/>
      <c r="C704" s="108"/>
      <c r="D704" s="125"/>
      <c r="E704" s="100"/>
      <c r="F704" s="125"/>
      <c r="G704" s="125"/>
      <c r="H704" s="109"/>
      <c r="I704" s="109"/>
      <c r="J704" s="109"/>
      <c r="K704" s="109"/>
      <c r="L704" s="109"/>
      <c r="M704" s="109"/>
      <c r="N704" s="109"/>
      <c r="Q704" s="109"/>
      <c r="R704" s="109"/>
      <c r="S704" s="109"/>
      <c r="T704" s="109"/>
      <c r="U704" s="109"/>
      <c r="V704" s="109"/>
      <c r="W704" s="122"/>
      <c r="X704" s="138"/>
      <c r="Y704" s="123"/>
      <c r="Z704" s="123"/>
      <c r="AA704" s="79"/>
      <c r="AB704" s="79"/>
      <c r="AC704" s="164"/>
      <c r="AD704" s="123"/>
      <c r="AE704" s="174"/>
      <c r="AF704" s="124"/>
    </row>
    <row r="705" spans="1:32" s="106" customFormat="1">
      <c r="A705" s="108"/>
      <c r="B705" s="108"/>
      <c r="C705" s="108"/>
      <c r="D705" s="125"/>
      <c r="E705" s="100"/>
      <c r="F705" s="125"/>
      <c r="G705" s="125"/>
      <c r="H705" s="109"/>
      <c r="I705" s="109"/>
      <c r="J705" s="109"/>
      <c r="K705" s="109"/>
      <c r="L705" s="109"/>
      <c r="M705" s="109"/>
      <c r="N705" s="109"/>
      <c r="Q705" s="109"/>
      <c r="R705" s="109"/>
      <c r="S705" s="109"/>
      <c r="T705" s="109"/>
      <c r="U705" s="109"/>
      <c r="V705" s="109"/>
      <c r="W705" s="122"/>
      <c r="X705" s="138"/>
      <c r="Y705" s="123"/>
      <c r="Z705" s="123"/>
      <c r="AA705" s="79"/>
      <c r="AB705" s="79"/>
      <c r="AC705" s="164"/>
      <c r="AD705" s="123"/>
      <c r="AE705" s="174"/>
      <c r="AF705" s="124"/>
    </row>
    <row r="706" spans="1:32" s="106" customFormat="1">
      <c r="A706" s="108"/>
      <c r="B706" s="108"/>
      <c r="C706" s="108"/>
      <c r="D706" s="125"/>
      <c r="E706" s="100"/>
      <c r="F706" s="125"/>
      <c r="G706" s="125"/>
      <c r="H706" s="109"/>
      <c r="I706" s="109"/>
      <c r="J706" s="109"/>
      <c r="K706" s="109"/>
      <c r="L706" s="109"/>
      <c r="M706" s="109"/>
      <c r="N706" s="109"/>
      <c r="Q706" s="109"/>
      <c r="R706" s="109"/>
      <c r="S706" s="109"/>
      <c r="T706" s="109"/>
      <c r="U706" s="109"/>
      <c r="V706" s="109"/>
      <c r="W706" s="122"/>
      <c r="X706" s="138"/>
      <c r="Y706" s="123"/>
      <c r="Z706" s="123"/>
      <c r="AA706" s="79"/>
      <c r="AB706" s="79"/>
      <c r="AC706" s="164"/>
      <c r="AD706" s="123"/>
      <c r="AE706" s="174"/>
      <c r="AF706" s="124"/>
    </row>
    <row r="707" spans="1:32" s="106" customFormat="1">
      <c r="A707" s="108"/>
      <c r="B707" s="108"/>
      <c r="C707" s="108"/>
      <c r="D707" s="125"/>
      <c r="E707" s="100"/>
      <c r="F707" s="125"/>
      <c r="G707" s="125"/>
      <c r="H707" s="109"/>
      <c r="I707" s="109"/>
      <c r="J707" s="109"/>
      <c r="K707" s="109"/>
      <c r="L707" s="109"/>
      <c r="M707" s="109"/>
      <c r="N707" s="109"/>
      <c r="Q707" s="109"/>
      <c r="R707" s="109"/>
      <c r="S707" s="109"/>
      <c r="T707" s="109"/>
      <c r="U707" s="109"/>
      <c r="V707" s="109"/>
      <c r="W707" s="122"/>
      <c r="X707" s="138"/>
      <c r="Y707" s="123"/>
      <c r="Z707" s="123"/>
      <c r="AA707" s="79"/>
      <c r="AB707" s="79"/>
      <c r="AC707" s="164"/>
      <c r="AD707" s="123"/>
      <c r="AE707" s="174"/>
      <c r="AF707" s="124"/>
    </row>
    <row r="708" spans="1:32" s="106" customFormat="1">
      <c r="A708" s="108"/>
      <c r="B708" s="108"/>
      <c r="C708" s="108"/>
      <c r="D708" s="125"/>
      <c r="E708" s="100"/>
      <c r="F708" s="125"/>
      <c r="G708" s="125"/>
      <c r="H708" s="109"/>
      <c r="I708" s="109"/>
      <c r="J708" s="109"/>
      <c r="K708" s="109"/>
      <c r="L708" s="109"/>
      <c r="M708" s="109"/>
      <c r="N708" s="109"/>
      <c r="Q708" s="109"/>
      <c r="R708" s="109"/>
      <c r="S708" s="109"/>
      <c r="T708" s="109"/>
      <c r="U708" s="109"/>
      <c r="V708" s="109"/>
      <c r="W708" s="122"/>
      <c r="X708" s="138"/>
      <c r="Y708" s="123"/>
      <c r="Z708" s="123"/>
      <c r="AA708" s="79"/>
      <c r="AB708" s="79"/>
      <c r="AC708" s="164"/>
      <c r="AD708" s="123"/>
      <c r="AE708" s="174"/>
      <c r="AF708" s="124"/>
    </row>
    <row r="709" spans="1:32" s="106" customFormat="1">
      <c r="A709" s="108"/>
      <c r="B709" s="108"/>
      <c r="C709" s="108"/>
      <c r="D709" s="111"/>
      <c r="E709" s="100"/>
      <c r="F709" s="111"/>
      <c r="G709" s="111"/>
      <c r="H709" s="109"/>
      <c r="I709" s="109"/>
      <c r="J709" s="109"/>
      <c r="K709" s="109"/>
      <c r="L709" s="109"/>
      <c r="M709" s="109"/>
      <c r="N709" s="109"/>
      <c r="Q709" s="109"/>
      <c r="R709" s="109"/>
      <c r="S709" s="109"/>
      <c r="T709" s="109"/>
      <c r="U709" s="109"/>
      <c r="V709" s="109"/>
      <c r="W709" s="122"/>
      <c r="X709" s="138"/>
      <c r="Y709" s="123"/>
      <c r="Z709" s="123"/>
      <c r="AA709" s="79"/>
      <c r="AB709" s="79"/>
      <c r="AC709" s="164"/>
      <c r="AD709" s="123"/>
      <c r="AE709" s="174"/>
      <c r="AF709" s="124"/>
    </row>
    <row r="710" spans="1:32" s="106" customFormat="1">
      <c r="A710" s="108"/>
      <c r="B710" s="108"/>
      <c r="C710" s="108"/>
      <c r="D710" s="111"/>
      <c r="E710" s="100"/>
      <c r="F710" s="111"/>
      <c r="G710" s="111"/>
      <c r="H710" s="109"/>
      <c r="I710" s="109"/>
      <c r="J710" s="109"/>
      <c r="K710" s="109"/>
      <c r="L710" s="109"/>
      <c r="M710" s="109"/>
      <c r="N710" s="109"/>
      <c r="Q710" s="109"/>
      <c r="R710" s="109"/>
      <c r="S710" s="109"/>
      <c r="T710" s="109"/>
      <c r="U710" s="109"/>
      <c r="V710" s="109"/>
      <c r="W710" s="122"/>
      <c r="X710" s="138"/>
      <c r="Y710" s="123"/>
      <c r="Z710" s="123"/>
      <c r="AA710" s="79"/>
      <c r="AB710" s="79"/>
      <c r="AC710" s="164"/>
      <c r="AD710" s="123"/>
      <c r="AE710" s="174"/>
      <c r="AF710" s="124"/>
    </row>
    <row r="711" spans="1:32" s="106" customFormat="1">
      <c r="A711" s="108"/>
      <c r="B711" s="108"/>
      <c r="C711" s="108"/>
      <c r="D711" s="41"/>
      <c r="E711" s="41"/>
      <c r="F711" s="41"/>
      <c r="G711" s="41"/>
      <c r="H711" s="109"/>
      <c r="I711" s="109"/>
      <c r="J711" s="109"/>
      <c r="K711" s="109"/>
      <c r="L711" s="109"/>
      <c r="M711" s="109"/>
      <c r="N711" s="109"/>
      <c r="Q711" s="109"/>
      <c r="R711" s="109"/>
      <c r="S711" s="109"/>
      <c r="T711" s="109"/>
      <c r="U711" s="109"/>
      <c r="V711" s="109"/>
      <c r="W711" s="122"/>
      <c r="X711" s="138"/>
      <c r="Y711" s="123"/>
      <c r="Z711" s="123"/>
      <c r="AA711" s="79"/>
      <c r="AB711" s="79"/>
      <c r="AC711" s="164"/>
      <c r="AD711" s="123"/>
      <c r="AE711" s="174"/>
      <c r="AF711" s="124"/>
    </row>
    <row r="712" spans="1:32" s="106" customFormat="1">
      <c r="A712" s="108"/>
      <c r="B712" s="108"/>
      <c r="C712" s="108"/>
      <c r="D712" s="41"/>
      <c r="E712" s="41"/>
      <c r="F712" s="41"/>
      <c r="G712" s="41"/>
      <c r="H712" s="109"/>
      <c r="I712" s="109"/>
      <c r="J712" s="109"/>
      <c r="K712" s="109"/>
      <c r="L712" s="109"/>
      <c r="M712" s="109"/>
      <c r="N712" s="109"/>
      <c r="Q712" s="109"/>
      <c r="R712" s="109"/>
      <c r="S712" s="109"/>
      <c r="T712" s="109"/>
      <c r="U712" s="109"/>
      <c r="V712" s="109"/>
      <c r="W712" s="122"/>
      <c r="X712" s="138"/>
      <c r="Y712" s="123"/>
      <c r="Z712" s="123"/>
      <c r="AA712" s="79"/>
      <c r="AB712" s="79"/>
      <c r="AC712" s="164"/>
      <c r="AD712" s="123"/>
      <c r="AE712" s="174"/>
      <c r="AF712" s="124"/>
    </row>
    <row r="713" spans="1:32" s="106" customFormat="1">
      <c r="A713" s="108"/>
      <c r="B713" s="108"/>
      <c r="C713" s="108"/>
      <c r="D713" s="41"/>
      <c r="E713" s="41"/>
      <c r="F713" s="41"/>
      <c r="G713" s="41"/>
      <c r="H713" s="109"/>
      <c r="I713" s="109"/>
      <c r="J713" s="109"/>
      <c r="K713" s="109"/>
      <c r="L713" s="109"/>
      <c r="M713" s="109"/>
      <c r="N713" s="109"/>
      <c r="Q713" s="109"/>
      <c r="R713" s="109"/>
      <c r="S713" s="109"/>
      <c r="T713" s="109"/>
      <c r="U713" s="109"/>
      <c r="V713" s="109"/>
      <c r="W713" s="122"/>
      <c r="X713" s="138"/>
      <c r="Y713" s="123"/>
      <c r="Z713" s="123"/>
      <c r="AA713" s="79"/>
      <c r="AB713" s="79"/>
      <c r="AC713" s="164"/>
      <c r="AD713" s="123"/>
      <c r="AE713" s="174"/>
      <c r="AF713" s="124"/>
    </row>
    <row r="714" spans="1:32" s="106" customFormat="1">
      <c r="A714" s="108"/>
      <c r="B714" s="108"/>
      <c r="C714" s="108"/>
      <c r="D714" s="41"/>
      <c r="E714" s="41"/>
      <c r="F714" s="41"/>
      <c r="G714" s="41"/>
      <c r="H714" s="109"/>
      <c r="I714" s="109"/>
      <c r="J714" s="109"/>
      <c r="K714" s="109"/>
      <c r="L714" s="109"/>
      <c r="M714" s="109"/>
      <c r="N714" s="109"/>
      <c r="Q714" s="109"/>
      <c r="R714" s="109"/>
      <c r="S714" s="109"/>
      <c r="T714" s="109"/>
      <c r="U714" s="109"/>
      <c r="V714" s="109"/>
      <c r="W714" s="122"/>
      <c r="X714" s="138"/>
      <c r="Y714" s="123"/>
      <c r="Z714" s="123"/>
      <c r="AA714" s="79"/>
      <c r="AB714" s="79"/>
      <c r="AC714" s="164"/>
      <c r="AD714" s="123"/>
      <c r="AE714" s="174"/>
      <c r="AF714" s="124"/>
    </row>
    <row r="715" spans="1:32" s="106" customFormat="1">
      <c r="A715" s="108"/>
      <c r="B715" s="108"/>
      <c r="C715" s="108"/>
      <c r="D715" s="126"/>
      <c r="E715" s="100"/>
      <c r="F715" s="126"/>
      <c r="G715" s="126"/>
      <c r="H715" s="109"/>
      <c r="I715" s="109"/>
      <c r="J715" s="109"/>
      <c r="K715" s="109"/>
      <c r="L715" s="109"/>
      <c r="M715" s="109"/>
      <c r="N715" s="109"/>
      <c r="Q715" s="109"/>
      <c r="R715" s="109"/>
      <c r="S715" s="109"/>
      <c r="T715" s="109"/>
      <c r="U715" s="109"/>
      <c r="V715" s="109"/>
      <c r="W715" s="122"/>
      <c r="X715" s="138"/>
      <c r="Y715" s="123"/>
      <c r="Z715" s="123"/>
      <c r="AA715" s="79"/>
      <c r="AB715" s="79"/>
      <c r="AC715" s="164"/>
      <c r="AD715" s="123"/>
      <c r="AE715" s="174"/>
      <c r="AF715" s="124"/>
    </row>
    <row r="716" spans="1:32" s="106" customFormat="1">
      <c r="A716" s="108"/>
      <c r="B716" s="108"/>
      <c r="C716" s="108"/>
      <c r="D716" s="129"/>
      <c r="E716" s="100"/>
      <c r="F716" s="130"/>
      <c r="G716" s="129"/>
      <c r="H716" s="109"/>
      <c r="I716" s="109"/>
      <c r="J716" s="109"/>
      <c r="K716" s="109"/>
      <c r="L716" s="109"/>
      <c r="M716" s="109"/>
      <c r="N716" s="109"/>
      <c r="Q716" s="109"/>
      <c r="R716" s="109"/>
      <c r="S716" s="109"/>
      <c r="T716" s="109"/>
      <c r="U716" s="109"/>
      <c r="V716" s="109"/>
      <c r="W716" s="122"/>
      <c r="X716" s="138"/>
      <c r="Y716" s="123"/>
      <c r="Z716" s="123"/>
      <c r="AA716" s="79"/>
      <c r="AB716" s="79"/>
      <c r="AC716" s="164"/>
      <c r="AD716" s="123"/>
      <c r="AE716" s="174"/>
      <c r="AF716" s="124"/>
    </row>
    <row r="717" spans="1:32" s="106" customFormat="1">
      <c r="A717" s="108"/>
      <c r="B717" s="108"/>
      <c r="C717" s="108"/>
      <c r="D717" s="129"/>
      <c r="E717" s="100"/>
      <c r="F717" s="130"/>
      <c r="G717" s="129"/>
      <c r="H717" s="109"/>
      <c r="I717" s="109"/>
      <c r="J717" s="109"/>
      <c r="K717" s="109"/>
      <c r="L717" s="109"/>
      <c r="M717" s="109"/>
      <c r="N717" s="109"/>
      <c r="Q717" s="109"/>
      <c r="R717" s="109"/>
      <c r="S717" s="109"/>
      <c r="T717" s="109"/>
      <c r="U717" s="109"/>
      <c r="V717" s="109"/>
      <c r="W717" s="122"/>
      <c r="X717" s="138"/>
      <c r="Y717" s="123"/>
      <c r="Z717" s="123"/>
      <c r="AA717" s="79"/>
      <c r="AB717" s="79"/>
      <c r="AC717" s="164"/>
      <c r="AD717" s="123"/>
      <c r="AE717" s="174"/>
      <c r="AF717" s="124"/>
    </row>
    <row r="718" spans="1:32" s="106" customFormat="1">
      <c r="A718" s="108"/>
      <c r="B718" s="108"/>
      <c r="C718" s="108"/>
      <c r="D718" s="41"/>
      <c r="E718" s="41"/>
      <c r="F718" s="41"/>
      <c r="G718" s="41"/>
      <c r="H718" s="109"/>
      <c r="I718" s="109"/>
      <c r="J718" s="109"/>
      <c r="K718" s="109"/>
      <c r="L718" s="109"/>
      <c r="M718" s="109"/>
      <c r="N718" s="109"/>
      <c r="Q718" s="109"/>
      <c r="R718" s="109"/>
      <c r="S718" s="109"/>
      <c r="T718" s="109"/>
      <c r="U718" s="109"/>
      <c r="V718" s="109"/>
      <c r="W718" s="122"/>
      <c r="X718" s="138"/>
      <c r="Y718" s="123"/>
      <c r="Z718" s="123"/>
      <c r="AA718" s="79"/>
      <c r="AB718" s="79"/>
      <c r="AC718" s="164"/>
      <c r="AD718" s="123"/>
      <c r="AE718" s="174"/>
      <c r="AF718" s="124"/>
    </row>
    <row r="719" spans="1:32" s="106" customFormat="1">
      <c r="A719" s="108"/>
      <c r="B719" s="108"/>
      <c r="C719" s="108"/>
      <c r="D719" s="126"/>
      <c r="E719" s="100"/>
      <c r="F719" s="126"/>
      <c r="G719" s="126"/>
      <c r="H719" s="109"/>
      <c r="I719" s="109"/>
      <c r="J719" s="109"/>
      <c r="K719" s="109"/>
      <c r="L719" s="109"/>
      <c r="M719" s="109"/>
      <c r="N719" s="109"/>
      <c r="Q719" s="109"/>
      <c r="R719" s="109"/>
      <c r="S719" s="109"/>
      <c r="T719" s="109"/>
      <c r="U719" s="109"/>
      <c r="V719" s="109"/>
      <c r="W719" s="122"/>
      <c r="X719" s="138"/>
      <c r="Y719" s="123"/>
      <c r="Z719" s="123"/>
      <c r="AA719" s="79"/>
      <c r="AB719" s="79"/>
      <c r="AC719" s="164"/>
      <c r="AD719" s="123"/>
      <c r="AE719" s="174"/>
      <c r="AF719" s="124"/>
    </row>
    <row r="720" spans="1:32" s="106" customFormat="1">
      <c r="A720" s="108"/>
      <c r="B720" s="108"/>
      <c r="C720" s="108"/>
      <c r="D720" s="41"/>
      <c r="E720" s="41"/>
      <c r="F720" s="41"/>
      <c r="G720" s="41"/>
      <c r="H720" s="109"/>
      <c r="I720" s="109"/>
      <c r="J720" s="109"/>
      <c r="K720" s="109"/>
      <c r="L720" s="109"/>
      <c r="M720" s="109"/>
      <c r="N720" s="109"/>
      <c r="Q720" s="109"/>
      <c r="R720" s="109"/>
      <c r="S720" s="109"/>
      <c r="T720" s="109"/>
      <c r="U720" s="109"/>
      <c r="V720" s="109"/>
      <c r="W720" s="122"/>
      <c r="X720" s="138"/>
      <c r="Y720" s="123"/>
      <c r="Z720" s="123"/>
      <c r="AA720" s="79"/>
      <c r="AB720" s="79"/>
      <c r="AC720" s="164"/>
      <c r="AD720" s="123"/>
      <c r="AE720" s="174"/>
      <c r="AF720" s="124"/>
    </row>
    <row r="721" spans="1:32" s="106" customFormat="1">
      <c r="A721" s="108"/>
      <c r="B721" s="108"/>
      <c r="C721" s="108"/>
      <c r="D721" s="126"/>
      <c r="E721" s="100"/>
      <c r="F721" s="126"/>
      <c r="G721" s="126"/>
      <c r="H721" s="109"/>
      <c r="I721" s="109"/>
      <c r="J721" s="109"/>
      <c r="K721" s="109"/>
      <c r="L721" s="109"/>
      <c r="M721" s="109"/>
      <c r="N721" s="109"/>
      <c r="Q721" s="109"/>
      <c r="R721" s="109"/>
      <c r="S721" s="109"/>
      <c r="T721" s="109"/>
      <c r="U721" s="109"/>
      <c r="V721" s="109"/>
      <c r="W721" s="122"/>
      <c r="X721" s="138"/>
      <c r="Y721" s="123"/>
      <c r="Z721" s="123"/>
      <c r="AA721" s="79"/>
      <c r="AB721" s="79"/>
      <c r="AC721" s="164"/>
      <c r="AD721" s="123"/>
      <c r="AE721" s="174"/>
      <c r="AF721" s="124"/>
    </row>
    <row r="722" spans="1:32" s="106" customFormat="1">
      <c r="A722" s="108"/>
      <c r="B722" s="108"/>
      <c r="C722" s="108"/>
      <c r="D722" s="41"/>
      <c r="E722" s="41"/>
      <c r="F722" s="41"/>
      <c r="G722" s="41"/>
      <c r="H722" s="109"/>
      <c r="I722" s="109"/>
      <c r="J722" s="109"/>
      <c r="K722" s="109"/>
      <c r="L722" s="109"/>
      <c r="M722" s="109"/>
      <c r="N722" s="109"/>
      <c r="Q722" s="109"/>
      <c r="R722" s="109"/>
      <c r="S722" s="109"/>
      <c r="T722" s="109"/>
      <c r="U722" s="109"/>
      <c r="V722" s="109"/>
      <c r="W722" s="122"/>
      <c r="X722" s="138"/>
      <c r="Y722" s="123"/>
      <c r="Z722" s="123"/>
      <c r="AA722" s="79"/>
      <c r="AB722" s="79"/>
      <c r="AC722" s="164"/>
      <c r="AD722" s="123"/>
      <c r="AE722" s="174"/>
      <c r="AF722" s="124"/>
    </row>
    <row r="723" spans="1:32" s="106" customFormat="1">
      <c r="A723" s="108"/>
      <c r="B723" s="108"/>
      <c r="C723" s="108"/>
      <c r="D723" s="125"/>
      <c r="E723" s="100"/>
      <c r="F723" s="125"/>
      <c r="G723" s="125"/>
      <c r="H723" s="109"/>
      <c r="I723" s="109"/>
      <c r="J723" s="109"/>
      <c r="K723" s="109"/>
      <c r="L723" s="109"/>
      <c r="M723" s="109"/>
      <c r="N723" s="109"/>
      <c r="Q723" s="109"/>
      <c r="R723" s="109"/>
      <c r="S723" s="109"/>
      <c r="T723" s="109"/>
      <c r="U723" s="109"/>
      <c r="V723" s="109"/>
      <c r="W723" s="122"/>
      <c r="X723" s="138"/>
      <c r="Y723" s="123"/>
      <c r="Z723" s="123"/>
      <c r="AA723" s="79"/>
      <c r="AB723" s="79"/>
      <c r="AC723" s="164"/>
      <c r="AD723" s="123"/>
      <c r="AE723" s="174"/>
      <c r="AF723" s="124"/>
    </row>
    <row r="724" spans="1:32" s="106" customFormat="1">
      <c r="A724" s="108"/>
      <c r="B724" s="108"/>
      <c r="C724" s="108"/>
      <c r="D724" s="125"/>
      <c r="E724" s="100"/>
      <c r="F724" s="125"/>
      <c r="G724" s="125"/>
      <c r="H724" s="109"/>
      <c r="I724" s="109"/>
      <c r="J724" s="109"/>
      <c r="K724" s="109"/>
      <c r="L724" s="109"/>
      <c r="M724" s="109"/>
      <c r="N724" s="109"/>
      <c r="Q724" s="109"/>
      <c r="R724" s="109"/>
      <c r="S724" s="109"/>
      <c r="T724" s="109"/>
      <c r="U724" s="109"/>
      <c r="V724" s="109"/>
      <c r="W724" s="122"/>
      <c r="X724" s="138"/>
      <c r="Y724" s="123"/>
      <c r="Z724" s="123"/>
      <c r="AA724" s="79"/>
      <c r="AB724" s="79"/>
      <c r="AC724" s="164"/>
      <c r="AD724" s="123"/>
      <c r="AE724" s="174"/>
      <c r="AF724" s="124"/>
    </row>
    <row r="725" spans="1:32" s="106" customFormat="1">
      <c r="A725" s="108"/>
      <c r="B725" s="108"/>
      <c r="C725" s="108"/>
      <c r="D725" s="125"/>
      <c r="E725" s="100"/>
      <c r="F725" s="125"/>
      <c r="G725" s="125"/>
      <c r="H725" s="109"/>
      <c r="I725" s="109"/>
      <c r="J725" s="109"/>
      <c r="K725" s="109"/>
      <c r="L725" s="109"/>
      <c r="M725" s="109"/>
      <c r="N725" s="109"/>
      <c r="Q725" s="109"/>
      <c r="R725" s="109"/>
      <c r="S725" s="109"/>
      <c r="T725" s="109"/>
      <c r="U725" s="109"/>
      <c r="V725" s="109"/>
      <c r="W725" s="122"/>
      <c r="X725" s="138"/>
      <c r="Y725" s="123"/>
      <c r="Z725" s="123"/>
      <c r="AA725" s="79"/>
      <c r="AB725" s="79"/>
      <c r="AC725" s="164"/>
      <c r="AD725" s="123"/>
      <c r="AE725" s="174"/>
      <c r="AF725" s="124"/>
    </row>
    <row r="726" spans="1:32" s="106" customFormat="1">
      <c r="A726" s="108"/>
      <c r="B726" s="108"/>
      <c r="C726" s="108"/>
      <c r="D726" s="41"/>
      <c r="E726" s="41"/>
      <c r="F726" s="41"/>
      <c r="G726" s="41"/>
      <c r="H726" s="109"/>
      <c r="I726" s="109"/>
      <c r="J726" s="109"/>
      <c r="K726" s="109"/>
      <c r="L726" s="109"/>
      <c r="M726" s="109"/>
      <c r="N726" s="109"/>
      <c r="Q726" s="109"/>
      <c r="R726" s="109"/>
      <c r="S726" s="109"/>
      <c r="T726" s="109"/>
      <c r="U726" s="109"/>
      <c r="V726" s="109"/>
      <c r="W726" s="122"/>
      <c r="X726" s="138"/>
      <c r="Y726" s="123"/>
      <c r="Z726" s="123"/>
      <c r="AA726" s="79"/>
      <c r="AB726" s="79"/>
      <c r="AC726" s="164"/>
      <c r="AD726" s="123"/>
      <c r="AE726" s="174"/>
      <c r="AF726" s="124"/>
    </row>
    <row r="727" spans="1:32" s="106" customFormat="1">
      <c r="A727" s="108"/>
      <c r="B727" s="108"/>
      <c r="C727" s="108"/>
      <c r="D727" s="41"/>
      <c r="E727" s="41"/>
      <c r="F727" s="41"/>
      <c r="G727" s="41"/>
      <c r="H727" s="109"/>
      <c r="I727" s="109"/>
      <c r="J727" s="109"/>
      <c r="K727" s="109"/>
      <c r="L727" s="109"/>
      <c r="M727" s="109"/>
      <c r="N727" s="109"/>
      <c r="Q727" s="109"/>
      <c r="R727" s="109"/>
      <c r="S727" s="109"/>
      <c r="T727" s="109"/>
      <c r="U727" s="109"/>
      <c r="V727" s="109"/>
      <c r="W727" s="122"/>
      <c r="X727" s="138"/>
      <c r="Y727" s="123"/>
      <c r="Z727" s="123"/>
      <c r="AA727" s="79"/>
      <c r="AB727" s="79"/>
      <c r="AC727" s="164"/>
      <c r="AD727" s="123"/>
      <c r="AE727" s="174"/>
      <c r="AF727" s="124"/>
    </row>
    <row r="728" spans="1:32" s="106" customFormat="1">
      <c r="A728" s="108"/>
      <c r="B728" s="108"/>
      <c r="C728" s="108"/>
      <c r="D728" s="125"/>
      <c r="E728" s="100"/>
      <c r="F728" s="125"/>
      <c r="G728" s="125"/>
      <c r="H728" s="109"/>
      <c r="I728" s="109"/>
      <c r="J728" s="109"/>
      <c r="K728" s="109"/>
      <c r="L728" s="109"/>
      <c r="M728" s="109"/>
      <c r="N728" s="109"/>
      <c r="Q728" s="109"/>
      <c r="R728" s="109"/>
      <c r="S728" s="109"/>
      <c r="T728" s="109"/>
      <c r="U728" s="109"/>
      <c r="V728" s="109"/>
      <c r="W728" s="122"/>
      <c r="X728" s="138"/>
      <c r="Y728" s="123"/>
      <c r="Z728" s="123"/>
      <c r="AA728" s="79"/>
      <c r="AB728" s="79"/>
      <c r="AC728" s="164"/>
      <c r="AD728" s="123"/>
      <c r="AE728" s="174"/>
      <c r="AF728" s="124"/>
    </row>
    <row r="729" spans="1:32" s="106" customFormat="1">
      <c r="A729" s="108"/>
      <c r="B729" s="108"/>
      <c r="C729" s="108"/>
      <c r="D729" s="125"/>
      <c r="E729" s="100"/>
      <c r="F729" s="125"/>
      <c r="G729" s="125"/>
      <c r="H729" s="109"/>
      <c r="I729" s="109"/>
      <c r="J729" s="109"/>
      <c r="K729" s="109"/>
      <c r="L729" s="109"/>
      <c r="M729" s="109"/>
      <c r="N729" s="109"/>
      <c r="Q729" s="109"/>
      <c r="R729" s="109"/>
      <c r="S729" s="109"/>
      <c r="T729" s="109"/>
      <c r="U729" s="109"/>
      <c r="V729" s="109"/>
      <c r="W729" s="122"/>
      <c r="X729" s="138"/>
      <c r="Y729" s="123"/>
      <c r="Z729" s="123"/>
      <c r="AA729" s="79"/>
      <c r="AB729" s="79"/>
      <c r="AC729" s="164"/>
      <c r="AD729" s="123"/>
      <c r="AE729" s="174"/>
      <c r="AF729" s="124"/>
    </row>
    <row r="730" spans="1:32" s="106" customFormat="1">
      <c r="A730" s="108"/>
      <c r="B730" s="108"/>
      <c r="C730" s="108"/>
      <c r="D730" s="125"/>
      <c r="E730" s="100"/>
      <c r="F730" s="125"/>
      <c r="G730" s="125"/>
      <c r="H730" s="109"/>
      <c r="I730" s="109"/>
      <c r="J730" s="109"/>
      <c r="K730" s="109"/>
      <c r="L730" s="109"/>
      <c r="M730" s="109"/>
      <c r="N730" s="109"/>
      <c r="Q730" s="109"/>
      <c r="R730" s="109"/>
      <c r="S730" s="109"/>
      <c r="T730" s="109"/>
      <c r="U730" s="109"/>
      <c r="V730" s="109"/>
      <c r="W730" s="122"/>
      <c r="X730" s="138"/>
      <c r="Y730" s="123"/>
      <c r="Z730" s="123"/>
      <c r="AA730" s="79"/>
      <c r="AB730" s="79"/>
      <c r="AC730" s="164"/>
      <c r="AD730" s="123"/>
      <c r="AE730" s="174"/>
      <c r="AF730" s="124"/>
    </row>
    <row r="731" spans="1:32" s="106" customFormat="1">
      <c r="A731" s="108"/>
      <c r="B731" s="108"/>
      <c r="C731" s="108"/>
      <c r="D731" s="125"/>
      <c r="E731" s="100"/>
      <c r="F731" s="125"/>
      <c r="G731" s="125"/>
      <c r="H731" s="109"/>
      <c r="I731" s="109"/>
      <c r="J731" s="109"/>
      <c r="K731" s="109"/>
      <c r="L731" s="109"/>
      <c r="M731" s="109"/>
      <c r="N731" s="109"/>
      <c r="Q731" s="109"/>
      <c r="R731" s="109"/>
      <c r="S731" s="109"/>
      <c r="T731" s="109"/>
      <c r="U731" s="109"/>
      <c r="V731" s="109"/>
      <c r="W731" s="122"/>
      <c r="X731" s="138"/>
      <c r="Y731" s="123"/>
      <c r="Z731" s="123"/>
      <c r="AA731" s="79"/>
      <c r="AB731" s="79"/>
      <c r="AC731" s="164"/>
      <c r="AD731" s="123"/>
      <c r="AE731" s="174"/>
      <c r="AF731" s="124"/>
    </row>
    <row r="732" spans="1:32" s="106" customFormat="1">
      <c r="A732" s="108"/>
      <c r="B732" s="108"/>
      <c r="C732" s="108"/>
      <c r="D732" s="125"/>
      <c r="E732" s="100"/>
      <c r="F732" s="125"/>
      <c r="G732" s="125"/>
      <c r="H732" s="109"/>
      <c r="I732" s="109"/>
      <c r="J732" s="109"/>
      <c r="K732" s="109"/>
      <c r="L732" s="109"/>
      <c r="M732" s="109"/>
      <c r="N732" s="109"/>
      <c r="Q732" s="109"/>
      <c r="R732" s="109"/>
      <c r="S732" s="109"/>
      <c r="T732" s="109"/>
      <c r="U732" s="109"/>
      <c r="V732" s="109"/>
      <c r="W732" s="122"/>
      <c r="X732" s="138"/>
      <c r="Y732" s="123"/>
      <c r="Z732" s="123"/>
      <c r="AA732" s="79"/>
      <c r="AB732" s="79"/>
      <c r="AC732" s="164"/>
      <c r="AD732" s="123"/>
      <c r="AE732" s="174"/>
      <c r="AF732" s="124"/>
    </row>
    <row r="733" spans="1:32" s="106" customFormat="1">
      <c r="A733" s="108"/>
      <c r="B733" s="108"/>
      <c r="C733" s="108"/>
      <c r="D733" s="125"/>
      <c r="E733" s="100"/>
      <c r="F733" s="125"/>
      <c r="G733" s="125"/>
      <c r="H733" s="109"/>
      <c r="I733" s="109"/>
      <c r="J733" s="109"/>
      <c r="K733" s="109"/>
      <c r="L733" s="109"/>
      <c r="M733" s="109"/>
      <c r="N733" s="109"/>
      <c r="Q733" s="109"/>
      <c r="R733" s="109"/>
      <c r="S733" s="109"/>
      <c r="T733" s="109"/>
      <c r="U733" s="109"/>
      <c r="V733" s="109"/>
      <c r="W733" s="122"/>
      <c r="X733" s="138"/>
      <c r="Y733" s="123"/>
      <c r="Z733" s="123"/>
      <c r="AA733" s="79"/>
      <c r="AB733" s="79"/>
      <c r="AC733" s="164"/>
      <c r="AD733" s="123"/>
      <c r="AE733" s="174"/>
      <c r="AF733" s="124"/>
    </row>
    <row r="734" spans="1:32" s="106" customFormat="1">
      <c r="A734" s="108"/>
      <c r="B734" s="108"/>
      <c r="C734" s="108"/>
      <c r="D734" s="131"/>
      <c r="E734" s="100"/>
      <c r="F734" s="131"/>
      <c r="G734" s="131"/>
      <c r="H734" s="109"/>
      <c r="I734" s="109"/>
      <c r="J734" s="109"/>
      <c r="K734" s="109"/>
      <c r="L734" s="109"/>
      <c r="M734" s="109"/>
      <c r="N734" s="109"/>
      <c r="Q734" s="109"/>
      <c r="R734" s="109"/>
      <c r="S734" s="109"/>
      <c r="T734" s="109"/>
      <c r="U734" s="109"/>
      <c r="V734" s="109"/>
      <c r="W734" s="122"/>
      <c r="X734" s="138"/>
      <c r="Y734" s="123"/>
      <c r="Z734" s="123"/>
      <c r="AA734" s="79"/>
      <c r="AB734" s="79"/>
      <c r="AC734" s="164"/>
      <c r="AD734" s="123"/>
      <c r="AE734" s="174"/>
      <c r="AF734" s="124"/>
    </row>
    <row r="735" spans="1:32" s="106" customFormat="1">
      <c r="A735" s="108"/>
      <c r="B735" s="108"/>
      <c r="C735" s="108"/>
      <c r="D735" s="131"/>
      <c r="E735" s="100"/>
      <c r="F735" s="131"/>
      <c r="G735" s="131"/>
      <c r="H735" s="109"/>
      <c r="I735" s="109"/>
      <c r="J735" s="109"/>
      <c r="K735" s="109"/>
      <c r="L735" s="109"/>
      <c r="M735" s="109"/>
      <c r="N735" s="109"/>
      <c r="Q735" s="109"/>
      <c r="R735" s="109"/>
      <c r="S735" s="109"/>
      <c r="T735" s="109"/>
      <c r="U735" s="109"/>
      <c r="V735" s="109"/>
      <c r="W735" s="122"/>
      <c r="X735" s="138"/>
      <c r="Y735" s="123"/>
      <c r="Z735" s="123"/>
      <c r="AA735" s="79"/>
      <c r="AB735" s="79"/>
      <c r="AC735" s="164"/>
      <c r="AD735" s="123"/>
      <c r="AE735" s="174"/>
      <c r="AF735" s="124"/>
    </row>
    <row r="736" spans="1:32" s="106" customFormat="1">
      <c r="A736" s="108"/>
      <c r="B736" s="108"/>
      <c r="C736" s="108"/>
      <c r="D736" s="125"/>
      <c r="E736" s="100"/>
      <c r="F736" s="125"/>
      <c r="G736" s="125"/>
      <c r="H736" s="109"/>
      <c r="I736" s="109"/>
      <c r="J736" s="109"/>
      <c r="K736" s="109"/>
      <c r="L736" s="109"/>
      <c r="M736" s="109"/>
      <c r="N736" s="109"/>
      <c r="Q736" s="109"/>
      <c r="R736" s="109"/>
      <c r="S736" s="109"/>
      <c r="T736" s="109"/>
      <c r="U736" s="109"/>
      <c r="V736" s="109"/>
      <c r="W736" s="122"/>
      <c r="X736" s="138"/>
      <c r="Y736" s="123"/>
      <c r="Z736" s="123"/>
      <c r="AA736" s="79"/>
      <c r="AB736" s="79"/>
      <c r="AC736" s="164"/>
      <c r="AD736" s="123"/>
      <c r="AE736" s="174"/>
      <c r="AF736" s="124"/>
    </row>
    <row r="737" spans="1:32" s="106" customFormat="1">
      <c r="A737" s="108"/>
      <c r="B737" s="108"/>
      <c r="C737" s="108"/>
      <c r="D737" s="41"/>
      <c r="E737" s="41"/>
      <c r="F737" s="41"/>
      <c r="G737" s="41"/>
      <c r="H737" s="109"/>
      <c r="I737" s="109"/>
      <c r="J737" s="109"/>
      <c r="K737" s="109"/>
      <c r="L737" s="109"/>
      <c r="M737" s="109"/>
      <c r="N737" s="109"/>
      <c r="Q737" s="109"/>
      <c r="R737" s="109"/>
      <c r="S737" s="109"/>
      <c r="T737" s="109"/>
      <c r="U737" s="109"/>
      <c r="V737" s="109"/>
      <c r="W737" s="122"/>
      <c r="X737" s="138"/>
      <c r="Y737" s="123"/>
      <c r="Z737" s="123"/>
      <c r="AA737" s="79"/>
      <c r="AB737" s="79"/>
      <c r="AC737" s="164"/>
      <c r="AD737" s="123"/>
      <c r="AE737" s="174"/>
      <c r="AF737" s="124"/>
    </row>
    <row r="738" spans="1:32" s="106" customFormat="1">
      <c r="A738" s="108"/>
      <c r="B738" s="108"/>
      <c r="C738" s="108"/>
      <c r="D738" s="102"/>
      <c r="E738" s="102"/>
      <c r="F738" s="102"/>
      <c r="G738" s="102"/>
      <c r="H738" s="109"/>
      <c r="I738" s="109"/>
      <c r="J738" s="109"/>
      <c r="K738" s="109"/>
      <c r="L738" s="109"/>
      <c r="M738" s="109"/>
      <c r="N738" s="109"/>
      <c r="Q738" s="109"/>
      <c r="R738" s="109"/>
      <c r="S738" s="109"/>
      <c r="T738" s="109"/>
      <c r="U738" s="109"/>
      <c r="V738" s="109"/>
      <c r="W738" s="122"/>
      <c r="X738" s="138"/>
      <c r="Y738" s="123"/>
      <c r="Z738" s="123"/>
      <c r="AA738" s="79"/>
      <c r="AB738" s="79"/>
      <c r="AC738" s="164"/>
      <c r="AD738" s="123"/>
      <c r="AE738" s="174"/>
      <c r="AF738" s="124"/>
    </row>
    <row r="739" spans="1:32" s="106" customFormat="1">
      <c r="A739" s="108"/>
      <c r="B739" s="108"/>
      <c r="C739" s="108"/>
      <c r="D739" s="41"/>
      <c r="E739" s="41"/>
      <c r="F739" s="41"/>
      <c r="G739" s="41"/>
      <c r="H739" s="109"/>
      <c r="I739" s="109"/>
      <c r="J739" s="109"/>
      <c r="K739" s="109"/>
      <c r="L739" s="109"/>
      <c r="M739" s="109"/>
      <c r="N739" s="109"/>
      <c r="Q739" s="109"/>
      <c r="R739" s="109"/>
      <c r="S739" s="109"/>
      <c r="T739" s="109"/>
      <c r="U739" s="109"/>
      <c r="V739" s="109"/>
      <c r="W739" s="122"/>
      <c r="X739" s="138"/>
      <c r="Y739" s="123"/>
      <c r="Z739" s="123"/>
      <c r="AA739" s="79"/>
      <c r="AB739" s="79"/>
      <c r="AC739" s="164"/>
      <c r="AD739" s="123"/>
      <c r="AE739" s="174"/>
      <c r="AF739" s="124"/>
    </row>
    <row r="740" spans="1:32" s="106" customFormat="1">
      <c r="A740" s="108"/>
      <c r="B740" s="108"/>
      <c r="C740" s="108"/>
      <c r="D740" s="125"/>
      <c r="E740" s="100"/>
      <c r="F740" s="125"/>
      <c r="G740" s="125"/>
      <c r="H740" s="109"/>
      <c r="I740" s="109"/>
      <c r="J740" s="109"/>
      <c r="K740" s="109"/>
      <c r="L740" s="109"/>
      <c r="M740" s="109"/>
      <c r="N740" s="109"/>
      <c r="Q740" s="109"/>
      <c r="R740" s="109"/>
      <c r="S740" s="109"/>
      <c r="T740" s="109"/>
      <c r="U740" s="109"/>
      <c r="V740" s="109"/>
      <c r="W740" s="122"/>
      <c r="X740" s="138"/>
      <c r="Y740" s="123"/>
      <c r="Z740" s="123"/>
      <c r="AA740" s="79"/>
      <c r="AB740" s="79"/>
      <c r="AC740" s="164"/>
      <c r="AD740" s="123"/>
      <c r="AE740" s="174"/>
      <c r="AF740" s="124"/>
    </row>
    <row r="741" spans="1:32" s="106" customFormat="1">
      <c r="A741" s="108"/>
      <c r="B741" s="108"/>
      <c r="C741" s="108"/>
      <c r="D741" s="125"/>
      <c r="E741" s="100"/>
      <c r="F741" s="125"/>
      <c r="G741" s="125"/>
      <c r="H741" s="109"/>
      <c r="I741" s="109"/>
      <c r="J741" s="109"/>
      <c r="K741" s="109"/>
      <c r="L741" s="109"/>
      <c r="M741" s="109"/>
      <c r="N741" s="109"/>
      <c r="Q741" s="109"/>
      <c r="R741" s="109"/>
      <c r="S741" s="109"/>
      <c r="T741" s="109"/>
      <c r="U741" s="109"/>
      <c r="V741" s="109"/>
      <c r="W741" s="122"/>
      <c r="X741" s="138"/>
      <c r="Y741" s="123"/>
      <c r="Z741" s="123"/>
      <c r="AA741" s="79"/>
      <c r="AB741" s="79"/>
      <c r="AC741" s="164"/>
      <c r="AD741" s="123"/>
      <c r="AE741" s="174"/>
      <c r="AF741" s="124"/>
    </row>
    <row r="742" spans="1:32" s="106" customFormat="1">
      <c r="A742" s="108"/>
      <c r="B742" s="108"/>
      <c r="C742" s="108"/>
      <c r="D742" s="125"/>
      <c r="E742" s="100"/>
      <c r="F742" s="125"/>
      <c r="G742" s="125"/>
      <c r="H742" s="109"/>
      <c r="I742" s="109"/>
      <c r="J742" s="109"/>
      <c r="K742" s="109"/>
      <c r="L742" s="109"/>
      <c r="M742" s="109"/>
      <c r="N742" s="109"/>
      <c r="Q742" s="109"/>
      <c r="R742" s="109"/>
      <c r="S742" s="109"/>
      <c r="T742" s="109"/>
      <c r="U742" s="109"/>
      <c r="V742" s="109"/>
      <c r="W742" s="122"/>
      <c r="X742" s="138"/>
      <c r="Y742" s="123"/>
      <c r="Z742" s="123"/>
      <c r="AA742" s="79"/>
      <c r="AB742" s="79"/>
      <c r="AC742" s="164"/>
      <c r="AD742" s="123"/>
      <c r="AE742" s="174"/>
      <c r="AF742" s="124"/>
    </row>
    <row r="743" spans="1:32" s="106" customFormat="1">
      <c r="A743" s="108"/>
      <c r="B743" s="108"/>
      <c r="C743" s="108"/>
      <c r="D743" s="111"/>
      <c r="E743" s="100"/>
      <c r="F743" s="111"/>
      <c r="G743" s="111"/>
      <c r="H743" s="109"/>
      <c r="I743" s="109"/>
      <c r="J743" s="109"/>
      <c r="K743" s="109"/>
      <c r="L743" s="109"/>
      <c r="M743" s="109"/>
      <c r="N743" s="109"/>
      <c r="Q743" s="109"/>
      <c r="R743" s="109"/>
      <c r="S743" s="109"/>
      <c r="T743" s="109"/>
      <c r="U743" s="109"/>
      <c r="V743" s="109"/>
      <c r="W743" s="122"/>
      <c r="X743" s="138"/>
      <c r="Y743" s="123"/>
      <c r="Z743" s="123"/>
      <c r="AA743" s="79"/>
      <c r="AB743" s="79"/>
      <c r="AC743" s="164"/>
      <c r="AD743" s="123"/>
      <c r="AE743" s="174"/>
      <c r="AF743" s="124"/>
    </row>
    <row r="744" spans="1:32" s="106" customFormat="1">
      <c r="A744" s="108"/>
      <c r="B744" s="108"/>
      <c r="C744" s="108"/>
      <c r="D744" s="111"/>
      <c r="E744" s="100"/>
      <c r="F744" s="111"/>
      <c r="G744" s="111"/>
      <c r="H744" s="109"/>
      <c r="I744" s="109"/>
      <c r="J744" s="109"/>
      <c r="K744" s="109"/>
      <c r="L744" s="109"/>
      <c r="M744" s="109"/>
      <c r="N744" s="109"/>
      <c r="Q744" s="109"/>
      <c r="R744" s="109"/>
      <c r="S744" s="109"/>
      <c r="T744" s="109"/>
      <c r="U744" s="109"/>
      <c r="V744" s="109"/>
      <c r="W744" s="122"/>
      <c r="X744" s="138"/>
      <c r="Y744" s="123"/>
      <c r="Z744" s="123"/>
      <c r="AA744" s="79"/>
      <c r="AB744" s="79"/>
      <c r="AC744" s="164"/>
      <c r="AD744" s="123"/>
      <c r="AE744" s="174"/>
      <c r="AF744" s="124"/>
    </row>
    <row r="745" spans="1:32" s="106" customFormat="1">
      <c r="A745" s="108"/>
      <c r="B745" s="108"/>
      <c r="C745" s="108"/>
      <c r="D745" s="41"/>
      <c r="E745" s="41"/>
      <c r="F745" s="41"/>
      <c r="G745" s="41"/>
      <c r="H745" s="109"/>
      <c r="I745" s="109"/>
      <c r="J745" s="109"/>
      <c r="K745" s="109"/>
      <c r="L745" s="109"/>
      <c r="M745" s="109"/>
      <c r="N745" s="109"/>
      <c r="Q745" s="109"/>
      <c r="R745" s="109"/>
      <c r="S745" s="109"/>
      <c r="T745" s="109"/>
      <c r="U745" s="109"/>
      <c r="V745" s="109"/>
      <c r="W745" s="122"/>
      <c r="X745" s="138"/>
      <c r="Y745" s="123"/>
      <c r="Z745" s="123"/>
      <c r="AA745" s="79"/>
      <c r="AB745" s="79"/>
      <c r="AC745" s="164"/>
      <c r="AD745" s="123"/>
      <c r="AE745" s="174"/>
      <c r="AF745" s="124"/>
    </row>
    <row r="746" spans="1:32" s="106" customFormat="1">
      <c r="A746" s="108"/>
      <c r="B746" s="108"/>
      <c r="C746" s="108"/>
      <c r="D746" s="41"/>
      <c r="E746" s="41"/>
      <c r="F746" s="41"/>
      <c r="G746" s="41"/>
      <c r="H746" s="109"/>
      <c r="I746" s="109"/>
      <c r="J746" s="109"/>
      <c r="K746" s="109"/>
      <c r="L746" s="109"/>
      <c r="M746" s="109"/>
      <c r="N746" s="109"/>
      <c r="Q746" s="109"/>
      <c r="R746" s="109"/>
      <c r="S746" s="109"/>
      <c r="T746" s="109"/>
      <c r="U746" s="109"/>
      <c r="V746" s="109"/>
      <c r="W746" s="122"/>
      <c r="X746" s="138"/>
      <c r="Y746" s="123"/>
      <c r="Z746" s="123"/>
      <c r="AA746" s="79"/>
      <c r="AB746" s="79"/>
      <c r="AC746" s="164"/>
      <c r="AD746" s="123"/>
      <c r="AE746" s="174"/>
      <c r="AF746" s="124"/>
    </row>
    <row r="747" spans="1:32" s="106" customFormat="1">
      <c r="A747" s="108"/>
      <c r="B747" s="108"/>
      <c r="C747" s="108"/>
      <c r="D747" s="41"/>
      <c r="E747" s="41"/>
      <c r="F747" s="41"/>
      <c r="G747" s="41"/>
      <c r="H747" s="109"/>
      <c r="I747" s="109"/>
      <c r="J747" s="109"/>
      <c r="K747" s="109"/>
      <c r="L747" s="109"/>
      <c r="M747" s="109"/>
      <c r="N747" s="109"/>
      <c r="Q747" s="109"/>
      <c r="R747" s="109"/>
      <c r="S747" s="109"/>
      <c r="T747" s="109"/>
      <c r="U747" s="109"/>
      <c r="V747" s="109"/>
      <c r="W747" s="122"/>
      <c r="X747" s="138"/>
      <c r="Y747" s="123"/>
      <c r="Z747" s="123"/>
      <c r="AA747" s="79"/>
      <c r="AB747" s="79"/>
      <c r="AC747" s="164"/>
      <c r="AD747" s="123"/>
      <c r="AE747" s="174"/>
      <c r="AF747" s="124"/>
    </row>
    <row r="748" spans="1:32" s="106" customFormat="1">
      <c r="A748" s="108"/>
      <c r="B748" s="108"/>
      <c r="C748" s="108"/>
      <c r="D748" s="111"/>
      <c r="E748" s="100"/>
      <c r="F748" s="111"/>
      <c r="G748" s="111"/>
      <c r="H748" s="109"/>
      <c r="I748" s="109"/>
      <c r="J748" s="109"/>
      <c r="K748" s="109"/>
      <c r="L748" s="109"/>
      <c r="M748" s="109"/>
      <c r="N748" s="109"/>
      <c r="Q748" s="109"/>
      <c r="R748" s="109"/>
      <c r="S748" s="109"/>
      <c r="T748" s="109"/>
      <c r="U748" s="109"/>
      <c r="V748" s="109"/>
      <c r="W748" s="122"/>
      <c r="X748" s="138"/>
      <c r="Y748" s="123"/>
      <c r="Z748" s="123"/>
      <c r="AA748" s="79"/>
      <c r="AB748" s="79"/>
      <c r="AC748" s="164"/>
      <c r="AD748" s="123"/>
      <c r="AE748" s="174"/>
      <c r="AF748" s="124"/>
    </row>
    <row r="749" spans="1:32" s="106" customFormat="1">
      <c r="A749" s="108"/>
      <c r="B749" s="108"/>
      <c r="C749" s="108"/>
      <c r="D749" s="41"/>
      <c r="E749" s="41"/>
      <c r="F749" s="41"/>
      <c r="G749" s="41"/>
      <c r="H749" s="109"/>
      <c r="I749" s="109"/>
      <c r="J749" s="109"/>
      <c r="K749" s="109"/>
      <c r="L749" s="109"/>
      <c r="M749" s="109"/>
      <c r="N749" s="109"/>
      <c r="Q749" s="109"/>
      <c r="R749" s="109"/>
      <c r="S749" s="109"/>
      <c r="T749" s="109"/>
      <c r="U749" s="109"/>
      <c r="V749" s="109"/>
      <c r="W749" s="122"/>
      <c r="X749" s="138"/>
      <c r="Y749" s="123"/>
      <c r="Z749" s="123"/>
      <c r="AA749" s="79"/>
      <c r="AB749" s="79"/>
      <c r="AC749" s="164"/>
      <c r="AD749" s="123"/>
      <c r="AE749" s="174"/>
      <c r="AF749" s="124"/>
    </row>
    <row r="750" spans="1:32" s="106" customFormat="1">
      <c r="A750" s="108"/>
      <c r="B750" s="108"/>
      <c r="C750" s="108"/>
      <c r="D750" s="125"/>
      <c r="E750" s="100"/>
      <c r="F750" s="125"/>
      <c r="G750" s="125"/>
      <c r="H750" s="109"/>
      <c r="I750" s="109"/>
      <c r="J750" s="109"/>
      <c r="K750" s="109"/>
      <c r="L750" s="109"/>
      <c r="M750" s="109"/>
      <c r="N750" s="109"/>
      <c r="Q750" s="109"/>
      <c r="R750" s="109"/>
      <c r="S750" s="109"/>
      <c r="T750" s="109"/>
      <c r="U750" s="109"/>
      <c r="V750" s="109"/>
      <c r="W750" s="122"/>
      <c r="X750" s="138"/>
      <c r="Y750" s="123"/>
      <c r="Z750" s="123"/>
      <c r="AA750" s="79"/>
      <c r="AB750" s="79"/>
      <c r="AC750" s="164"/>
      <c r="AD750" s="123"/>
      <c r="AE750" s="174"/>
      <c r="AF750" s="124"/>
    </row>
    <row r="751" spans="1:32" s="106" customFormat="1">
      <c r="A751" s="108"/>
      <c r="B751" s="108"/>
      <c r="C751" s="108"/>
      <c r="D751" s="125"/>
      <c r="E751" s="100"/>
      <c r="F751" s="125"/>
      <c r="G751" s="125"/>
      <c r="H751" s="109"/>
      <c r="I751" s="109"/>
      <c r="J751" s="109"/>
      <c r="K751" s="109"/>
      <c r="L751" s="109"/>
      <c r="M751" s="109"/>
      <c r="N751" s="109"/>
      <c r="Q751" s="109"/>
      <c r="R751" s="109"/>
      <c r="S751" s="109"/>
      <c r="T751" s="109"/>
      <c r="U751" s="109"/>
      <c r="V751" s="109"/>
      <c r="W751" s="122"/>
      <c r="X751" s="138"/>
      <c r="Y751" s="123"/>
      <c r="Z751" s="123"/>
      <c r="AA751" s="79"/>
      <c r="AB751" s="79"/>
      <c r="AC751" s="164"/>
      <c r="AD751" s="123"/>
      <c r="AE751" s="174"/>
      <c r="AF751" s="124"/>
    </row>
    <row r="752" spans="1:32" s="106" customFormat="1">
      <c r="A752" s="108"/>
      <c r="B752" s="108"/>
      <c r="C752" s="108"/>
      <c r="D752" s="125"/>
      <c r="E752" s="100"/>
      <c r="F752" s="125"/>
      <c r="G752" s="125"/>
      <c r="H752" s="109"/>
      <c r="I752" s="109"/>
      <c r="J752" s="109"/>
      <c r="K752" s="109"/>
      <c r="L752" s="109"/>
      <c r="M752" s="109"/>
      <c r="N752" s="109"/>
      <c r="Q752" s="109"/>
      <c r="R752" s="109"/>
      <c r="S752" s="109"/>
      <c r="T752" s="109"/>
      <c r="U752" s="109"/>
      <c r="V752" s="109"/>
      <c r="W752" s="122"/>
      <c r="X752" s="138"/>
      <c r="Y752" s="123"/>
      <c r="Z752" s="123"/>
      <c r="AA752" s="79"/>
      <c r="AB752" s="79"/>
      <c r="AC752" s="164"/>
      <c r="AD752" s="123"/>
      <c r="AE752" s="174"/>
      <c r="AF752" s="124"/>
    </row>
    <row r="753" spans="1:32" s="106" customFormat="1">
      <c r="A753" s="108"/>
      <c r="B753" s="108"/>
      <c r="C753" s="108"/>
      <c r="D753" s="125"/>
      <c r="E753" s="100"/>
      <c r="F753" s="125"/>
      <c r="G753" s="125"/>
      <c r="H753" s="109"/>
      <c r="I753" s="109"/>
      <c r="J753" s="109"/>
      <c r="K753" s="109"/>
      <c r="L753" s="109"/>
      <c r="M753" s="109"/>
      <c r="N753" s="109"/>
      <c r="Q753" s="109"/>
      <c r="R753" s="109"/>
      <c r="S753" s="109"/>
      <c r="T753" s="109"/>
      <c r="U753" s="109"/>
      <c r="V753" s="109"/>
      <c r="W753" s="122"/>
      <c r="X753" s="138"/>
      <c r="Y753" s="123"/>
      <c r="Z753" s="123"/>
      <c r="AA753" s="79"/>
      <c r="AB753" s="79"/>
      <c r="AC753" s="164"/>
      <c r="AD753" s="123"/>
      <c r="AE753" s="174"/>
      <c r="AF753" s="124"/>
    </row>
    <row r="754" spans="1:32" s="106" customFormat="1">
      <c r="A754" s="108"/>
      <c r="B754" s="108"/>
      <c r="C754" s="108"/>
      <c r="D754" s="41"/>
      <c r="E754" s="41"/>
      <c r="F754" s="41"/>
      <c r="G754" s="41"/>
      <c r="H754" s="109"/>
      <c r="I754" s="109"/>
      <c r="J754" s="109"/>
      <c r="K754" s="109"/>
      <c r="L754" s="109"/>
      <c r="M754" s="109"/>
      <c r="N754" s="109"/>
      <c r="Q754" s="109"/>
      <c r="R754" s="109"/>
      <c r="S754" s="109"/>
      <c r="T754" s="109"/>
      <c r="U754" s="109"/>
      <c r="V754" s="109"/>
      <c r="W754" s="122"/>
      <c r="X754" s="138"/>
      <c r="Y754" s="123"/>
      <c r="Z754" s="123"/>
      <c r="AA754" s="79"/>
      <c r="AB754" s="79"/>
      <c r="AC754" s="164"/>
      <c r="AD754" s="123"/>
      <c r="AE754" s="174"/>
      <c r="AF754" s="124"/>
    </row>
    <row r="755" spans="1:32" s="106" customFormat="1">
      <c r="A755" s="108"/>
      <c r="B755" s="108"/>
      <c r="C755" s="108"/>
      <c r="D755" s="41"/>
      <c r="E755" s="41"/>
      <c r="F755" s="41"/>
      <c r="G755" s="41"/>
      <c r="H755" s="109"/>
      <c r="I755" s="109"/>
      <c r="J755" s="109"/>
      <c r="K755" s="109"/>
      <c r="L755" s="109"/>
      <c r="M755" s="109"/>
      <c r="N755" s="109"/>
      <c r="Q755" s="109"/>
      <c r="R755" s="109"/>
      <c r="S755" s="109"/>
      <c r="T755" s="109"/>
      <c r="U755" s="109"/>
      <c r="V755" s="109"/>
      <c r="W755" s="122"/>
      <c r="X755" s="138"/>
      <c r="Y755" s="123"/>
      <c r="Z755" s="123"/>
      <c r="AA755" s="79"/>
      <c r="AB755" s="79"/>
      <c r="AC755" s="164"/>
      <c r="AD755" s="123"/>
      <c r="AE755" s="174"/>
      <c r="AF755" s="124"/>
    </row>
    <row r="756" spans="1:32" s="106" customFormat="1">
      <c r="A756" s="108"/>
      <c r="B756" s="108"/>
      <c r="C756" s="108"/>
      <c r="D756" s="41"/>
      <c r="E756" s="41"/>
      <c r="F756" s="41"/>
      <c r="G756" s="41"/>
      <c r="H756" s="109"/>
      <c r="I756" s="109"/>
      <c r="J756" s="109"/>
      <c r="K756" s="109"/>
      <c r="L756" s="109"/>
      <c r="M756" s="109"/>
      <c r="N756" s="109"/>
      <c r="Q756" s="109"/>
      <c r="R756" s="109"/>
      <c r="S756" s="109"/>
      <c r="T756" s="109"/>
      <c r="U756" s="109"/>
      <c r="V756" s="109"/>
      <c r="W756" s="122"/>
      <c r="X756" s="138"/>
      <c r="Y756" s="123"/>
      <c r="Z756" s="123"/>
      <c r="AA756" s="79"/>
      <c r="AB756" s="79"/>
      <c r="AC756" s="164"/>
      <c r="AD756" s="123"/>
      <c r="AE756" s="174"/>
      <c r="AF756" s="124"/>
    </row>
    <row r="757" spans="1:32" s="106" customFormat="1">
      <c r="A757" s="108"/>
      <c r="B757" s="108"/>
      <c r="C757" s="108"/>
      <c r="D757" s="41"/>
      <c r="E757" s="41"/>
      <c r="F757" s="41"/>
      <c r="G757" s="41"/>
      <c r="H757" s="109"/>
      <c r="I757" s="109"/>
      <c r="J757" s="109"/>
      <c r="K757" s="109"/>
      <c r="L757" s="109"/>
      <c r="M757" s="109"/>
      <c r="N757" s="109"/>
      <c r="Q757" s="109"/>
      <c r="R757" s="109"/>
      <c r="S757" s="109"/>
      <c r="T757" s="109"/>
      <c r="U757" s="109"/>
      <c r="V757" s="109"/>
      <c r="W757" s="122"/>
      <c r="X757" s="138"/>
      <c r="Y757" s="123"/>
      <c r="Z757" s="123"/>
      <c r="AA757" s="79"/>
      <c r="AB757" s="79"/>
      <c r="AC757" s="164"/>
      <c r="AD757" s="123"/>
      <c r="AE757" s="174"/>
      <c r="AF757" s="124"/>
    </row>
    <row r="758" spans="1:32" s="106" customFormat="1">
      <c r="A758" s="108"/>
      <c r="B758" s="108"/>
      <c r="C758" s="108"/>
      <c r="D758" s="41"/>
      <c r="E758" s="41"/>
      <c r="F758" s="41"/>
      <c r="G758" s="41"/>
      <c r="H758" s="109"/>
      <c r="I758" s="109"/>
      <c r="J758" s="109"/>
      <c r="K758" s="109"/>
      <c r="L758" s="109"/>
      <c r="M758" s="109"/>
      <c r="N758" s="109"/>
      <c r="Q758" s="109"/>
      <c r="R758" s="109"/>
      <c r="S758" s="109"/>
      <c r="T758" s="109"/>
      <c r="U758" s="109"/>
      <c r="V758" s="109"/>
      <c r="W758" s="122"/>
      <c r="X758" s="138"/>
      <c r="Y758" s="123"/>
      <c r="Z758" s="123"/>
      <c r="AA758" s="79"/>
      <c r="AB758" s="79"/>
      <c r="AC758" s="164"/>
      <c r="AD758" s="123"/>
      <c r="AE758" s="174"/>
      <c r="AF758" s="124"/>
    </row>
    <row r="759" spans="1:32" s="106" customFormat="1">
      <c r="A759" s="108"/>
      <c r="B759" s="108"/>
      <c r="C759" s="108"/>
      <c r="D759" s="41"/>
      <c r="E759" s="41"/>
      <c r="F759" s="41"/>
      <c r="G759" s="41"/>
      <c r="H759" s="109"/>
      <c r="I759" s="109"/>
      <c r="J759" s="109"/>
      <c r="K759" s="109"/>
      <c r="L759" s="109"/>
      <c r="M759" s="109"/>
      <c r="N759" s="109"/>
      <c r="Q759" s="109"/>
      <c r="R759" s="109"/>
      <c r="S759" s="109"/>
      <c r="T759" s="109"/>
      <c r="U759" s="109"/>
      <c r="V759" s="109"/>
      <c r="W759" s="122"/>
      <c r="X759" s="138"/>
      <c r="Y759" s="123"/>
      <c r="Z759" s="123"/>
      <c r="AA759" s="79"/>
      <c r="AB759" s="79"/>
      <c r="AC759" s="164"/>
      <c r="AD759" s="123"/>
      <c r="AE759" s="174"/>
      <c r="AF759" s="124"/>
    </row>
    <row r="760" spans="1:32" s="106" customFormat="1">
      <c r="A760" s="108"/>
      <c r="B760" s="108"/>
      <c r="C760" s="108"/>
      <c r="D760" s="41"/>
      <c r="E760" s="41"/>
      <c r="F760" s="41"/>
      <c r="G760" s="41"/>
      <c r="H760" s="109"/>
      <c r="I760" s="109"/>
      <c r="J760" s="109"/>
      <c r="K760" s="109"/>
      <c r="L760" s="109"/>
      <c r="M760" s="109"/>
      <c r="N760" s="109"/>
      <c r="Q760" s="109"/>
      <c r="R760" s="109"/>
      <c r="S760" s="109"/>
      <c r="T760" s="109"/>
      <c r="U760" s="109"/>
      <c r="V760" s="109"/>
      <c r="W760" s="122"/>
      <c r="X760" s="138"/>
      <c r="Y760" s="123"/>
      <c r="Z760" s="123"/>
      <c r="AA760" s="79"/>
      <c r="AB760" s="79"/>
      <c r="AC760" s="164"/>
      <c r="AD760" s="123"/>
      <c r="AE760" s="174"/>
      <c r="AF760" s="124"/>
    </row>
    <row r="761" spans="1:32" s="106" customFormat="1">
      <c r="A761" s="108"/>
      <c r="B761" s="108"/>
      <c r="C761" s="108"/>
      <c r="D761" s="102"/>
      <c r="E761" s="102"/>
      <c r="F761" s="102"/>
      <c r="G761" s="102"/>
      <c r="H761" s="109"/>
      <c r="I761" s="109"/>
      <c r="J761" s="109"/>
      <c r="K761" s="109"/>
      <c r="L761" s="109"/>
      <c r="M761" s="109"/>
      <c r="N761" s="109"/>
      <c r="Q761" s="109"/>
      <c r="R761" s="109"/>
      <c r="S761" s="109"/>
      <c r="T761" s="109"/>
      <c r="U761" s="109"/>
      <c r="V761" s="109"/>
      <c r="W761" s="122"/>
      <c r="X761" s="138"/>
      <c r="Y761" s="123"/>
      <c r="Z761" s="123"/>
      <c r="AA761" s="79"/>
      <c r="AB761" s="79"/>
      <c r="AC761" s="164"/>
      <c r="AD761" s="123"/>
      <c r="AE761" s="174"/>
      <c r="AF761" s="124"/>
    </row>
    <row r="762" spans="1:32" s="106" customFormat="1">
      <c r="A762" s="108"/>
      <c r="B762" s="108"/>
      <c r="C762" s="108"/>
      <c r="D762" s="125"/>
      <c r="E762" s="100"/>
      <c r="F762" s="125"/>
      <c r="G762" s="125"/>
      <c r="H762" s="109"/>
      <c r="I762" s="109"/>
      <c r="J762" s="109"/>
      <c r="K762" s="109"/>
      <c r="L762" s="109"/>
      <c r="M762" s="109"/>
      <c r="N762" s="109"/>
      <c r="Q762" s="109"/>
      <c r="R762" s="109"/>
      <c r="S762" s="109"/>
      <c r="T762" s="109"/>
      <c r="U762" s="109"/>
      <c r="V762" s="109"/>
      <c r="W762" s="122"/>
      <c r="X762" s="138"/>
      <c r="Y762" s="123"/>
      <c r="Z762" s="123"/>
      <c r="AA762" s="79"/>
      <c r="AB762" s="79"/>
      <c r="AC762" s="164"/>
      <c r="AD762" s="123"/>
      <c r="AE762" s="174"/>
      <c r="AF762" s="124"/>
    </row>
    <row r="763" spans="1:32" s="106" customFormat="1">
      <c r="A763" s="108"/>
      <c r="B763" s="108"/>
      <c r="C763" s="108"/>
      <c r="D763" s="125"/>
      <c r="E763" s="100"/>
      <c r="F763" s="125"/>
      <c r="G763" s="125"/>
      <c r="H763" s="109"/>
      <c r="I763" s="109"/>
      <c r="J763" s="109"/>
      <c r="K763" s="109"/>
      <c r="L763" s="109"/>
      <c r="M763" s="109"/>
      <c r="N763" s="109"/>
      <c r="Q763" s="109"/>
      <c r="R763" s="109"/>
      <c r="S763" s="109"/>
      <c r="T763" s="109"/>
      <c r="U763" s="109"/>
      <c r="V763" s="109"/>
      <c r="W763" s="122"/>
      <c r="X763" s="138"/>
      <c r="Y763" s="123"/>
      <c r="Z763" s="123"/>
      <c r="AA763" s="79"/>
      <c r="AB763" s="79"/>
      <c r="AC763" s="164"/>
      <c r="AD763" s="123"/>
      <c r="AE763" s="174"/>
      <c r="AF763" s="124"/>
    </row>
    <row r="764" spans="1:32" s="106" customFormat="1">
      <c r="A764" s="108"/>
      <c r="B764" s="108"/>
      <c r="C764" s="108"/>
      <c r="D764" s="125"/>
      <c r="E764" s="100"/>
      <c r="F764" s="125"/>
      <c r="G764" s="125"/>
      <c r="H764" s="109"/>
      <c r="I764" s="109"/>
      <c r="J764" s="109"/>
      <c r="K764" s="109"/>
      <c r="L764" s="109"/>
      <c r="M764" s="109"/>
      <c r="N764" s="109"/>
      <c r="Q764" s="109"/>
      <c r="R764" s="109"/>
      <c r="S764" s="109"/>
      <c r="T764" s="109"/>
      <c r="U764" s="109"/>
      <c r="V764" s="109"/>
      <c r="W764" s="122"/>
      <c r="X764" s="138"/>
      <c r="Y764" s="123"/>
      <c r="Z764" s="123"/>
      <c r="AA764" s="79"/>
      <c r="AB764" s="79"/>
      <c r="AC764" s="164"/>
      <c r="AD764" s="123"/>
      <c r="AE764" s="174"/>
      <c r="AF764" s="124"/>
    </row>
    <row r="765" spans="1:32" s="106" customFormat="1">
      <c r="A765" s="108"/>
      <c r="B765" s="108"/>
      <c r="C765" s="108"/>
      <c r="D765" s="41"/>
      <c r="E765" s="41"/>
      <c r="F765" s="41"/>
      <c r="G765" s="41"/>
      <c r="H765" s="109"/>
      <c r="I765" s="109"/>
      <c r="J765" s="109"/>
      <c r="K765" s="109"/>
      <c r="L765" s="109"/>
      <c r="M765" s="109"/>
      <c r="N765" s="109"/>
      <c r="Q765" s="109"/>
      <c r="R765" s="109"/>
      <c r="S765" s="109"/>
      <c r="T765" s="109"/>
      <c r="U765" s="109"/>
      <c r="V765" s="109"/>
      <c r="W765" s="122"/>
      <c r="X765" s="138"/>
      <c r="Y765" s="123"/>
      <c r="Z765" s="123"/>
      <c r="AA765" s="79"/>
      <c r="AB765" s="79"/>
      <c r="AC765" s="164"/>
      <c r="AD765" s="123"/>
      <c r="AE765" s="174"/>
      <c r="AF765" s="124"/>
    </row>
    <row r="766" spans="1:32" s="106" customFormat="1">
      <c r="A766" s="108"/>
      <c r="B766" s="108"/>
      <c r="C766" s="108"/>
      <c r="D766" s="125"/>
      <c r="E766" s="100"/>
      <c r="F766" s="125"/>
      <c r="G766" s="125"/>
      <c r="H766" s="109"/>
      <c r="I766" s="109"/>
      <c r="J766" s="109"/>
      <c r="K766" s="109"/>
      <c r="L766" s="109"/>
      <c r="M766" s="109"/>
      <c r="N766" s="109"/>
      <c r="Q766" s="109"/>
      <c r="R766" s="109"/>
      <c r="S766" s="109"/>
      <c r="T766" s="109"/>
      <c r="U766" s="109"/>
      <c r="V766" s="109"/>
      <c r="W766" s="122"/>
      <c r="X766" s="138"/>
      <c r="Y766" s="123"/>
      <c r="Z766" s="123"/>
      <c r="AA766" s="79"/>
      <c r="AB766" s="79"/>
      <c r="AC766" s="164"/>
      <c r="AD766" s="123"/>
      <c r="AE766" s="174"/>
      <c r="AF766" s="124"/>
    </row>
    <row r="767" spans="1:32" s="106" customFormat="1">
      <c r="A767" s="108"/>
      <c r="B767" s="108"/>
      <c r="C767" s="108"/>
      <c r="D767" s="125"/>
      <c r="E767" s="100"/>
      <c r="F767" s="125"/>
      <c r="G767" s="125"/>
      <c r="H767" s="109"/>
      <c r="I767" s="109"/>
      <c r="J767" s="109"/>
      <c r="K767" s="109"/>
      <c r="L767" s="109"/>
      <c r="M767" s="109"/>
      <c r="N767" s="109"/>
      <c r="Q767" s="109"/>
      <c r="R767" s="109"/>
      <c r="S767" s="109"/>
      <c r="T767" s="109"/>
      <c r="U767" s="109"/>
      <c r="V767" s="109"/>
      <c r="W767" s="122"/>
      <c r="X767" s="138"/>
      <c r="Y767" s="123"/>
      <c r="Z767" s="123"/>
      <c r="AA767" s="79"/>
      <c r="AB767" s="79"/>
      <c r="AC767" s="164"/>
      <c r="AD767" s="123"/>
      <c r="AE767" s="174"/>
      <c r="AF767" s="124"/>
    </row>
    <row r="768" spans="1:32" s="106" customFormat="1">
      <c r="A768" s="108"/>
      <c r="B768" s="108"/>
      <c r="C768" s="108"/>
      <c r="D768" s="111"/>
      <c r="E768" s="100"/>
      <c r="F768" s="111"/>
      <c r="G768" s="111"/>
      <c r="H768" s="109"/>
      <c r="I768" s="109"/>
      <c r="J768" s="109"/>
      <c r="K768" s="109"/>
      <c r="L768" s="109"/>
      <c r="M768" s="109"/>
      <c r="N768" s="109"/>
      <c r="Q768" s="109"/>
      <c r="R768" s="109"/>
      <c r="S768" s="109"/>
      <c r="T768" s="109"/>
      <c r="U768" s="109"/>
      <c r="V768" s="109"/>
      <c r="W768" s="122"/>
      <c r="X768" s="138"/>
      <c r="Y768" s="123"/>
      <c r="Z768" s="123"/>
      <c r="AA768" s="79"/>
      <c r="AB768" s="79"/>
      <c r="AC768" s="164"/>
      <c r="AD768" s="123"/>
      <c r="AE768" s="174"/>
      <c r="AF768" s="124"/>
    </row>
    <row r="769" spans="1:32" s="106" customFormat="1">
      <c r="A769" s="108"/>
      <c r="B769" s="108"/>
      <c r="C769" s="108"/>
      <c r="D769" s="125"/>
      <c r="E769" s="100"/>
      <c r="F769" s="125"/>
      <c r="G769" s="125"/>
      <c r="H769" s="109"/>
      <c r="I769" s="109"/>
      <c r="J769" s="109"/>
      <c r="K769" s="109"/>
      <c r="L769" s="109"/>
      <c r="M769" s="109"/>
      <c r="N769" s="109"/>
      <c r="Q769" s="109"/>
      <c r="R769" s="109"/>
      <c r="S769" s="109"/>
      <c r="T769" s="109"/>
      <c r="U769" s="109"/>
      <c r="V769" s="109"/>
      <c r="W769" s="122"/>
      <c r="X769" s="138"/>
      <c r="Y769" s="123"/>
      <c r="Z769" s="123"/>
      <c r="AA769" s="79"/>
      <c r="AB769" s="79"/>
      <c r="AC769" s="164"/>
      <c r="AD769" s="123"/>
      <c r="AE769" s="174"/>
      <c r="AF769" s="124"/>
    </row>
    <row r="770" spans="1:32" s="106" customFormat="1">
      <c r="A770" s="108"/>
      <c r="B770" s="108"/>
      <c r="C770" s="108"/>
      <c r="D770" s="125"/>
      <c r="E770" s="100"/>
      <c r="F770" s="125"/>
      <c r="G770" s="125"/>
      <c r="H770" s="109"/>
      <c r="I770" s="109"/>
      <c r="J770" s="109"/>
      <c r="K770" s="109"/>
      <c r="L770" s="109"/>
      <c r="M770" s="109"/>
      <c r="N770" s="109"/>
      <c r="Q770" s="109"/>
      <c r="R770" s="109"/>
      <c r="S770" s="109"/>
      <c r="T770" s="109"/>
      <c r="U770" s="109"/>
      <c r="V770" s="109"/>
      <c r="W770" s="122"/>
      <c r="X770" s="138"/>
      <c r="Y770" s="123"/>
      <c r="Z770" s="123"/>
      <c r="AA770" s="79"/>
      <c r="AB770" s="79"/>
      <c r="AC770" s="164"/>
      <c r="AD770" s="123"/>
      <c r="AE770" s="174"/>
      <c r="AF770" s="124"/>
    </row>
    <row r="771" spans="1:32" s="106" customFormat="1">
      <c r="A771" s="108"/>
      <c r="B771" s="108"/>
      <c r="C771" s="108"/>
      <c r="D771" s="125"/>
      <c r="E771" s="100"/>
      <c r="F771" s="125"/>
      <c r="G771" s="125"/>
      <c r="H771" s="109"/>
      <c r="I771" s="109"/>
      <c r="J771" s="109"/>
      <c r="K771" s="109"/>
      <c r="L771" s="109"/>
      <c r="M771" s="109"/>
      <c r="N771" s="109"/>
      <c r="Q771" s="109"/>
      <c r="R771" s="109"/>
      <c r="S771" s="109"/>
      <c r="T771" s="109"/>
      <c r="U771" s="109"/>
      <c r="V771" s="109"/>
      <c r="W771" s="122"/>
      <c r="X771" s="138"/>
      <c r="Y771" s="123"/>
      <c r="Z771" s="123"/>
      <c r="AA771" s="79"/>
      <c r="AB771" s="79"/>
      <c r="AC771" s="164"/>
      <c r="AD771" s="123"/>
      <c r="AE771" s="174"/>
      <c r="AF771" s="124"/>
    </row>
    <row r="772" spans="1:32" s="106" customFormat="1">
      <c r="A772" s="108"/>
      <c r="B772" s="108"/>
      <c r="C772" s="108"/>
      <c r="D772" s="126"/>
      <c r="E772" s="100"/>
      <c r="F772" s="126"/>
      <c r="G772" s="126"/>
      <c r="H772" s="109"/>
      <c r="I772" s="109"/>
      <c r="J772" s="109"/>
      <c r="K772" s="109"/>
      <c r="L772" s="109"/>
      <c r="M772" s="109"/>
      <c r="N772" s="109"/>
      <c r="Q772" s="109"/>
      <c r="R772" s="109"/>
      <c r="S772" s="109"/>
      <c r="T772" s="109"/>
      <c r="U772" s="109"/>
      <c r="V772" s="109"/>
      <c r="W772" s="122"/>
      <c r="X772" s="138"/>
      <c r="Y772" s="123"/>
      <c r="Z772" s="123"/>
      <c r="AA772" s="79"/>
      <c r="AB772" s="79"/>
      <c r="AC772" s="164"/>
      <c r="AD772" s="123"/>
      <c r="AE772" s="174"/>
      <c r="AF772" s="124"/>
    </row>
    <row r="773" spans="1:32" s="106" customFormat="1">
      <c r="A773" s="108"/>
      <c r="B773" s="108"/>
      <c r="C773" s="108"/>
      <c r="D773" s="102"/>
      <c r="E773" s="102"/>
      <c r="F773" s="102"/>
      <c r="G773" s="102"/>
      <c r="H773" s="109"/>
      <c r="I773" s="109"/>
      <c r="J773" s="109"/>
      <c r="K773" s="109"/>
      <c r="L773" s="109"/>
      <c r="M773" s="109"/>
      <c r="N773" s="109"/>
      <c r="Q773" s="109"/>
      <c r="R773" s="109"/>
      <c r="S773" s="109"/>
      <c r="T773" s="109"/>
      <c r="U773" s="109"/>
      <c r="V773" s="109"/>
      <c r="W773" s="122"/>
      <c r="X773" s="138"/>
      <c r="Y773" s="123"/>
      <c r="Z773" s="123"/>
      <c r="AA773" s="79"/>
      <c r="AB773" s="79"/>
      <c r="AC773" s="164"/>
      <c r="AD773" s="123"/>
      <c r="AE773" s="174"/>
      <c r="AF773" s="124"/>
    </row>
    <row r="774" spans="1:32" s="106" customFormat="1">
      <c r="A774" s="108"/>
      <c r="B774" s="108"/>
      <c r="C774" s="108"/>
      <c r="D774" s="125"/>
      <c r="E774" s="100"/>
      <c r="F774" s="125"/>
      <c r="G774" s="125"/>
      <c r="H774" s="109"/>
      <c r="I774" s="109"/>
      <c r="J774" s="109"/>
      <c r="K774" s="109"/>
      <c r="L774" s="109"/>
      <c r="M774" s="109"/>
      <c r="N774" s="109"/>
      <c r="Q774" s="109"/>
      <c r="R774" s="109"/>
      <c r="S774" s="109"/>
      <c r="T774" s="109"/>
      <c r="U774" s="109"/>
      <c r="V774" s="109"/>
      <c r="W774" s="122"/>
      <c r="X774" s="138"/>
      <c r="Y774" s="123"/>
      <c r="Z774" s="123"/>
      <c r="AA774" s="79"/>
      <c r="AB774" s="79"/>
      <c r="AC774" s="164"/>
      <c r="AD774" s="123"/>
      <c r="AE774" s="174"/>
      <c r="AF774" s="124"/>
    </row>
    <row r="775" spans="1:32" s="106" customFormat="1">
      <c r="A775" s="108"/>
      <c r="B775" s="108"/>
      <c r="C775" s="108"/>
      <c r="D775" s="125"/>
      <c r="E775" s="100"/>
      <c r="F775" s="125"/>
      <c r="G775" s="125"/>
      <c r="H775" s="109"/>
      <c r="I775" s="109"/>
      <c r="J775" s="109"/>
      <c r="K775" s="109"/>
      <c r="L775" s="109"/>
      <c r="M775" s="109"/>
      <c r="N775" s="109"/>
      <c r="Q775" s="109"/>
      <c r="R775" s="109"/>
      <c r="S775" s="109"/>
      <c r="T775" s="109"/>
      <c r="U775" s="109"/>
      <c r="V775" s="109"/>
      <c r="W775" s="122"/>
      <c r="X775" s="138"/>
      <c r="Y775" s="123"/>
      <c r="Z775" s="123"/>
      <c r="AA775" s="79"/>
      <c r="AB775" s="79"/>
      <c r="AC775" s="164"/>
      <c r="AD775" s="123"/>
      <c r="AE775" s="174"/>
      <c r="AF775" s="124"/>
    </row>
    <row r="776" spans="1:32" s="106" customFormat="1">
      <c r="A776" s="108"/>
      <c r="B776" s="108"/>
      <c r="C776" s="108"/>
      <c r="D776" s="125"/>
      <c r="E776" s="100"/>
      <c r="F776" s="125"/>
      <c r="G776" s="125"/>
      <c r="H776" s="109"/>
      <c r="I776" s="109"/>
      <c r="J776" s="109"/>
      <c r="K776" s="109"/>
      <c r="L776" s="109"/>
      <c r="M776" s="109"/>
      <c r="N776" s="109"/>
      <c r="Q776" s="109"/>
      <c r="R776" s="109"/>
      <c r="S776" s="109"/>
      <c r="T776" s="109"/>
      <c r="U776" s="109"/>
      <c r="V776" s="109"/>
      <c r="W776" s="122"/>
      <c r="X776" s="138"/>
      <c r="Y776" s="123"/>
      <c r="Z776" s="123"/>
      <c r="AA776" s="79"/>
      <c r="AB776" s="79"/>
      <c r="AC776" s="164"/>
      <c r="AD776" s="123"/>
      <c r="AE776" s="174"/>
      <c r="AF776" s="124"/>
    </row>
    <row r="777" spans="1:32" s="106" customFormat="1">
      <c r="A777" s="108"/>
      <c r="B777" s="108"/>
      <c r="C777" s="108"/>
      <c r="D777" s="41"/>
      <c r="E777" s="41"/>
      <c r="F777" s="41"/>
      <c r="G777" s="41"/>
      <c r="H777" s="109"/>
      <c r="I777" s="109"/>
      <c r="J777" s="109"/>
      <c r="K777" s="109"/>
      <c r="L777" s="109"/>
      <c r="M777" s="109"/>
      <c r="N777" s="109"/>
      <c r="Q777" s="109"/>
      <c r="R777" s="109"/>
      <c r="S777" s="109"/>
      <c r="T777" s="109"/>
      <c r="U777" s="109"/>
      <c r="V777" s="109"/>
      <c r="W777" s="122"/>
      <c r="X777" s="138"/>
      <c r="Y777" s="123"/>
      <c r="Z777" s="123"/>
      <c r="AA777" s="79"/>
      <c r="AB777" s="79"/>
      <c r="AC777" s="164"/>
      <c r="AD777" s="123"/>
      <c r="AE777" s="174"/>
      <c r="AF777" s="124"/>
    </row>
    <row r="778" spans="1:32" s="106" customFormat="1">
      <c r="A778" s="108"/>
      <c r="B778" s="108"/>
      <c r="C778" s="108"/>
      <c r="D778" s="41"/>
      <c r="E778" s="41"/>
      <c r="F778" s="41"/>
      <c r="G778" s="41"/>
      <c r="H778" s="109"/>
      <c r="I778" s="109"/>
      <c r="J778" s="109"/>
      <c r="K778" s="109"/>
      <c r="L778" s="109"/>
      <c r="M778" s="109"/>
      <c r="N778" s="109"/>
      <c r="Q778" s="109"/>
      <c r="R778" s="109"/>
      <c r="S778" s="109"/>
      <c r="T778" s="109"/>
      <c r="U778" s="109"/>
      <c r="V778" s="109"/>
      <c r="W778" s="122"/>
      <c r="X778" s="138"/>
      <c r="Y778" s="123"/>
      <c r="Z778" s="123"/>
      <c r="AA778" s="79"/>
      <c r="AB778" s="79"/>
      <c r="AC778" s="164"/>
      <c r="AD778" s="123"/>
      <c r="AE778" s="174"/>
      <c r="AF778" s="124"/>
    </row>
    <row r="779" spans="1:32" s="106" customFormat="1">
      <c r="A779" s="108"/>
      <c r="B779" s="108"/>
      <c r="C779" s="108"/>
      <c r="D779" s="107"/>
      <c r="E779" s="41"/>
      <c r="F779" s="107"/>
      <c r="G779" s="107"/>
      <c r="H779" s="109"/>
      <c r="I779" s="109"/>
      <c r="J779" s="109"/>
      <c r="K779" s="109"/>
      <c r="L779" s="109"/>
      <c r="M779" s="109"/>
      <c r="N779" s="109"/>
      <c r="Q779" s="109"/>
      <c r="R779" s="109"/>
      <c r="S779" s="109"/>
      <c r="T779" s="109"/>
      <c r="U779" s="109"/>
      <c r="V779" s="109"/>
      <c r="W779" s="122"/>
      <c r="X779" s="138"/>
      <c r="Y779" s="123"/>
      <c r="Z779" s="123"/>
      <c r="AA779" s="79"/>
      <c r="AB779" s="79"/>
      <c r="AC779" s="164"/>
      <c r="AD779" s="123"/>
      <c r="AE779" s="174"/>
      <c r="AF779" s="124"/>
    </row>
    <row r="780" spans="1:32" s="106" customFormat="1">
      <c r="A780" s="108"/>
      <c r="B780" s="108"/>
      <c r="C780" s="108"/>
      <c r="D780" s="41"/>
      <c r="E780" s="41"/>
      <c r="F780" s="41"/>
      <c r="G780" s="41"/>
      <c r="H780" s="109"/>
      <c r="I780" s="109"/>
      <c r="J780" s="109"/>
      <c r="K780" s="109"/>
      <c r="L780" s="109"/>
      <c r="M780" s="109"/>
      <c r="N780" s="109"/>
      <c r="Q780" s="109"/>
      <c r="R780" s="109"/>
      <c r="S780" s="109"/>
      <c r="T780" s="109"/>
      <c r="U780" s="109"/>
      <c r="V780" s="109"/>
      <c r="W780" s="122"/>
      <c r="X780" s="138"/>
      <c r="Y780" s="123"/>
      <c r="Z780" s="123"/>
      <c r="AA780" s="79"/>
      <c r="AB780" s="79"/>
      <c r="AC780" s="164"/>
      <c r="AD780" s="123"/>
      <c r="AE780" s="174"/>
      <c r="AF780" s="124"/>
    </row>
    <row r="781" spans="1:32" s="106" customFormat="1">
      <c r="A781" s="108"/>
      <c r="B781" s="108"/>
      <c r="C781" s="108"/>
      <c r="D781" s="41"/>
      <c r="E781" s="41"/>
      <c r="F781" s="41"/>
      <c r="G781" s="41"/>
      <c r="H781" s="109"/>
      <c r="I781" s="109"/>
      <c r="J781" s="109"/>
      <c r="K781" s="109"/>
      <c r="L781" s="109"/>
      <c r="M781" s="109"/>
      <c r="N781" s="109"/>
      <c r="Q781" s="109"/>
      <c r="R781" s="109"/>
      <c r="S781" s="109"/>
      <c r="T781" s="109"/>
      <c r="U781" s="109"/>
      <c r="V781" s="109"/>
      <c r="W781" s="122"/>
      <c r="X781" s="138"/>
      <c r="Y781" s="123"/>
      <c r="Z781" s="123"/>
      <c r="AA781" s="79"/>
      <c r="AB781" s="79"/>
      <c r="AC781" s="164"/>
      <c r="AD781" s="123"/>
      <c r="AE781" s="174"/>
      <c r="AF781" s="124"/>
    </row>
    <row r="782" spans="1:32" s="106" customFormat="1">
      <c r="A782" s="108"/>
      <c r="B782" s="108"/>
      <c r="C782" s="108"/>
      <c r="D782" s="41"/>
      <c r="E782" s="41"/>
      <c r="F782" s="41"/>
      <c r="G782" s="41"/>
      <c r="H782" s="109"/>
      <c r="I782" s="109"/>
      <c r="J782" s="109"/>
      <c r="K782" s="109"/>
      <c r="L782" s="109"/>
      <c r="M782" s="109"/>
      <c r="N782" s="109"/>
      <c r="Q782" s="109"/>
      <c r="R782" s="109"/>
      <c r="S782" s="109"/>
      <c r="T782" s="109"/>
      <c r="U782" s="109"/>
      <c r="V782" s="109"/>
      <c r="W782" s="122"/>
      <c r="X782" s="138"/>
      <c r="Y782" s="123"/>
      <c r="Z782" s="123"/>
      <c r="AA782" s="79"/>
      <c r="AB782" s="79"/>
      <c r="AC782" s="164"/>
      <c r="AD782" s="123"/>
      <c r="AE782" s="174"/>
      <c r="AF782" s="124"/>
    </row>
    <row r="783" spans="1:32" s="106" customFormat="1">
      <c r="A783" s="108"/>
      <c r="B783" s="108"/>
      <c r="C783" s="108"/>
      <c r="D783" s="41"/>
      <c r="E783" s="41"/>
      <c r="F783" s="41"/>
      <c r="G783" s="41"/>
      <c r="H783" s="109"/>
      <c r="I783" s="109"/>
      <c r="J783" s="109"/>
      <c r="K783" s="109"/>
      <c r="L783" s="109"/>
      <c r="M783" s="109"/>
      <c r="N783" s="109"/>
      <c r="Q783" s="109"/>
      <c r="R783" s="109"/>
      <c r="S783" s="109"/>
      <c r="T783" s="109"/>
      <c r="U783" s="109"/>
      <c r="V783" s="109"/>
      <c r="W783" s="122"/>
      <c r="X783" s="138"/>
      <c r="Y783" s="123"/>
      <c r="Z783" s="123"/>
      <c r="AA783" s="79"/>
      <c r="AB783" s="79"/>
      <c r="AC783" s="164"/>
      <c r="AD783" s="123"/>
      <c r="AE783" s="174"/>
      <c r="AF783" s="124"/>
    </row>
    <row r="784" spans="1:32" s="106" customFormat="1">
      <c r="A784" s="108"/>
      <c r="B784" s="108"/>
      <c r="C784" s="108"/>
      <c r="D784" s="41"/>
      <c r="E784" s="41"/>
      <c r="F784" s="41"/>
      <c r="G784" s="41"/>
      <c r="H784" s="109"/>
      <c r="I784" s="109"/>
      <c r="J784" s="109"/>
      <c r="K784" s="109"/>
      <c r="L784" s="109"/>
      <c r="M784" s="109"/>
      <c r="N784" s="109"/>
      <c r="Q784" s="109"/>
      <c r="R784" s="109"/>
      <c r="S784" s="109"/>
      <c r="T784" s="109"/>
      <c r="U784" s="109"/>
      <c r="V784" s="109"/>
      <c r="W784" s="122"/>
      <c r="X784" s="138"/>
      <c r="Y784" s="123"/>
      <c r="Z784" s="123"/>
      <c r="AA784" s="79"/>
      <c r="AB784" s="79"/>
      <c r="AC784" s="164"/>
      <c r="AD784" s="123"/>
      <c r="AE784" s="174"/>
      <c r="AF784" s="124"/>
    </row>
    <row r="785" spans="1:32" s="106" customFormat="1">
      <c r="A785" s="108"/>
      <c r="B785" s="108"/>
      <c r="C785" s="108"/>
      <c r="D785" s="126"/>
      <c r="E785" s="100"/>
      <c r="F785" s="126"/>
      <c r="G785" s="126"/>
      <c r="H785" s="109"/>
      <c r="I785" s="109"/>
      <c r="J785" s="109"/>
      <c r="K785" s="109"/>
      <c r="L785" s="109"/>
      <c r="M785" s="109"/>
      <c r="N785" s="109"/>
      <c r="Q785" s="109"/>
      <c r="R785" s="109"/>
      <c r="S785" s="109"/>
      <c r="T785" s="109"/>
      <c r="U785" s="109"/>
      <c r="V785" s="109"/>
      <c r="W785" s="122"/>
      <c r="X785" s="138"/>
      <c r="Y785" s="123"/>
      <c r="Z785" s="123"/>
      <c r="AA785" s="79"/>
      <c r="AB785" s="79"/>
      <c r="AC785" s="164"/>
      <c r="AD785" s="123"/>
      <c r="AE785" s="174"/>
      <c r="AF785" s="124"/>
    </row>
    <row r="786" spans="1:32" s="106" customFormat="1">
      <c r="A786" s="108"/>
      <c r="B786" s="108"/>
      <c r="C786" s="108"/>
      <c r="D786" s="102"/>
      <c r="E786" s="102"/>
      <c r="F786" s="102"/>
      <c r="G786" s="102"/>
      <c r="H786" s="109"/>
      <c r="I786" s="109"/>
      <c r="J786" s="109"/>
      <c r="K786" s="109"/>
      <c r="L786" s="109"/>
      <c r="M786" s="109"/>
      <c r="N786" s="109"/>
      <c r="Q786" s="109"/>
      <c r="R786" s="109"/>
      <c r="S786" s="109"/>
      <c r="T786" s="109"/>
      <c r="U786" s="109"/>
      <c r="V786" s="109"/>
      <c r="W786" s="122"/>
      <c r="X786" s="138"/>
      <c r="Y786" s="123"/>
      <c r="Z786" s="123"/>
      <c r="AA786" s="79"/>
      <c r="AB786" s="79"/>
      <c r="AC786" s="164"/>
      <c r="AD786" s="123"/>
      <c r="AE786" s="174"/>
      <c r="AF786" s="124"/>
    </row>
    <row r="787" spans="1:32" s="106" customFormat="1">
      <c r="A787" s="108"/>
      <c r="B787" s="108"/>
      <c r="C787" s="108"/>
      <c r="D787" s="125"/>
      <c r="E787" s="100"/>
      <c r="F787" s="125"/>
      <c r="G787" s="125"/>
      <c r="H787" s="109"/>
      <c r="I787" s="109"/>
      <c r="J787" s="109"/>
      <c r="K787" s="109"/>
      <c r="L787" s="109"/>
      <c r="M787" s="109"/>
      <c r="N787" s="109"/>
      <c r="Q787" s="109"/>
      <c r="R787" s="109"/>
      <c r="S787" s="109"/>
      <c r="T787" s="109"/>
      <c r="U787" s="109"/>
      <c r="V787" s="109"/>
      <c r="W787" s="122"/>
      <c r="X787" s="138"/>
      <c r="Y787" s="123"/>
      <c r="Z787" s="123"/>
      <c r="AA787" s="79"/>
      <c r="AB787" s="79"/>
      <c r="AC787" s="164"/>
      <c r="AD787" s="123"/>
      <c r="AE787" s="174"/>
      <c r="AF787" s="124"/>
    </row>
    <row r="788" spans="1:32" s="106" customFormat="1">
      <c r="A788" s="108"/>
      <c r="B788" s="108"/>
      <c r="C788" s="108"/>
      <c r="D788" s="125"/>
      <c r="E788" s="100"/>
      <c r="F788" s="125"/>
      <c r="G788" s="125"/>
      <c r="H788" s="109"/>
      <c r="I788" s="109"/>
      <c r="J788" s="109"/>
      <c r="K788" s="109"/>
      <c r="L788" s="109"/>
      <c r="M788" s="109"/>
      <c r="N788" s="109"/>
      <c r="Q788" s="109"/>
      <c r="R788" s="109"/>
      <c r="S788" s="109"/>
      <c r="T788" s="109"/>
      <c r="U788" s="109"/>
      <c r="V788" s="109"/>
      <c r="W788" s="122"/>
      <c r="X788" s="138"/>
      <c r="Y788" s="123"/>
      <c r="Z788" s="123"/>
      <c r="AA788" s="79"/>
      <c r="AB788" s="79"/>
      <c r="AC788" s="164"/>
      <c r="AD788" s="123"/>
      <c r="AE788" s="174"/>
      <c r="AF788" s="124"/>
    </row>
    <row r="789" spans="1:32" s="106" customFormat="1">
      <c r="A789" s="108"/>
      <c r="B789" s="108"/>
      <c r="C789" s="108"/>
      <c r="D789" s="125"/>
      <c r="E789" s="100"/>
      <c r="F789" s="125"/>
      <c r="G789" s="125"/>
      <c r="H789" s="109"/>
      <c r="I789" s="109"/>
      <c r="J789" s="109"/>
      <c r="K789" s="109"/>
      <c r="L789" s="109"/>
      <c r="M789" s="109"/>
      <c r="N789" s="109"/>
      <c r="Q789" s="109"/>
      <c r="R789" s="109"/>
      <c r="S789" s="109"/>
      <c r="T789" s="109"/>
      <c r="U789" s="109"/>
      <c r="V789" s="109"/>
      <c r="W789" s="122"/>
      <c r="X789" s="138"/>
      <c r="Y789" s="123"/>
      <c r="Z789" s="123"/>
      <c r="AA789" s="79"/>
      <c r="AB789" s="79"/>
      <c r="AC789" s="164"/>
      <c r="AD789" s="123"/>
      <c r="AE789" s="174"/>
      <c r="AF789" s="124"/>
    </row>
    <row r="790" spans="1:32" s="106" customFormat="1">
      <c r="A790" s="108"/>
      <c r="B790" s="108"/>
      <c r="C790" s="108"/>
      <c r="D790" s="125"/>
      <c r="E790" s="100"/>
      <c r="F790" s="125"/>
      <c r="G790" s="125"/>
      <c r="H790" s="109"/>
      <c r="I790" s="109"/>
      <c r="J790" s="109"/>
      <c r="K790" s="109"/>
      <c r="L790" s="109"/>
      <c r="M790" s="109"/>
      <c r="N790" s="109"/>
      <c r="Q790" s="109"/>
      <c r="R790" s="109"/>
      <c r="S790" s="109"/>
      <c r="T790" s="109"/>
      <c r="U790" s="109"/>
      <c r="V790" s="109"/>
      <c r="W790" s="122"/>
      <c r="X790" s="138"/>
      <c r="Y790" s="123"/>
      <c r="Z790" s="123"/>
      <c r="AA790" s="79"/>
      <c r="AB790" s="79"/>
      <c r="AC790" s="164"/>
      <c r="AD790" s="123"/>
      <c r="AE790" s="174"/>
      <c r="AF790" s="124"/>
    </row>
    <row r="791" spans="1:32" s="106" customFormat="1">
      <c r="A791" s="108"/>
      <c r="B791" s="108"/>
      <c r="C791" s="108"/>
      <c r="D791" s="125"/>
      <c r="E791" s="100"/>
      <c r="F791" s="125"/>
      <c r="G791" s="125"/>
      <c r="H791" s="109"/>
      <c r="I791" s="109"/>
      <c r="J791" s="109"/>
      <c r="K791" s="109"/>
      <c r="L791" s="109"/>
      <c r="M791" s="109"/>
      <c r="N791" s="109"/>
      <c r="Q791" s="109"/>
      <c r="R791" s="109"/>
      <c r="S791" s="109"/>
      <c r="T791" s="109"/>
      <c r="U791" s="109"/>
      <c r="V791" s="109"/>
      <c r="W791" s="122"/>
      <c r="X791" s="138"/>
      <c r="Y791" s="123"/>
      <c r="Z791" s="123"/>
      <c r="AA791" s="79"/>
      <c r="AB791" s="79"/>
      <c r="AC791" s="164"/>
      <c r="AD791" s="123"/>
      <c r="AE791" s="174"/>
      <c r="AF791" s="124"/>
    </row>
    <row r="792" spans="1:32" s="106" customFormat="1">
      <c r="A792" s="108"/>
      <c r="B792" s="108"/>
      <c r="C792" s="108"/>
      <c r="D792" s="125"/>
      <c r="E792" s="100"/>
      <c r="F792" s="125"/>
      <c r="G792" s="125"/>
      <c r="H792" s="109"/>
      <c r="I792" s="109"/>
      <c r="J792" s="109"/>
      <c r="K792" s="109"/>
      <c r="L792" s="109"/>
      <c r="M792" s="109"/>
      <c r="N792" s="109"/>
      <c r="Q792" s="109"/>
      <c r="R792" s="109"/>
      <c r="S792" s="109"/>
      <c r="T792" s="109"/>
      <c r="U792" s="109"/>
      <c r="V792" s="109"/>
      <c r="W792" s="122"/>
      <c r="X792" s="138"/>
      <c r="Y792" s="123"/>
      <c r="Z792" s="123"/>
      <c r="AA792" s="79"/>
      <c r="AB792" s="79"/>
      <c r="AC792" s="164"/>
      <c r="AD792" s="123"/>
      <c r="AE792" s="174"/>
      <c r="AF792" s="124"/>
    </row>
    <row r="793" spans="1:32" s="106" customFormat="1">
      <c r="A793" s="108"/>
      <c r="B793" s="108"/>
      <c r="C793" s="108"/>
      <c r="D793" s="125"/>
      <c r="E793" s="100"/>
      <c r="F793" s="125"/>
      <c r="G793" s="125"/>
      <c r="H793" s="109"/>
      <c r="I793" s="109"/>
      <c r="J793" s="109"/>
      <c r="K793" s="109"/>
      <c r="L793" s="109"/>
      <c r="M793" s="109"/>
      <c r="N793" s="109"/>
      <c r="Q793" s="109"/>
      <c r="R793" s="109"/>
      <c r="S793" s="109"/>
      <c r="T793" s="109"/>
      <c r="U793" s="109"/>
      <c r="V793" s="109"/>
      <c r="W793" s="122"/>
      <c r="X793" s="138"/>
      <c r="Y793" s="123"/>
      <c r="Z793" s="123"/>
      <c r="AA793" s="79"/>
      <c r="AB793" s="79"/>
      <c r="AC793" s="164"/>
      <c r="AD793" s="123"/>
      <c r="AE793" s="174"/>
      <c r="AF793" s="124"/>
    </row>
    <row r="794" spans="1:32" s="106" customFormat="1">
      <c r="A794" s="108"/>
      <c r="B794" s="108"/>
      <c r="C794" s="108"/>
      <c r="D794" s="41"/>
      <c r="E794" s="41"/>
      <c r="F794" s="41"/>
      <c r="G794" s="41"/>
      <c r="H794" s="109"/>
      <c r="I794" s="109"/>
      <c r="J794" s="109"/>
      <c r="K794" s="109"/>
      <c r="L794" s="109"/>
      <c r="M794" s="109"/>
      <c r="N794" s="109"/>
      <c r="Q794" s="109"/>
      <c r="R794" s="109"/>
      <c r="S794" s="109"/>
      <c r="T794" s="109"/>
      <c r="U794" s="109"/>
      <c r="V794" s="109"/>
      <c r="W794" s="122"/>
      <c r="X794" s="138"/>
      <c r="Y794" s="123"/>
      <c r="Z794" s="123"/>
      <c r="AA794" s="79"/>
      <c r="AB794" s="79"/>
      <c r="AC794" s="164"/>
      <c r="AD794" s="123"/>
      <c r="AE794" s="174"/>
      <c r="AF794" s="124"/>
    </row>
    <row r="795" spans="1:32" s="106" customFormat="1">
      <c r="A795" s="108"/>
      <c r="B795" s="108"/>
      <c r="C795" s="108"/>
      <c r="D795" s="125"/>
      <c r="E795" s="100"/>
      <c r="F795" s="125"/>
      <c r="G795" s="125"/>
      <c r="H795" s="109"/>
      <c r="I795" s="109"/>
      <c r="J795" s="109"/>
      <c r="K795" s="109"/>
      <c r="L795" s="109"/>
      <c r="M795" s="109"/>
      <c r="N795" s="109"/>
      <c r="Q795" s="109"/>
      <c r="R795" s="109"/>
      <c r="S795" s="109"/>
      <c r="T795" s="109"/>
      <c r="U795" s="109"/>
      <c r="V795" s="109"/>
      <c r="W795" s="122"/>
      <c r="X795" s="138"/>
      <c r="Y795" s="123"/>
      <c r="Z795" s="123"/>
      <c r="AA795" s="79"/>
      <c r="AB795" s="79"/>
      <c r="AC795" s="164"/>
      <c r="AD795" s="123"/>
      <c r="AE795" s="174"/>
      <c r="AF795" s="124"/>
    </row>
    <row r="796" spans="1:32" s="106" customFormat="1">
      <c r="A796" s="108"/>
      <c r="B796" s="108"/>
      <c r="C796" s="108"/>
      <c r="D796" s="41"/>
      <c r="E796" s="41"/>
      <c r="F796" s="41"/>
      <c r="G796" s="41"/>
      <c r="H796" s="109"/>
      <c r="I796" s="109"/>
      <c r="J796" s="109"/>
      <c r="K796" s="109"/>
      <c r="L796" s="109"/>
      <c r="M796" s="109"/>
      <c r="N796" s="109"/>
      <c r="Q796" s="109"/>
      <c r="R796" s="109"/>
      <c r="S796" s="109"/>
      <c r="T796" s="109"/>
      <c r="U796" s="109"/>
      <c r="V796" s="109"/>
      <c r="W796" s="122"/>
      <c r="X796" s="138"/>
      <c r="Y796" s="123"/>
      <c r="Z796" s="123"/>
      <c r="AA796" s="79"/>
      <c r="AB796" s="79"/>
      <c r="AC796" s="164"/>
      <c r="AD796" s="123"/>
      <c r="AE796" s="174"/>
      <c r="AF796" s="124"/>
    </row>
    <row r="797" spans="1:32" s="106" customFormat="1">
      <c r="A797" s="108"/>
      <c r="B797" s="108"/>
      <c r="C797" s="108"/>
      <c r="D797" s="125"/>
      <c r="E797" s="100"/>
      <c r="F797" s="125"/>
      <c r="G797" s="125"/>
      <c r="H797" s="109"/>
      <c r="I797" s="109"/>
      <c r="J797" s="109"/>
      <c r="K797" s="109"/>
      <c r="L797" s="109"/>
      <c r="M797" s="109"/>
      <c r="N797" s="109"/>
      <c r="Q797" s="109"/>
      <c r="R797" s="109"/>
      <c r="S797" s="109"/>
      <c r="T797" s="109"/>
      <c r="U797" s="109"/>
      <c r="V797" s="109"/>
      <c r="W797" s="122"/>
      <c r="X797" s="138"/>
      <c r="Y797" s="123"/>
      <c r="Z797" s="123"/>
      <c r="AA797" s="79"/>
      <c r="AB797" s="79"/>
      <c r="AC797" s="164"/>
      <c r="AD797" s="123"/>
      <c r="AE797" s="174"/>
      <c r="AF797" s="124"/>
    </row>
    <row r="798" spans="1:32" s="106" customFormat="1">
      <c r="A798" s="108"/>
      <c r="B798" s="108"/>
      <c r="C798" s="108"/>
      <c r="D798" s="125"/>
      <c r="E798" s="100"/>
      <c r="F798" s="125"/>
      <c r="G798" s="125"/>
      <c r="H798" s="109"/>
      <c r="I798" s="109"/>
      <c r="J798" s="109"/>
      <c r="K798" s="109"/>
      <c r="L798" s="109"/>
      <c r="M798" s="109"/>
      <c r="N798" s="109"/>
      <c r="Q798" s="109"/>
      <c r="R798" s="109"/>
      <c r="S798" s="109"/>
      <c r="T798" s="109"/>
      <c r="U798" s="109"/>
      <c r="V798" s="109"/>
      <c r="W798" s="122"/>
      <c r="X798" s="138"/>
      <c r="Y798" s="123"/>
      <c r="Z798" s="123"/>
      <c r="AA798" s="79"/>
      <c r="AB798" s="79"/>
      <c r="AC798" s="164"/>
      <c r="AD798" s="123"/>
      <c r="AE798" s="174"/>
      <c r="AF798" s="124"/>
    </row>
    <row r="799" spans="1:32" s="106" customFormat="1">
      <c r="A799" s="108"/>
      <c r="B799" s="108"/>
      <c r="C799" s="108"/>
      <c r="D799" s="125"/>
      <c r="E799" s="100"/>
      <c r="F799" s="125"/>
      <c r="G799" s="125"/>
      <c r="H799" s="109"/>
      <c r="I799" s="109"/>
      <c r="J799" s="109"/>
      <c r="K799" s="109"/>
      <c r="L799" s="109"/>
      <c r="M799" s="109"/>
      <c r="N799" s="109"/>
      <c r="Q799" s="109"/>
      <c r="R799" s="109"/>
      <c r="S799" s="109"/>
      <c r="T799" s="109"/>
      <c r="U799" s="109"/>
      <c r="V799" s="109"/>
      <c r="W799" s="122"/>
      <c r="X799" s="138"/>
      <c r="Y799" s="123"/>
      <c r="Z799" s="123"/>
      <c r="AA799" s="79"/>
      <c r="AB799" s="79"/>
      <c r="AC799" s="164"/>
      <c r="AD799" s="123"/>
      <c r="AE799" s="174"/>
      <c r="AF799" s="124"/>
    </row>
    <row r="800" spans="1:32" s="106" customFormat="1">
      <c r="A800" s="108"/>
      <c r="B800" s="108"/>
      <c r="C800" s="108"/>
      <c r="D800" s="125"/>
      <c r="E800" s="100"/>
      <c r="F800" s="125"/>
      <c r="G800" s="125"/>
      <c r="H800" s="109"/>
      <c r="I800" s="109"/>
      <c r="J800" s="109"/>
      <c r="K800" s="109"/>
      <c r="L800" s="109"/>
      <c r="M800" s="109"/>
      <c r="N800" s="109"/>
      <c r="Q800" s="109"/>
      <c r="R800" s="109"/>
      <c r="S800" s="109"/>
      <c r="T800" s="109"/>
      <c r="U800" s="109"/>
      <c r="V800" s="109"/>
      <c r="W800" s="122"/>
      <c r="X800" s="138"/>
      <c r="Y800" s="123"/>
      <c r="Z800" s="123"/>
      <c r="AA800" s="79"/>
      <c r="AB800" s="79"/>
      <c r="AC800" s="164"/>
      <c r="AD800" s="123"/>
      <c r="AE800" s="174"/>
      <c r="AF800" s="124"/>
    </row>
    <row r="801" spans="1:32" s="106" customFormat="1">
      <c r="A801" s="108"/>
      <c r="B801" s="108"/>
      <c r="C801" s="108"/>
      <c r="D801" s="41"/>
      <c r="E801" s="41"/>
      <c r="F801" s="41"/>
      <c r="G801" s="41"/>
      <c r="H801" s="109"/>
      <c r="I801" s="109"/>
      <c r="J801" s="109"/>
      <c r="K801" s="109"/>
      <c r="L801" s="109"/>
      <c r="M801" s="109"/>
      <c r="N801" s="109"/>
      <c r="Q801" s="109"/>
      <c r="R801" s="109"/>
      <c r="S801" s="109"/>
      <c r="T801" s="109"/>
      <c r="U801" s="109"/>
      <c r="V801" s="109"/>
      <c r="W801" s="122"/>
      <c r="X801" s="138"/>
      <c r="Y801" s="123"/>
      <c r="Z801" s="123"/>
      <c r="AA801" s="79"/>
      <c r="AB801" s="79"/>
      <c r="AC801" s="164"/>
      <c r="AD801" s="123"/>
      <c r="AE801" s="174"/>
      <c r="AF801" s="124"/>
    </row>
    <row r="802" spans="1:32" s="106" customFormat="1">
      <c r="A802" s="108"/>
      <c r="B802" s="108"/>
      <c r="C802" s="108"/>
      <c r="D802" s="102"/>
      <c r="E802" s="102"/>
      <c r="F802" s="102"/>
      <c r="G802" s="102"/>
      <c r="H802" s="109"/>
      <c r="I802" s="109"/>
      <c r="J802" s="109"/>
      <c r="K802" s="109"/>
      <c r="L802" s="109"/>
      <c r="M802" s="109"/>
      <c r="N802" s="109"/>
      <c r="Q802" s="109"/>
      <c r="R802" s="109"/>
      <c r="S802" s="109"/>
      <c r="T802" s="109"/>
      <c r="U802" s="109"/>
      <c r="V802" s="109"/>
      <c r="W802" s="122"/>
      <c r="X802" s="138"/>
      <c r="Y802" s="123"/>
      <c r="Z802" s="123"/>
      <c r="AA802" s="79"/>
      <c r="AB802" s="79"/>
      <c r="AC802" s="164"/>
      <c r="AD802" s="123"/>
      <c r="AE802" s="174"/>
      <c r="AF802" s="124"/>
    </row>
    <row r="803" spans="1:32" s="106" customFormat="1">
      <c r="A803" s="108"/>
      <c r="B803" s="108"/>
      <c r="C803" s="108"/>
      <c r="D803" s="107"/>
      <c r="E803" s="107"/>
      <c r="F803" s="107"/>
      <c r="G803" s="107"/>
      <c r="H803" s="109"/>
      <c r="I803" s="109"/>
      <c r="J803" s="109"/>
      <c r="K803" s="109"/>
      <c r="L803" s="109"/>
      <c r="M803" s="109"/>
      <c r="N803" s="109"/>
      <c r="Q803" s="109"/>
      <c r="R803" s="109"/>
      <c r="S803" s="109"/>
      <c r="T803" s="109"/>
      <c r="U803" s="109"/>
      <c r="V803" s="109"/>
      <c r="W803" s="122"/>
      <c r="X803" s="138"/>
      <c r="Y803" s="123"/>
      <c r="Z803" s="123"/>
      <c r="AA803" s="79"/>
      <c r="AB803" s="79"/>
      <c r="AC803" s="164"/>
      <c r="AD803" s="123"/>
      <c r="AE803" s="174"/>
      <c r="AF803" s="124"/>
    </row>
    <row r="804" spans="1:32" s="106" customFormat="1">
      <c r="A804" s="108"/>
      <c r="B804" s="108"/>
      <c r="C804" s="108"/>
      <c r="D804" s="41"/>
      <c r="E804" s="41"/>
      <c r="F804" s="41"/>
      <c r="G804" s="41"/>
      <c r="H804" s="109"/>
      <c r="I804" s="109"/>
      <c r="J804" s="109"/>
      <c r="K804" s="109"/>
      <c r="L804" s="109"/>
      <c r="M804" s="109"/>
      <c r="N804" s="109"/>
      <c r="Q804" s="109"/>
      <c r="R804" s="109"/>
      <c r="S804" s="109"/>
      <c r="T804" s="109"/>
      <c r="U804" s="109"/>
      <c r="V804" s="109"/>
      <c r="W804" s="122"/>
      <c r="X804" s="138"/>
      <c r="Y804" s="123"/>
      <c r="Z804" s="123"/>
      <c r="AA804" s="79"/>
      <c r="AB804" s="79"/>
      <c r="AC804" s="164"/>
      <c r="AD804" s="123"/>
      <c r="AE804" s="174"/>
      <c r="AF804" s="124"/>
    </row>
    <row r="805" spans="1:32" s="106" customFormat="1">
      <c r="A805" s="108"/>
      <c r="B805" s="108"/>
      <c r="C805" s="108"/>
      <c r="D805" s="41"/>
      <c r="E805" s="41"/>
      <c r="F805" s="41"/>
      <c r="G805" s="41"/>
      <c r="H805" s="109"/>
      <c r="I805" s="109"/>
      <c r="J805" s="109"/>
      <c r="K805" s="109"/>
      <c r="L805" s="109"/>
      <c r="M805" s="109"/>
      <c r="N805" s="109"/>
      <c r="Q805" s="109"/>
      <c r="R805" s="109"/>
      <c r="S805" s="109"/>
      <c r="T805" s="109"/>
      <c r="U805" s="109"/>
      <c r="V805" s="109"/>
      <c r="W805" s="122"/>
      <c r="X805" s="138"/>
      <c r="Y805" s="123"/>
      <c r="Z805" s="123"/>
      <c r="AA805" s="79"/>
      <c r="AB805" s="79"/>
      <c r="AC805" s="164"/>
      <c r="AD805" s="123"/>
      <c r="AE805" s="174"/>
      <c r="AF805" s="124"/>
    </row>
    <row r="806" spans="1:32" s="106" customFormat="1">
      <c r="A806" s="108"/>
      <c r="B806" s="108"/>
      <c r="C806" s="108"/>
      <c r="D806" s="102"/>
      <c r="E806" s="102"/>
      <c r="F806" s="102"/>
      <c r="G806" s="102"/>
      <c r="H806" s="109"/>
      <c r="I806" s="109"/>
      <c r="J806" s="109"/>
      <c r="K806" s="109"/>
      <c r="L806" s="109"/>
      <c r="M806" s="109"/>
      <c r="N806" s="109"/>
      <c r="Q806" s="109"/>
      <c r="R806" s="109"/>
      <c r="S806" s="109"/>
      <c r="T806" s="109"/>
      <c r="U806" s="109"/>
      <c r="V806" s="109"/>
      <c r="W806" s="122"/>
      <c r="X806" s="138"/>
      <c r="Y806" s="123"/>
      <c r="Z806" s="123"/>
      <c r="AA806" s="79"/>
      <c r="AB806" s="79"/>
      <c r="AC806" s="164"/>
      <c r="AD806" s="123"/>
      <c r="AE806" s="174"/>
      <c r="AF806" s="124"/>
    </row>
    <row r="807" spans="1:32" s="106" customFormat="1">
      <c r="A807" s="108"/>
      <c r="B807" s="108"/>
      <c r="C807" s="108"/>
      <c r="D807" s="41"/>
      <c r="E807" s="41"/>
      <c r="F807" s="41"/>
      <c r="G807" s="41"/>
      <c r="H807" s="109"/>
      <c r="I807" s="109"/>
      <c r="J807" s="109"/>
      <c r="K807" s="109"/>
      <c r="L807" s="109"/>
      <c r="M807" s="109"/>
      <c r="N807" s="109"/>
      <c r="Q807" s="109"/>
      <c r="R807" s="109"/>
      <c r="S807" s="109"/>
      <c r="T807" s="109"/>
      <c r="U807" s="109"/>
      <c r="V807" s="109"/>
      <c r="W807" s="122"/>
      <c r="X807" s="138"/>
      <c r="Y807" s="123"/>
      <c r="Z807" s="123"/>
      <c r="AA807" s="79"/>
      <c r="AB807" s="79"/>
      <c r="AC807" s="164"/>
      <c r="AD807" s="123"/>
      <c r="AE807" s="174"/>
      <c r="AF807" s="124"/>
    </row>
    <row r="808" spans="1:32" s="106" customFormat="1">
      <c r="A808" s="108"/>
      <c r="B808" s="108"/>
      <c r="C808" s="108"/>
      <c r="D808" s="41"/>
      <c r="E808" s="107"/>
      <c r="F808" s="41"/>
      <c r="G808" s="41"/>
      <c r="H808" s="109"/>
      <c r="I808" s="109"/>
      <c r="J808" s="109"/>
      <c r="K808" s="109"/>
      <c r="L808" s="109"/>
      <c r="M808" s="109"/>
      <c r="N808" s="109"/>
      <c r="Q808" s="109"/>
      <c r="R808" s="109"/>
      <c r="S808" s="109"/>
      <c r="T808" s="109"/>
      <c r="U808" s="109"/>
      <c r="V808" s="109"/>
      <c r="W808" s="122"/>
      <c r="X808" s="138"/>
      <c r="Y808" s="123"/>
      <c r="Z808" s="123"/>
      <c r="AA808" s="79"/>
      <c r="AB808" s="79"/>
      <c r="AC808" s="164"/>
      <c r="AD808" s="123"/>
      <c r="AE808" s="174"/>
      <c r="AF808" s="124"/>
    </row>
    <row r="809" spans="1:32" s="106" customFormat="1">
      <c r="A809" s="108"/>
      <c r="B809" s="108"/>
      <c r="C809" s="108"/>
      <c r="D809" s="41"/>
      <c r="E809" s="41"/>
      <c r="F809" s="41"/>
      <c r="G809" s="41"/>
      <c r="H809" s="109"/>
      <c r="I809" s="109"/>
      <c r="J809" s="109"/>
      <c r="K809" s="109"/>
      <c r="L809" s="109"/>
      <c r="M809" s="109"/>
      <c r="N809" s="109"/>
      <c r="Q809" s="109"/>
      <c r="R809" s="109"/>
      <c r="S809" s="109"/>
      <c r="T809" s="109"/>
      <c r="U809" s="109"/>
      <c r="V809" s="109"/>
      <c r="W809" s="122"/>
      <c r="X809" s="138"/>
      <c r="Y809" s="123"/>
      <c r="Z809" s="123"/>
      <c r="AA809" s="79"/>
      <c r="AB809" s="79"/>
      <c r="AC809" s="164"/>
      <c r="AD809" s="123"/>
      <c r="AE809" s="174"/>
      <c r="AF809" s="124"/>
    </row>
    <row r="810" spans="1:32" s="106" customFormat="1">
      <c r="A810" s="108"/>
      <c r="B810" s="108"/>
      <c r="C810" s="108"/>
      <c r="D810" s="41"/>
      <c r="E810" s="41"/>
      <c r="F810" s="41"/>
      <c r="G810" s="41"/>
      <c r="H810" s="109"/>
      <c r="I810" s="109"/>
      <c r="J810" s="109"/>
      <c r="K810" s="109"/>
      <c r="L810" s="109"/>
      <c r="M810" s="109"/>
      <c r="N810" s="109"/>
      <c r="Q810" s="109"/>
      <c r="R810" s="109"/>
      <c r="S810" s="109"/>
      <c r="T810" s="109"/>
      <c r="U810" s="109"/>
      <c r="V810" s="109"/>
      <c r="W810" s="122"/>
      <c r="X810" s="138"/>
      <c r="Y810" s="123"/>
      <c r="Z810" s="123"/>
      <c r="AA810" s="79"/>
      <c r="AB810" s="79"/>
      <c r="AC810" s="164"/>
      <c r="AD810" s="123"/>
      <c r="AE810" s="174"/>
      <c r="AF810" s="124"/>
    </row>
    <row r="811" spans="1:32" s="106" customFormat="1">
      <c r="A811" s="108"/>
      <c r="B811" s="108"/>
      <c r="C811" s="108"/>
      <c r="D811" s="41"/>
      <c r="E811" s="41"/>
      <c r="F811" s="41"/>
      <c r="G811" s="41"/>
      <c r="H811" s="109"/>
      <c r="I811" s="109"/>
      <c r="J811" s="109"/>
      <c r="K811" s="109"/>
      <c r="L811" s="109"/>
      <c r="M811" s="109"/>
      <c r="N811" s="109"/>
      <c r="Q811" s="109"/>
      <c r="R811" s="109"/>
      <c r="S811" s="109"/>
      <c r="T811" s="109"/>
      <c r="U811" s="109"/>
      <c r="V811" s="109"/>
      <c r="W811" s="122"/>
      <c r="X811" s="138"/>
      <c r="Y811" s="123"/>
      <c r="Z811" s="123"/>
      <c r="AA811" s="79"/>
      <c r="AB811" s="79"/>
      <c r="AC811" s="164"/>
      <c r="AD811" s="123"/>
      <c r="AE811" s="174"/>
      <c r="AF811" s="124"/>
    </row>
    <row r="812" spans="1:32" s="106" customFormat="1">
      <c r="A812" s="108"/>
      <c r="B812" s="108"/>
      <c r="C812" s="108"/>
      <c r="D812" s="125"/>
      <c r="E812" s="100"/>
      <c r="F812" s="125"/>
      <c r="G812" s="125"/>
      <c r="H812" s="109"/>
      <c r="I812" s="109"/>
      <c r="J812" s="109"/>
      <c r="K812" s="109"/>
      <c r="L812" s="109"/>
      <c r="M812" s="109"/>
      <c r="N812" s="109"/>
      <c r="Q812" s="109"/>
      <c r="R812" s="109"/>
      <c r="S812" s="109"/>
      <c r="T812" s="109"/>
      <c r="U812" s="109"/>
      <c r="V812" s="109"/>
      <c r="W812" s="122"/>
      <c r="X812" s="138"/>
      <c r="Y812" s="123"/>
      <c r="Z812" s="123"/>
      <c r="AA812" s="79"/>
      <c r="AB812" s="79"/>
      <c r="AC812" s="164"/>
      <c r="AD812" s="123"/>
      <c r="AE812" s="174"/>
      <c r="AF812" s="124"/>
    </row>
    <row r="813" spans="1:32" s="106" customFormat="1">
      <c r="A813" s="108"/>
      <c r="B813" s="108"/>
      <c r="C813" s="108"/>
      <c r="D813" s="125"/>
      <c r="E813" s="100"/>
      <c r="F813" s="125"/>
      <c r="G813" s="125"/>
      <c r="H813" s="109"/>
      <c r="I813" s="109"/>
      <c r="J813" s="109"/>
      <c r="K813" s="109"/>
      <c r="L813" s="109"/>
      <c r="M813" s="109"/>
      <c r="N813" s="109"/>
      <c r="Q813" s="109"/>
      <c r="R813" s="109"/>
      <c r="S813" s="109"/>
      <c r="T813" s="109"/>
      <c r="U813" s="109"/>
      <c r="V813" s="109"/>
      <c r="W813" s="122"/>
      <c r="X813" s="138"/>
      <c r="Y813" s="123"/>
      <c r="Z813" s="123"/>
      <c r="AA813" s="79"/>
      <c r="AB813" s="79"/>
      <c r="AC813" s="164"/>
      <c r="AD813" s="123"/>
      <c r="AE813" s="174"/>
      <c r="AF813" s="124"/>
    </row>
    <row r="814" spans="1:32" s="106" customFormat="1">
      <c r="A814" s="108"/>
      <c r="B814" s="108"/>
      <c r="C814" s="108"/>
      <c r="D814" s="126"/>
      <c r="E814" s="100"/>
      <c r="F814" s="126"/>
      <c r="G814" s="126"/>
      <c r="H814" s="109"/>
      <c r="I814" s="109"/>
      <c r="J814" s="109"/>
      <c r="K814" s="109"/>
      <c r="L814" s="109"/>
      <c r="M814" s="109"/>
      <c r="N814" s="109"/>
      <c r="Q814" s="109"/>
      <c r="R814" s="109"/>
      <c r="S814" s="109"/>
      <c r="T814" s="109"/>
      <c r="U814" s="109"/>
      <c r="V814" s="109"/>
      <c r="W814" s="122"/>
      <c r="X814" s="138"/>
      <c r="Y814" s="123"/>
      <c r="Z814" s="123"/>
      <c r="AA814" s="79"/>
      <c r="AB814" s="79"/>
      <c r="AC814" s="164"/>
      <c r="AD814" s="123"/>
      <c r="AE814" s="174"/>
      <c r="AF814" s="124"/>
    </row>
    <row r="815" spans="1:32" s="106" customFormat="1">
      <c r="A815" s="108"/>
      <c r="B815" s="108"/>
      <c r="C815" s="108"/>
      <c r="D815" s="125"/>
      <c r="E815" s="100"/>
      <c r="F815" s="125"/>
      <c r="G815" s="125"/>
      <c r="H815" s="109"/>
      <c r="I815" s="109"/>
      <c r="J815" s="109"/>
      <c r="K815" s="109"/>
      <c r="L815" s="109"/>
      <c r="M815" s="109"/>
      <c r="N815" s="109"/>
      <c r="Q815" s="109"/>
      <c r="R815" s="109"/>
      <c r="S815" s="109"/>
      <c r="T815" s="109"/>
      <c r="U815" s="109"/>
      <c r="V815" s="109"/>
      <c r="W815" s="122"/>
      <c r="X815" s="138"/>
      <c r="Y815" s="123"/>
      <c r="Z815" s="123"/>
      <c r="AA815" s="79"/>
      <c r="AB815" s="79"/>
      <c r="AC815" s="164"/>
      <c r="AD815" s="123"/>
      <c r="AE815" s="174"/>
      <c r="AF815" s="124"/>
    </row>
    <row r="816" spans="1:32" s="106" customFormat="1">
      <c r="A816" s="108"/>
      <c r="B816" s="108"/>
      <c r="C816" s="108"/>
      <c r="D816" s="125"/>
      <c r="E816" s="100"/>
      <c r="F816" s="125"/>
      <c r="G816" s="125"/>
      <c r="H816" s="109"/>
      <c r="I816" s="109"/>
      <c r="J816" s="109"/>
      <c r="K816" s="109"/>
      <c r="L816" s="109"/>
      <c r="M816" s="109"/>
      <c r="N816" s="109"/>
      <c r="Q816" s="109"/>
      <c r="R816" s="109"/>
      <c r="S816" s="109"/>
      <c r="T816" s="109"/>
      <c r="U816" s="109"/>
      <c r="V816" s="109"/>
      <c r="W816" s="122"/>
      <c r="X816" s="138"/>
      <c r="Y816" s="123"/>
      <c r="Z816" s="123"/>
      <c r="AA816" s="79"/>
      <c r="AB816" s="79"/>
      <c r="AC816" s="164"/>
      <c r="AD816" s="123"/>
      <c r="AE816" s="174"/>
      <c r="AF816" s="124"/>
    </row>
    <row r="817" spans="1:32" s="106" customFormat="1">
      <c r="A817" s="108"/>
      <c r="B817" s="108"/>
      <c r="C817" s="108"/>
      <c r="D817" s="125"/>
      <c r="E817" s="100"/>
      <c r="F817" s="125"/>
      <c r="G817" s="125"/>
      <c r="H817" s="109"/>
      <c r="I817" s="109"/>
      <c r="J817" s="109"/>
      <c r="K817" s="109"/>
      <c r="L817" s="109"/>
      <c r="M817" s="109"/>
      <c r="N817" s="109"/>
      <c r="Q817" s="109"/>
      <c r="R817" s="109"/>
      <c r="S817" s="109"/>
      <c r="T817" s="109"/>
      <c r="U817" s="109"/>
      <c r="V817" s="109"/>
      <c r="W817" s="122"/>
      <c r="X817" s="138"/>
      <c r="Y817" s="123"/>
      <c r="Z817" s="123"/>
      <c r="AA817" s="79"/>
      <c r="AB817" s="79"/>
      <c r="AC817" s="164"/>
      <c r="AD817" s="123"/>
      <c r="AE817" s="174"/>
      <c r="AF817" s="124"/>
    </row>
    <row r="818" spans="1:32" s="106" customFormat="1">
      <c r="A818" s="108"/>
      <c r="B818" s="108"/>
      <c r="C818" s="108"/>
      <c r="D818" s="41"/>
      <c r="E818" s="41"/>
      <c r="F818" s="41"/>
      <c r="G818" s="41"/>
      <c r="H818" s="109"/>
      <c r="I818" s="109"/>
      <c r="J818" s="109"/>
      <c r="K818" s="109"/>
      <c r="L818" s="109"/>
      <c r="M818" s="109"/>
      <c r="N818" s="109"/>
      <c r="Q818" s="109"/>
      <c r="R818" s="109"/>
      <c r="S818" s="109"/>
      <c r="T818" s="109"/>
      <c r="U818" s="109"/>
      <c r="V818" s="109"/>
      <c r="W818" s="122"/>
      <c r="X818" s="138"/>
      <c r="Y818" s="123"/>
      <c r="Z818" s="123"/>
      <c r="AA818" s="79"/>
      <c r="AB818" s="79"/>
      <c r="AC818" s="164"/>
      <c r="AD818" s="123"/>
      <c r="AE818" s="174"/>
      <c r="AF818" s="124"/>
    </row>
    <row r="819" spans="1:32" s="106" customFormat="1">
      <c r="A819" s="108"/>
      <c r="B819" s="108"/>
      <c r="C819" s="108"/>
      <c r="D819" s="125"/>
      <c r="E819" s="100"/>
      <c r="F819" s="125"/>
      <c r="G819" s="125"/>
      <c r="H819" s="109"/>
      <c r="I819" s="109"/>
      <c r="J819" s="109"/>
      <c r="K819" s="109"/>
      <c r="L819" s="109"/>
      <c r="M819" s="109"/>
      <c r="N819" s="109"/>
      <c r="Q819" s="109"/>
      <c r="R819" s="109"/>
      <c r="S819" s="109"/>
      <c r="T819" s="109"/>
      <c r="U819" s="109"/>
      <c r="V819" s="109"/>
      <c r="W819" s="122"/>
      <c r="X819" s="138"/>
      <c r="Y819" s="123"/>
      <c r="Z819" s="123"/>
      <c r="AA819" s="79"/>
      <c r="AB819" s="79"/>
      <c r="AC819" s="164"/>
      <c r="AD819" s="123"/>
      <c r="AE819" s="174"/>
      <c r="AF819" s="124"/>
    </row>
    <row r="820" spans="1:32" s="106" customFormat="1">
      <c r="A820" s="108"/>
      <c r="B820" s="108"/>
      <c r="C820" s="108"/>
      <c r="D820" s="127"/>
      <c r="E820" s="100"/>
      <c r="F820" s="127"/>
      <c r="G820" s="127"/>
      <c r="H820" s="109"/>
      <c r="I820" s="109"/>
      <c r="J820" s="109"/>
      <c r="K820" s="109"/>
      <c r="L820" s="109"/>
      <c r="M820" s="109"/>
      <c r="N820" s="109"/>
      <c r="Q820" s="109"/>
      <c r="R820" s="109"/>
      <c r="S820" s="109"/>
      <c r="T820" s="109"/>
      <c r="U820" s="109"/>
      <c r="V820" s="109"/>
      <c r="W820" s="122"/>
      <c r="X820" s="138"/>
      <c r="Y820" s="123"/>
      <c r="Z820" s="123"/>
      <c r="AA820" s="79"/>
      <c r="AB820" s="79"/>
      <c r="AC820" s="164"/>
      <c r="AD820" s="123"/>
      <c r="AE820" s="174"/>
      <c r="AF820" s="124"/>
    </row>
    <row r="821" spans="1:32" s="106" customFormat="1">
      <c r="A821" s="108"/>
      <c r="B821" s="108"/>
      <c r="C821" s="108"/>
      <c r="D821" s="127"/>
      <c r="E821" s="100"/>
      <c r="F821" s="127"/>
      <c r="G821" s="127"/>
      <c r="H821" s="109"/>
      <c r="I821" s="109"/>
      <c r="J821" s="109"/>
      <c r="K821" s="109"/>
      <c r="L821" s="109"/>
      <c r="M821" s="109"/>
      <c r="N821" s="109"/>
      <c r="Q821" s="109"/>
      <c r="R821" s="109"/>
      <c r="S821" s="109"/>
      <c r="T821" s="109"/>
      <c r="U821" s="109"/>
      <c r="V821" s="109"/>
      <c r="W821" s="122"/>
      <c r="X821" s="138"/>
      <c r="Y821" s="123"/>
      <c r="Z821" s="123"/>
      <c r="AA821" s="79"/>
      <c r="AB821" s="79"/>
      <c r="AC821" s="164"/>
      <c r="AD821" s="123"/>
      <c r="AE821" s="174"/>
      <c r="AF821" s="124"/>
    </row>
    <row r="822" spans="1:32" s="106" customFormat="1">
      <c r="A822" s="108"/>
      <c r="B822" s="108"/>
      <c r="C822" s="108"/>
      <c r="D822" s="127"/>
      <c r="E822" s="100"/>
      <c r="F822" s="127"/>
      <c r="G822" s="127"/>
      <c r="H822" s="109"/>
      <c r="I822" s="109"/>
      <c r="J822" s="109"/>
      <c r="K822" s="109"/>
      <c r="L822" s="109"/>
      <c r="M822" s="109"/>
      <c r="N822" s="109"/>
      <c r="Q822" s="109"/>
      <c r="R822" s="109"/>
      <c r="S822" s="109"/>
      <c r="T822" s="109"/>
      <c r="U822" s="109"/>
      <c r="V822" s="109"/>
      <c r="W822" s="122"/>
      <c r="X822" s="138"/>
      <c r="Y822" s="123"/>
      <c r="Z822" s="123"/>
      <c r="AA822" s="79"/>
      <c r="AB822" s="79"/>
      <c r="AC822" s="164"/>
      <c r="AD822" s="123"/>
      <c r="AE822" s="174"/>
      <c r="AF822" s="124"/>
    </row>
    <row r="823" spans="1:32" s="106" customFormat="1">
      <c r="A823" s="108"/>
      <c r="B823" s="108"/>
      <c r="C823" s="108"/>
      <c r="D823" s="125"/>
      <c r="E823" s="100"/>
      <c r="F823" s="125"/>
      <c r="G823" s="125"/>
      <c r="H823" s="109"/>
      <c r="I823" s="109"/>
      <c r="J823" s="109"/>
      <c r="K823" s="109"/>
      <c r="L823" s="109"/>
      <c r="M823" s="109"/>
      <c r="N823" s="109"/>
      <c r="Q823" s="109"/>
      <c r="R823" s="109"/>
      <c r="S823" s="109"/>
      <c r="T823" s="109"/>
      <c r="U823" s="109"/>
      <c r="V823" s="109"/>
      <c r="W823" s="122"/>
      <c r="X823" s="138"/>
      <c r="Y823" s="123"/>
      <c r="Z823" s="123"/>
      <c r="AA823" s="79"/>
      <c r="AB823" s="79"/>
      <c r="AC823" s="164"/>
      <c r="AD823" s="123"/>
      <c r="AE823" s="174"/>
      <c r="AF823" s="124"/>
    </row>
    <row r="824" spans="1:32" s="106" customFormat="1">
      <c r="A824" s="108"/>
      <c r="B824" s="108"/>
      <c r="C824" s="108"/>
      <c r="D824" s="41"/>
      <c r="E824" s="41"/>
      <c r="F824" s="41"/>
      <c r="G824" s="41"/>
      <c r="H824" s="109"/>
      <c r="I824" s="109"/>
      <c r="J824" s="109"/>
      <c r="K824" s="109"/>
      <c r="L824" s="109"/>
      <c r="M824" s="109"/>
      <c r="N824" s="109"/>
      <c r="Q824" s="109"/>
      <c r="R824" s="109"/>
      <c r="S824" s="109"/>
      <c r="T824" s="109"/>
      <c r="U824" s="109"/>
      <c r="V824" s="109"/>
      <c r="W824" s="122"/>
      <c r="X824" s="138"/>
      <c r="Y824" s="123"/>
      <c r="Z824" s="123"/>
      <c r="AA824" s="79"/>
      <c r="AB824" s="79"/>
      <c r="AC824" s="164"/>
      <c r="AD824" s="123"/>
      <c r="AE824" s="174"/>
      <c r="AF824" s="124"/>
    </row>
    <row r="825" spans="1:32" s="106" customFormat="1">
      <c r="A825" s="108"/>
      <c r="B825" s="108"/>
      <c r="C825" s="108"/>
      <c r="D825" s="125"/>
      <c r="E825" s="100"/>
      <c r="F825" s="125"/>
      <c r="G825" s="125"/>
      <c r="H825" s="109"/>
      <c r="I825" s="109"/>
      <c r="J825" s="109"/>
      <c r="K825" s="109"/>
      <c r="L825" s="109"/>
      <c r="M825" s="109"/>
      <c r="N825" s="109"/>
      <c r="Q825" s="109"/>
      <c r="R825" s="109"/>
      <c r="S825" s="109"/>
      <c r="T825" s="109"/>
      <c r="U825" s="109"/>
      <c r="V825" s="109"/>
      <c r="W825" s="122"/>
      <c r="X825" s="138"/>
      <c r="Y825" s="123"/>
      <c r="Z825" s="123"/>
      <c r="AA825" s="79"/>
      <c r="AB825" s="79"/>
      <c r="AC825" s="164"/>
      <c r="AD825" s="123"/>
      <c r="AE825" s="174"/>
      <c r="AF825" s="124"/>
    </row>
    <row r="826" spans="1:32" s="106" customFormat="1">
      <c r="A826" s="108"/>
      <c r="B826" s="108"/>
      <c r="C826" s="108"/>
      <c r="D826" s="125"/>
      <c r="E826" s="100"/>
      <c r="F826" s="125"/>
      <c r="G826" s="125"/>
      <c r="H826" s="109"/>
      <c r="I826" s="109"/>
      <c r="J826" s="109"/>
      <c r="K826" s="109"/>
      <c r="L826" s="109"/>
      <c r="M826" s="109"/>
      <c r="N826" s="109"/>
      <c r="Q826" s="109"/>
      <c r="R826" s="109"/>
      <c r="S826" s="109"/>
      <c r="T826" s="109"/>
      <c r="U826" s="109"/>
      <c r="V826" s="109"/>
      <c r="W826" s="122"/>
      <c r="X826" s="138"/>
      <c r="Y826" s="123"/>
      <c r="Z826" s="123"/>
      <c r="AA826" s="79"/>
      <c r="AB826" s="79"/>
      <c r="AC826" s="164"/>
      <c r="AD826" s="123"/>
      <c r="AE826" s="174"/>
      <c r="AF826" s="124"/>
    </row>
    <row r="827" spans="1:32" s="106" customFormat="1">
      <c r="A827" s="108"/>
      <c r="B827" s="108"/>
      <c r="C827" s="108"/>
      <c r="D827" s="125"/>
      <c r="E827" s="100"/>
      <c r="F827" s="125"/>
      <c r="G827" s="125"/>
      <c r="H827" s="109"/>
      <c r="I827" s="109"/>
      <c r="J827" s="109"/>
      <c r="K827" s="109"/>
      <c r="L827" s="109"/>
      <c r="M827" s="109"/>
      <c r="N827" s="109"/>
      <c r="Q827" s="109"/>
      <c r="R827" s="109"/>
      <c r="S827" s="109"/>
      <c r="T827" s="109"/>
      <c r="U827" s="109"/>
      <c r="V827" s="109"/>
      <c r="W827" s="122"/>
      <c r="X827" s="138"/>
      <c r="Y827" s="123"/>
      <c r="Z827" s="123"/>
      <c r="AA827" s="79"/>
      <c r="AB827" s="79"/>
      <c r="AC827" s="164"/>
      <c r="AD827" s="123"/>
      <c r="AE827" s="174"/>
      <c r="AF827" s="124"/>
    </row>
    <row r="828" spans="1:32" s="106" customFormat="1">
      <c r="A828" s="108"/>
      <c r="B828" s="108"/>
      <c r="C828" s="108"/>
      <c r="D828" s="41"/>
      <c r="E828" s="41"/>
      <c r="F828" s="41"/>
      <c r="G828" s="41"/>
      <c r="H828" s="109"/>
      <c r="I828" s="109"/>
      <c r="J828" s="109"/>
      <c r="K828" s="109"/>
      <c r="L828" s="109"/>
      <c r="M828" s="109"/>
      <c r="N828" s="109"/>
      <c r="Q828" s="109"/>
      <c r="R828" s="109"/>
      <c r="S828" s="109"/>
      <c r="T828" s="109"/>
      <c r="U828" s="109"/>
      <c r="V828" s="109"/>
      <c r="W828" s="122"/>
      <c r="X828" s="138"/>
      <c r="Y828" s="123"/>
      <c r="Z828" s="123"/>
      <c r="AA828" s="79"/>
      <c r="AB828" s="79"/>
      <c r="AC828" s="164"/>
      <c r="AD828" s="123"/>
      <c r="AE828" s="174"/>
      <c r="AF828" s="124"/>
    </row>
    <row r="829" spans="1:32" s="106" customFormat="1">
      <c r="A829" s="108"/>
      <c r="B829" s="108"/>
      <c r="C829" s="108"/>
      <c r="D829" s="41"/>
      <c r="E829" s="41"/>
      <c r="F829" s="41"/>
      <c r="G829" s="41"/>
      <c r="H829" s="109"/>
      <c r="I829" s="109"/>
      <c r="J829" s="109"/>
      <c r="K829" s="109"/>
      <c r="L829" s="109"/>
      <c r="M829" s="109"/>
      <c r="N829" s="109"/>
      <c r="Q829" s="109"/>
      <c r="R829" s="109"/>
      <c r="S829" s="109"/>
      <c r="T829" s="109"/>
      <c r="U829" s="109"/>
      <c r="V829" s="109"/>
      <c r="W829" s="122"/>
      <c r="X829" s="138"/>
      <c r="Y829" s="123"/>
      <c r="Z829" s="123"/>
      <c r="AA829" s="79"/>
      <c r="AB829" s="79"/>
      <c r="AC829" s="164"/>
      <c r="AD829" s="123"/>
      <c r="AE829" s="174"/>
      <c r="AF829" s="124"/>
    </row>
    <row r="830" spans="1:32" s="106" customFormat="1">
      <c r="A830" s="108"/>
      <c r="B830" s="108"/>
      <c r="C830" s="108"/>
      <c r="D830" s="41"/>
      <c r="E830" s="41"/>
      <c r="F830" s="41"/>
      <c r="G830" s="41"/>
      <c r="H830" s="109"/>
      <c r="I830" s="109"/>
      <c r="J830" s="109"/>
      <c r="K830" s="109"/>
      <c r="L830" s="109"/>
      <c r="M830" s="109"/>
      <c r="N830" s="109"/>
      <c r="Q830" s="109"/>
      <c r="R830" s="109"/>
      <c r="S830" s="109"/>
      <c r="T830" s="109"/>
      <c r="U830" s="109"/>
      <c r="V830" s="109"/>
      <c r="W830" s="122"/>
      <c r="X830" s="138"/>
      <c r="Y830" s="123"/>
      <c r="Z830" s="123"/>
      <c r="AA830" s="79"/>
      <c r="AB830" s="79"/>
      <c r="AC830" s="164"/>
      <c r="AD830" s="123"/>
      <c r="AE830" s="174"/>
      <c r="AF830" s="124"/>
    </row>
    <row r="831" spans="1:32" s="106" customFormat="1">
      <c r="A831" s="108"/>
      <c r="B831" s="108"/>
      <c r="C831" s="108"/>
      <c r="D831" s="41"/>
      <c r="E831" s="41"/>
      <c r="F831" s="41"/>
      <c r="G831" s="41"/>
      <c r="H831" s="109"/>
      <c r="I831" s="109"/>
      <c r="J831" s="109"/>
      <c r="K831" s="109"/>
      <c r="L831" s="109"/>
      <c r="M831" s="109"/>
      <c r="N831" s="109"/>
      <c r="Q831" s="109"/>
      <c r="R831" s="109"/>
      <c r="S831" s="109"/>
      <c r="T831" s="109"/>
      <c r="U831" s="109"/>
      <c r="V831" s="109"/>
      <c r="W831" s="122"/>
      <c r="X831" s="138"/>
      <c r="Y831" s="123"/>
      <c r="Z831" s="123"/>
      <c r="AA831" s="79"/>
      <c r="AB831" s="79"/>
      <c r="AC831" s="164"/>
      <c r="AD831" s="123"/>
      <c r="AE831" s="174"/>
      <c r="AF831" s="124"/>
    </row>
    <row r="832" spans="1:32" s="106" customFormat="1">
      <c r="A832" s="108"/>
      <c r="B832" s="108"/>
      <c r="C832" s="108"/>
      <c r="D832" s="41"/>
      <c r="E832" s="41"/>
      <c r="F832" s="41"/>
      <c r="G832" s="41"/>
      <c r="H832" s="109"/>
      <c r="I832" s="109"/>
      <c r="J832" s="109"/>
      <c r="K832" s="109"/>
      <c r="L832" s="109"/>
      <c r="M832" s="109"/>
      <c r="N832" s="109"/>
      <c r="Q832" s="109"/>
      <c r="R832" s="109"/>
      <c r="S832" s="109"/>
      <c r="T832" s="109"/>
      <c r="U832" s="109"/>
      <c r="V832" s="109"/>
      <c r="W832" s="122"/>
      <c r="X832" s="138"/>
      <c r="Y832" s="123"/>
      <c r="Z832" s="123"/>
      <c r="AA832" s="79"/>
      <c r="AB832" s="79"/>
      <c r="AC832" s="164"/>
      <c r="AD832" s="123"/>
      <c r="AE832" s="174"/>
      <c r="AF832" s="124"/>
    </row>
    <row r="833" spans="1:32" s="106" customFormat="1">
      <c r="A833" s="108"/>
      <c r="B833" s="108"/>
      <c r="C833" s="108"/>
      <c r="D833" s="129"/>
      <c r="E833" s="100"/>
      <c r="F833" s="130"/>
      <c r="G833" s="129"/>
      <c r="H833" s="109"/>
      <c r="I833" s="109"/>
      <c r="J833" s="109"/>
      <c r="K833" s="109"/>
      <c r="L833" s="109"/>
      <c r="M833" s="109"/>
      <c r="N833" s="109"/>
      <c r="Q833" s="109"/>
      <c r="R833" s="109"/>
      <c r="S833" s="109"/>
      <c r="T833" s="109"/>
      <c r="U833" s="109"/>
      <c r="V833" s="109"/>
      <c r="W833" s="122"/>
      <c r="X833" s="138"/>
      <c r="Y833" s="123"/>
      <c r="Z833" s="123"/>
      <c r="AA833" s="79"/>
      <c r="AB833" s="79"/>
      <c r="AC833" s="164"/>
      <c r="AD833" s="123"/>
      <c r="AE833" s="174"/>
      <c r="AF833" s="124"/>
    </row>
    <row r="834" spans="1:32" s="106" customFormat="1">
      <c r="A834" s="108"/>
      <c r="B834" s="108"/>
      <c r="C834" s="108"/>
      <c r="D834" s="129"/>
      <c r="E834" s="100"/>
      <c r="F834" s="130"/>
      <c r="G834" s="129"/>
      <c r="H834" s="109"/>
      <c r="I834" s="109"/>
      <c r="J834" s="109"/>
      <c r="K834" s="109"/>
      <c r="L834" s="109"/>
      <c r="M834" s="109"/>
      <c r="N834" s="109"/>
      <c r="Q834" s="109"/>
      <c r="R834" s="109"/>
      <c r="S834" s="109"/>
      <c r="T834" s="109"/>
      <c r="U834" s="109"/>
      <c r="V834" s="109"/>
      <c r="W834" s="122"/>
      <c r="X834" s="138"/>
      <c r="Y834" s="123"/>
      <c r="Z834" s="123"/>
      <c r="AA834" s="79"/>
      <c r="AB834" s="79"/>
      <c r="AC834" s="164"/>
      <c r="AD834" s="123"/>
      <c r="AE834" s="174"/>
      <c r="AF834" s="124"/>
    </row>
    <row r="835" spans="1:32" s="106" customFormat="1">
      <c r="A835" s="108"/>
      <c r="B835" s="108"/>
      <c r="C835" s="108"/>
      <c r="D835" s="125"/>
      <c r="E835" s="100"/>
      <c r="F835" s="125"/>
      <c r="G835" s="125"/>
      <c r="H835" s="109"/>
      <c r="I835" s="109"/>
      <c r="J835" s="109"/>
      <c r="K835" s="109"/>
      <c r="L835" s="109"/>
      <c r="M835" s="109"/>
      <c r="N835" s="109"/>
      <c r="Q835" s="109"/>
      <c r="R835" s="109"/>
      <c r="S835" s="109"/>
      <c r="T835" s="109"/>
      <c r="U835" s="109"/>
      <c r="V835" s="109"/>
      <c r="W835" s="122"/>
      <c r="X835" s="138"/>
      <c r="Y835" s="123"/>
      <c r="Z835" s="123"/>
      <c r="AA835" s="79"/>
      <c r="AB835" s="79"/>
      <c r="AC835" s="164"/>
      <c r="AD835" s="123"/>
      <c r="AE835" s="174"/>
      <c r="AF835" s="124"/>
    </row>
    <row r="836" spans="1:32" s="106" customFormat="1">
      <c r="A836" s="108"/>
      <c r="B836" s="108"/>
      <c r="C836" s="108"/>
      <c r="D836" s="125"/>
      <c r="E836" s="100"/>
      <c r="F836" s="125"/>
      <c r="G836" s="125"/>
      <c r="H836" s="109"/>
      <c r="I836" s="109"/>
      <c r="J836" s="109"/>
      <c r="K836" s="109"/>
      <c r="L836" s="109"/>
      <c r="M836" s="109"/>
      <c r="N836" s="109"/>
      <c r="Q836" s="109"/>
      <c r="R836" s="109"/>
      <c r="S836" s="109"/>
      <c r="T836" s="109"/>
      <c r="U836" s="109"/>
      <c r="V836" s="109"/>
      <c r="W836" s="122"/>
      <c r="X836" s="138"/>
      <c r="Y836" s="123"/>
      <c r="Z836" s="123"/>
      <c r="AA836" s="79"/>
      <c r="AB836" s="79"/>
      <c r="AC836" s="164"/>
      <c r="AD836" s="123"/>
      <c r="AE836" s="174"/>
      <c r="AF836" s="124"/>
    </row>
    <row r="837" spans="1:32" s="106" customFormat="1">
      <c r="A837" s="108"/>
      <c r="B837" s="108"/>
      <c r="C837" s="108"/>
      <c r="D837" s="102"/>
      <c r="E837" s="102"/>
      <c r="F837" s="102"/>
      <c r="G837" s="102"/>
      <c r="H837" s="109"/>
      <c r="I837" s="109"/>
      <c r="J837" s="109"/>
      <c r="K837" s="109"/>
      <c r="L837" s="109"/>
      <c r="M837" s="109"/>
      <c r="N837" s="109"/>
      <c r="Q837" s="109"/>
      <c r="R837" s="109"/>
      <c r="S837" s="109"/>
      <c r="T837" s="109"/>
      <c r="U837" s="109"/>
      <c r="V837" s="109"/>
      <c r="W837" s="122"/>
      <c r="X837" s="138"/>
      <c r="Y837" s="123"/>
      <c r="Z837" s="123"/>
      <c r="AA837" s="79"/>
      <c r="AB837" s="79"/>
      <c r="AC837" s="164"/>
      <c r="AD837" s="123"/>
      <c r="AE837" s="174"/>
      <c r="AF837" s="124"/>
    </row>
    <row r="838" spans="1:32" s="106" customFormat="1">
      <c r="A838" s="108"/>
      <c r="B838" s="108"/>
      <c r="C838" s="108"/>
      <c r="D838" s="125"/>
      <c r="E838" s="100"/>
      <c r="F838" s="125"/>
      <c r="G838" s="125"/>
      <c r="H838" s="109"/>
      <c r="I838" s="109"/>
      <c r="J838" s="109"/>
      <c r="K838" s="109"/>
      <c r="L838" s="109"/>
      <c r="M838" s="109"/>
      <c r="N838" s="109"/>
      <c r="Q838" s="109"/>
      <c r="R838" s="109"/>
      <c r="S838" s="109"/>
      <c r="T838" s="109"/>
      <c r="U838" s="109"/>
      <c r="V838" s="109"/>
      <c r="W838" s="122"/>
      <c r="X838" s="138"/>
      <c r="Y838" s="123"/>
      <c r="Z838" s="123"/>
      <c r="AA838" s="79"/>
      <c r="AB838" s="79"/>
      <c r="AC838" s="164"/>
      <c r="AD838" s="123"/>
      <c r="AE838" s="174"/>
      <c r="AF838" s="124"/>
    </row>
    <row r="839" spans="1:32" s="106" customFormat="1">
      <c r="A839" s="108"/>
      <c r="B839" s="108"/>
      <c r="C839" s="108"/>
      <c r="D839" s="41"/>
      <c r="E839" s="41"/>
      <c r="F839" s="41"/>
      <c r="G839" s="41"/>
      <c r="H839" s="109"/>
      <c r="I839" s="109"/>
      <c r="J839" s="109"/>
      <c r="K839" s="109"/>
      <c r="L839" s="109"/>
      <c r="M839" s="109"/>
      <c r="N839" s="109"/>
      <c r="Q839" s="109"/>
      <c r="R839" s="109"/>
      <c r="S839" s="109"/>
      <c r="T839" s="109"/>
      <c r="U839" s="109"/>
      <c r="V839" s="109"/>
      <c r="W839" s="122"/>
      <c r="X839" s="138"/>
      <c r="Y839" s="123"/>
      <c r="Z839" s="123"/>
      <c r="AA839" s="79"/>
      <c r="AB839" s="79"/>
      <c r="AC839" s="164"/>
      <c r="AD839" s="123"/>
      <c r="AE839" s="174"/>
      <c r="AF839" s="124"/>
    </row>
    <row r="840" spans="1:32" s="106" customFormat="1">
      <c r="A840" s="108"/>
      <c r="B840" s="108"/>
      <c r="C840" s="108"/>
      <c r="D840" s="111"/>
      <c r="E840" s="100"/>
      <c r="F840" s="111"/>
      <c r="G840" s="111"/>
      <c r="H840" s="109"/>
      <c r="I840" s="109"/>
      <c r="J840" s="109"/>
      <c r="K840" s="109"/>
      <c r="L840" s="109"/>
      <c r="M840" s="109"/>
      <c r="N840" s="109"/>
      <c r="Q840" s="109"/>
      <c r="R840" s="109"/>
      <c r="S840" s="109"/>
      <c r="T840" s="109"/>
      <c r="U840" s="109"/>
      <c r="V840" s="109"/>
      <c r="W840" s="122"/>
      <c r="X840" s="138"/>
      <c r="Y840" s="123"/>
      <c r="Z840" s="123"/>
      <c r="AA840" s="79"/>
      <c r="AB840" s="79"/>
      <c r="AC840" s="164"/>
      <c r="AD840" s="123"/>
      <c r="AE840" s="174"/>
      <c r="AF840" s="124"/>
    </row>
    <row r="841" spans="1:32" s="106" customFormat="1">
      <c r="A841" s="108"/>
      <c r="B841" s="108"/>
      <c r="C841" s="108"/>
      <c r="D841" s="125"/>
      <c r="E841" s="100"/>
      <c r="F841" s="125"/>
      <c r="G841" s="125"/>
      <c r="H841" s="109"/>
      <c r="I841" s="109"/>
      <c r="J841" s="109"/>
      <c r="K841" s="109"/>
      <c r="L841" s="109"/>
      <c r="M841" s="109"/>
      <c r="N841" s="109"/>
      <c r="Q841" s="109"/>
      <c r="R841" s="109"/>
      <c r="S841" s="109"/>
      <c r="T841" s="109"/>
      <c r="U841" s="109"/>
      <c r="V841" s="109"/>
      <c r="W841" s="122"/>
      <c r="X841" s="138"/>
      <c r="Y841" s="123"/>
      <c r="Z841" s="123"/>
      <c r="AA841" s="79"/>
      <c r="AB841" s="79"/>
      <c r="AC841" s="164"/>
      <c r="AD841" s="123"/>
      <c r="AE841" s="174"/>
      <c r="AF841" s="124"/>
    </row>
    <row r="842" spans="1:32" s="106" customFormat="1">
      <c r="A842" s="108"/>
      <c r="B842" s="108"/>
      <c r="C842" s="108"/>
      <c r="D842" s="125"/>
      <c r="E842" s="100"/>
      <c r="F842" s="125"/>
      <c r="G842" s="125"/>
      <c r="H842" s="109"/>
      <c r="I842" s="109"/>
      <c r="J842" s="109"/>
      <c r="K842" s="109"/>
      <c r="L842" s="109"/>
      <c r="M842" s="109"/>
      <c r="N842" s="109"/>
      <c r="Q842" s="109"/>
      <c r="R842" s="109"/>
      <c r="S842" s="109"/>
      <c r="T842" s="109"/>
      <c r="U842" s="109"/>
      <c r="V842" s="109"/>
      <c r="W842" s="122"/>
      <c r="X842" s="138"/>
      <c r="Y842" s="123"/>
      <c r="Z842" s="123"/>
      <c r="AA842" s="79"/>
      <c r="AB842" s="79"/>
      <c r="AC842" s="164"/>
      <c r="AD842" s="123"/>
      <c r="AE842" s="174"/>
      <c r="AF842" s="124"/>
    </row>
    <row r="843" spans="1:32" s="106" customFormat="1">
      <c r="A843" s="108"/>
      <c r="B843" s="108"/>
      <c r="C843" s="108"/>
      <c r="D843" s="111"/>
      <c r="E843" s="100"/>
      <c r="F843" s="111"/>
      <c r="G843" s="111"/>
      <c r="H843" s="109"/>
      <c r="I843" s="109"/>
      <c r="J843" s="109"/>
      <c r="K843" s="109"/>
      <c r="L843" s="109"/>
      <c r="M843" s="109"/>
      <c r="N843" s="109"/>
      <c r="Q843" s="109"/>
      <c r="R843" s="109"/>
      <c r="S843" s="109"/>
      <c r="T843" s="109"/>
      <c r="U843" s="109"/>
      <c r="V843" s="109"/>
      <c r="W843" s="122"/>
      <c r="X843" s="138"/>
      <c r="Y843" s="123"/>
      <c r="Z843" s="123"/>
      <c r="AA843" s="79"/>
      <c r="AB843" s="79"/>
      <c r="AC843" s="164"/>
      <c r="AD843" s="123"/>
      <c r="AE843" s="174"/>
      <c r="AF843" s="124"/>
    </row>
    <row r="844" spans="1:32" s="106" customFormat="1">
      <c r="A844" s="108"/>
      <c r="B844" s="108"/>
      <c r="C844" s="108"/>
      <c r="D844" s="102"/>
      <c r="E844" s="102"/>
      <c r="F844" s="102"/>
      <c r="G844" s="102"/>
      <c r="H844" s="109"/>
      <c r="I844" s="109"/>
      <c r="J844" s="109"/>
      <c r="K844" s="109"/>
      <c r="L844" s="109"/>
      <c r="M844" s="109"/>
      <c r="N844" s="109"/>
      <c r="Q844" s="109"/>
      <c r="R844" s="109"/>
      <c r="S844" s="109"/>
      <c r="T844" s="109"/>
      <c r="U844" s="109"/>
      <c r="V844" s="109"/>
      <c r="W844" s="122"/>
      <c r="X844" s="138"/>
      <c r="Y844" s="123"/>
      <c r="Z844" s="123"/>
      <c r="AA844" s="79"/>
      <c r="AB844" s="79"/>
      <c r="AC844" s="164"/>
      <c r="AD844" s="123"/>
      <c r="AE844" s="174"/>
      <c r="AF844" s="124"/>
    </row>
    <row r="845" spans="1:32" s="106" customFormat="1">
      <c r="A845" s="108"/>
      <c r="B845" s="108"/>
      <c r="C845" s="108"/>
      <c r="D845" s="111"/>
      <c r="E845" s="100"/>
      <c r="F845" s="111"/>
      <c r="G845" s="111"/>
      <c r="H845" s="109"/>
      <c r="I845" s="109"/>
      <c r="J845" s="109"/>
      <c r="K845" s="109"/>
      <c r="L845" s="109"/>
      <c r="M845" s="109"/>
      <c r="N845" s="109"/>
      <c r="Q845" s="109"/>
      <c r="R845" s="109"/>
      <c r="S845" s="109"/>
      <c r="T845" s="109"/>
      <c r="U845" s="109"/>
      <c r="V845" s="109"/>
      <c r="W845" s="122"/>
      <c r="X845" s="138"/>
      <c r="Y845" s="123"/>
      <c r="Z845" s="123"/>
      <c r="AA845" s="79"/>
      <c r="AB845" s="79"/>
      <c r="AC845" s="164"/>
      <c r="AD845" s="123"/>
      <c r="AE845" s="174"/>
      <c r="AF845" s="124"/>
    </row>
    <row r="846" spans="1:32" s="106" customFormat="1">
      <c r="A846" s="108"/>
      <c r="B846" s="108"/>
      <c r="C846" s="108"/>
      <c r="D846" s="125"/>
      <c r="E846" s="100"/>
      <c r="F846" s="125"/>
      <c r="G846" s="125"/>
      <c r="H846" s="109"/>
      <c r="I846" s="109"/>
      <c r="J846" s="109"/>
      <c r="K846" s="109"/>
      <c r="L846" s="109"/>
      <c r="M846" s="109"/>
      <c r="N846" s="109"/>
      <c r="Q846" s="109"/>
      <c r="R846" s="109"/>
      <c r="S846" s="109"/>
      <c r="T846" s="109"/>
      <c r="U846" s="109"/>
      <c r="V846" s="109"/>
      <c r="W846" s="122"/>
      <c r="X846" s="138"/>
      <c r="Y846" s="123"/>
      <c r="Z846" s="123"/>
      <c r="AA846" s="79"/>
      <c r="AB846" s="79"/>
      <c r="AC846" s="164"/>
      <c r="AD846" s="123"/>
      <c r="AE846" s="174"/>
      <c r="AF846" s="124"/>
    </row>
    <row r="847" spans="1:32" s="106" customFormat="1">
      <c r="A847" s="108"/>
      <c r="B847" s="108"/>
      <c r="C847" s="108"/>
      <c r="D847" s="111"/>
      <c r="E847" s="100"/>
      <c r="F847" s="111"/>
      <c r="G847" s="111"/>
      <c r="H847" s="109"/>
      <c r="I847" s="109"/>
      <c r="J847" s="109"/>
      <c r="K847" s="109"/>
      <c r="L847" s="109"/>
      <c r="M847" s="109"/>
      <c r="N847" s="109"/>
      <c r="Q847" s="109"/>
      <c r="R847" s="109"/>
      <c r="S847" s="109"/>
      <c r="T847" s="109"/>
      <c r="U847" s="109"/>
      <c r="V847" s="109"/>
      <c r="W847" s="122"/>
      <c r="X847" s="138"/>
      <c r="Y847" s="123"/>
      <c r="Z847" s="123"/>
      <c r="AA847" s="79"/>
      <c r="AB847" s="79"/>
      <c r="AC847" s="164"/>
      <c r="AD847" s="123"/>
      <c r="AE847" s="174"/>
      <c r="AF847" s="124"/>
    </row>
    <row r="848" spans="1:32" s="106" customFormat="1">
      <c r="A848" s="108"/>
      <c r="B848" s="108"/>
      <c r="C848" s="108"/>
      <c r="D848" s="41"/>
      <c r="E848" s="41"/>
      <c r="F848" s="41"/>
      <c r="G848" s="41"/>
      <c r="H848" s="109"/>
      <c r="I848" s="109"/>
      <c r="J848" s="109"/>
      <c r="K848" s="109"/>
      <c r="L848" s="109"/>
      <c r="M848" s="109"/>
      <c r="N848" s="109"/>
      <c r="Q848" s="109"/>
      <c r="R848" s="109"/>
      <c r="S848" s="109"/>
      <c r="T848" s="109"/>
      <c r="U848" s="109"/>
      <c r="V848" s="109"/>
      <c r="W848" s="122"/>
      <c r="X848" s="138"/>
      <c r="Y848" s="123"/>
      <c r="Z848" s="123"/>
      <c r="AA848" s="79"/>
      <c r="AB848" s="79"/>
      <c r="AC848" s="164"/>
      <c r="AD848" s="123"/>
      <c r="AE848" s="174"/>
      <c r="AF848" s="124"/>
    </row>
    <row r="849" spans="1:32" s="106" customFormat="1">
      <c r="A849" s="108"/>
      <c r="B849" s="108"/>
      <c r="C849" s="108"/>
      <c r="D849" s="41"/>
      <c r="E849" s="41"/>
      <c r="F849" s="41"/>
      <c r="G849" s="41"/>
      <c r="H849" s="109"/>
      <c r="I849" s="109"/>
      <c r="J849" s="109"/>
      <c r="K849" s="109"/>
      <c r="L849" s="109"/>
      <c r="M849" s="109"/>
      <c r="N849" s="109"/>
      <c r="Q849" s="109"/>
      <c r="R849" s="109"/>
      <c r="S849" s="109"/>
      <c r="T849" s="109"/>
      <c r="U849" s="109"/>
      <c r="V849" s="109"/>
      <c r="W849" s="122"/>
      <c r="X849" s="138"/>
      <c r="Y849" s="123"/>
      <c r="Z849" s="123"/>
      <c r="AA849" s="79"/>
      <c r="AB849" s="79"/>
      <c r="AC849" s="164"/>
      <c r="AD849" s="123"/>
      <c r="AE849" s="174"/>
      <c r="AF849" s="124"/>
    </row>
    <row r="850" spans="1:32" s="106" customFormat="1">
      <c r="A850" s="108"/>
      <c r="B850" s="108"/>
      <c r="C850" s="108"/>
      <c r="D850" s="41"/>
      <c r="E850" s="41"/>
      <c r="F850" s="41"/>
      <c r="G850" s="41"/>
      <c r="H850" s="109"/>
      <c r="I850" s="109"/>
      <c r="J850" s="109"/>
      <c r="K850" s="109"/>
      <c r="L850" s="109"/>
      <c r="M850" s="109"/>
      <c r="N850" s="109"/>
      <c r="Q850" s="109"/>
      <c r="R850" s="109"/>
      <c r="S850" s="109"/>
      <c r="T850" s="109"/>
      <c r="U850" s="109"/>
      <c r="V850" s="109"/>
      <c r="W850" s="122"/>
      <c r="X850" s="138"/>
      <c r="Y850" s="123"/>
      <c r="Z850" s="123"/>
      <c r="AA850" s="79"/>
      <c r="AB850" s="79"/>
      <c r="AC850" s="164"/>
      <c r="AD850" s="123"/>
      <c r="AE850" s="174"/>
      <c r="AF850" s="124"/>
    </row>
    <row r="851" spans="1:32" s="106" customFormat="1">
      <c r="A851" s="108"/>
      <c r="B851" s="108"/>
      <c r="C851" s="108"/>
      <c r="D851" s="41"/>
      <c r="E851" s="41"/>
      <c r="F851" s="41"/>
      <c r="G851" s="41"/>
      <c r="H851" s="109"/>
      <c r="I851" s="109"/>
      <c r="J851" s="109"/>
      <c r="K851" s="109"/>
      <c r="L851" s="109"/>
      <c r="M851" s="109"/>
      <c r="N851" s="109"/>
      <c r="Q851" s="109"/>
      <c r="R851" s="109"/>
      <c r="S851" s="109"/>
      <c r="T851" s="109"/>
      <c r="U851" s="109"/>
      <c r="V851" s="109"/>
      <c r="W851" s="122"/>
      <c r="X851" s="138"/>
      <c r="Y851" s="123"/>
      <c r="Z851" s="123"/>
      <c r="AA851" s="79"/>
      <c r="AB851" s="79"/>
      <c r="AC851" s="164"/>
      <c r="AD851" s="123"/>
      <c r="AE851" s="174"/>
      <c r="AF851" s="124"/>
    </row>
    <row r="852" spans="1:32" s="106" customFormat="1">
      <c r="A852" s="108"/>
      <c r="B852" s="108"/>
      <c r="C852" s="108"/>
      <c r="D852" s="41"/>
      <c r="E852" s="41"/>
      <c r="F852" s="41"/>
      <c r="G852" s="41"/>
      <c r="H852" s="109"/>
      <c r="I852" s="109"/>
      <c r="J852" s="109"/>
      <c r="K852" s="109"/>
      <c r="L852" s="109"/>
      <c r="M852" s="109"/>
      <c r="N852" s="109"/>
      <c r="Q852" s="109"/>
      <c r="R852" s="109"/>
      <c r="S852" s="109"/>
      <c r="T852" s="109"/>
      <c r="U852" s="109"/>
      <c r="V852" s="109"/>
      <c r="W852" s="122"/>
      <c r="X852" s="138"/>
      <c r="Y852" s="123"/>
      <c r="Z852" s="123"/>
      <c r="AA852" s="79"/>
      <c r="AB852" s="79"/>
      <c r="AC852" s="164"/>
      <c r="AD852" s="123"/>
      <c r="AE852" s="174"/>
      <c r="AF852" s="124"/>
    </row>
    <row r="853" spans="1:32" s="106" customFormat="1">
      <c r="A853" s="108"/>
      <c r="B853" s="108"/>
      <c r="C853" s="108"/>
      <c r="D853" s="41"/>
      <c r="E853" s="41"/>
      <c r="F853" s="41"/>
      <c r="G853" s="41"/>
      <c r="H853" s="109"/>
      <c r="I853" s="109"/>
      <c r="J853" s="109"/>
      <c r="K853" s="109"/>
      <c r="L853" s="109"/>
      <c r="M853" s="109"/>
      <c r="N853" s="109"/>
      <c r="Q853" s="109"/>
      <c r="R853" s="109"/>
      <c r="S853" s="109"/>
      <c r="T853" s="109"/>
      <c r="U853" s="109"/>
      <c r="V853" s="109"/>
      <c r="W853" s="122"/>
      <c r="X853" s="138"/>
      <c r="Y853" s="123"/>
      <c r="Z853" s="123"/>
      <c r="AA853" s="79"/>
      <c r="AB853" s="79"/>
      <c r="AC853" s="164"/>
      <c r="AD853" s="123"/>
      <c r="AE853" s="174"/>
      <c r="AF853" s="124"/>
    </row>
    <row r="854" spans="1:32" s="106" customFormat="1">
      <c r="A854" s="108"/>
      <c r="B854" s="108"/>
      <c r="C854" s="108"/>
      <c r="D854" s="41"/>
      <c r="E854" s="41"/>
      <c r="F854" s="41"/>
      <c r="G854" s="41"/>
      <c r="H854" s="109"/>
      <c r="I854" s="109"/>
      <c r="J854" s="109"/>
      <c r="K854" s="109"/>
      <c r="L854" s="109"/>
      <c r="M854" s="109"/>
      <c r="N854" s="109"/>
      <c r="Q854" s="109"/>
      <c r="R854" s="109"/>
      <c r="S854" s="109"/>
      <c r="T854" s="109"/>
      <c r="U854" s="109"/>
      <c r="V854" s="109"/>
      <c r="W854" s="122"/>
      <c r="X854" s="138"/>
      <c r="Y854" s="123"/>
      <c r="Z854" s="123"/>
      <c r="AA854" s="79"/>
      <c r="AB854" s="79"/>
      <c r="AC854" s="164"/>
      <c r="AD854" s="123"/>
      <c r="AE854" s="174"/>
      <c r="AF854" s="124"/>
    </row>
    <row r="855" spans="1:32" s="106" customFormat="1">
      <c r="A855" s="108"/>
      <c r="B855" s="108"/>
      <c r="C855" s="108"/>
      <c r="D855" s="41"/>
      <c r="E855" s="41"/>
      <c r="F855" s="41"/>
      <c r="G855" s="41"/>
      <c r="H855" s="109"/>
      <c r="I855" s="109"/>
      <c r="J855" s="109"/>
      <c r="K855" s="109"/>
      <c r="L855" s="109"/>
      <c r="M855" s="109"/>
      <c r="N855" s="109"/>
      <c r="Q855" s="109"/>
      <c r="R855" s="109"/>
      <c r="S855" s="109"/>
      <c r="T855" s="109"/>
      <c r="U855" s="109"/>
      <c r="V855" s="109"/>
      <c r="W855" s="122"/>
      <c r="X855" s="138"/>
      <c r="Y855" s="123"/>
      <c r="Z855" s="123"/>
      <c r="AA855" s="79"/>
      <c r="AB855" s="79"/>
      <c r="AC855" s="164"/>
      <c r="AD855" s="123"/>
      <c r="AE855" s="174"/>
      <c r="AF855" s="124"/>
    </row>
    <row r="856" spans="1:32" s="106" customFormat="1">
      <c r="A856" s="108"/>
      <c r="B856" s="108"/>
      <c r="C856" s="108"/>
      <c r="D856" s="41"/>
      <c r="E856" s="41"/>
      <c r="F856" s="41"/>
      <c r="G856" s="41"/>
      <c r="H856" s="109"/>
      <c r="I856" s="109"/>
      <c r="J856" s="109"/>
      <c r="K856" s="109"/>
      <c r="L856" s="109"/>
      <c r="M856" s="109"/>
      <c r="N856" s="109"/>
      <c r="Q856" s="109"/>
      <c r="R856" s="109"/>
      <c r="S856" s="109"/>
      <c r="T856" s="109"/>
      <c r="U856" s="109"/>
      <c r="V856" s="109"/>
      <c r="W856" s="122"/>
      <c r="X856" s="138"/>
      <c r="Y856" s="123"/>
      <c r="Z856" s="123"/>
      <c r="AA856" s="79"/>
      <c r="AB856" s="79"/>
      <c r="AC856" s="164"/>
      <c r="AD856" s="123"/>
      <c r="AE856" s="174"/>
      <c r="AF856" s="124"/>
    </row>
    <row r="857" spans="1:32" s="106" customFormat="1">
      <c r="A857" s="108"/>
      <c r="B857" s="108"/>
      <c r="C857" s="108"/>
      <c r="D857" s="41"/>
      <c r="E857" s="41"/>
      <c r="F857" s="41"/>
      <c r="G857" s="41"/>
      <c r="H857" s="109"/>
      <c r="I857" s="109"/>
      <c r="J857" s="109"/>
      <c r="K857" s="109"/>
      <c r="L857" s="109"/>
      <c r="M857" s="109"/>
      <c r="N857" s="109"/>
      <c r="Q857" s="109"/>
      <c r="R857" s="109"/>
      <c r="S857" s="109"/>
      <c r="T857" s="109"/>
      <c r="U857" s="109"/>
      <c r="V857" s="109"/>
      <c r="W857" s="122"/>
      <c r="X857" s="138"/>
      <c r="Y857" s="123"/>
      <c r="Z857" s="123"/>
      <c r="AA857" s="79"/>
      <c r="AB857" s="79"/>
      <c r="AC857" s="164"/>
      <c r="AD857" s="123"/>
      <c r="AE857" s="174"/>
      <c r="AF857" s="124"/>
    </row>
    <row r="858" spans="1:32" s="106" customFormat="1">
      <c r="A858" s="108"/>
      <c r="B858" s="108"/>
      <c r="C858" s="108"/>
      <c r="D858" s="41"/>
      <c r="E858" s="41"/>
      <c r="F858" s="41"/>
      <c r="G858" s="41"/>
      <c r="H858" s="109"/>
      <c r="I858" s="109"/>
      <c r="J858" s="109"/>
      <c r="K858" s="109"/>
      <c r="L858" s="109"/>
      <c r="M858" s="109"/>
      <c r="N858" s="109"/>
      <c r="Q858" s="109"/>
      <c r="R858" s="109"/>
      <c r="S858" s="109"/>
      <c r="T858" s="109"/>
      <c r="U858" s="109"/>
      <c r="V858" s="109"/>
      <c r="W858" s="122"/>
      <c r="X858" s="138"/>
      <c r="Y858" s="123"/>
      <c r="Z858" s="123"/>
      <c r="AA858" s="79"/>
      <c r="AB858" s="79"/>
      <c r="AC858" s="164"/>
      <c r="AD858" s="123"/>
      <c r="AE858" s="174"/>
      <c r="AF858" s="124"/>
    </row>
    <row r="859" spans="1:32" s="106" customFormat="1">
      <c r="A859" s="108"/>
      <c r="B859" s="108"/>
      <c r="C859" s="108"/>
      <c r="D859" s="41"/>
      <c r="E859" s="41"/>
      <c r="F859" s="41"/>
      <c r="G859" s="41"/>
      <c r="H859" s="109"/>
      <c r="I859" s="109"/>
      <c r="J859" s="109"/>
      <c r="K859" s="109"/>
      <c r="L859" s="109"/>
      <c r="M859" s="109"/>
      <c r="N859" s="109"/>
      <c r="Q859" s="109"/>
      <c r="R859" s="109"/>
      <c r="S859" s="109"/>
      <c r="T859" s="109"/>
      <c r="U859" s="109"/>
      <c r="V859" s="109"/>
      <c r="W859" s="122"/>
      <c r="X859" s="138"/>
      <c r="Y859" s="123"/>
      <c r="Z859" s="123"/>
      <c r="AA859" s="79"/>
      <c r="AB859" s="79"/>
      <c r="AC859" s="164"/>
      <c r="AD859" s="123"/>
      <c r="AE859" s="174"/>
      <c r="AF859" s="124"/>
    </row>
    <row r="860" spans="1:32" s="106" customFormat="1">
      <c r="A860" s="108"/>
      <c r="B860" s="108"/>
      <c r="C860" s="108"/>
      <c r="D860" s="41"/>
      <c r="E860" s="41"/>
      <c r="F860" s="41"/>
      <c r="G860" s="41"/>
      <c r="H860" s="109"/>
      <c r="I860" s="109"/>
      <c r="J860" s="109"/>
      <c r="K860" s="109"/>
      <c r="L860" s="109"/>
      <c r="M860" s="109"/>
      <c r="N860" s="109"/>
      <c r="Q860" s="109"/>
      <c r="R860" s="109"/>
      <c r="S860" s="109"/>
      <c r="T860" s="109"/>
      <c r="U860" s="109"/>
      <c r="V860" s="109"/>
      <c r="W860" s="122"/>
      <c r="X860" s="138"/>
      <c r="Y860" s="123"/>
      <c r="Z860" s="123"/>
      <c r="AA860" s="79"/>
      <c r="AB860" s="79"/>
      <c r="AC860" s="164"/>
      <c r="AD860" s="123"/>
      <c r="AE860" s="174"/>
      <c r="AF860" s="124"/>
    </row>
    <row r="861" spans="1:32" s="106" customFormat="1">
      <c r="A861" s="108"/>
      <c r="B861" s="108"/>
      <c r="C861" s="108"/>
      <c r="D861" s="41"/>
      <c r="E861" s="41"/>
      <c r="F861" s="41"/>
      <c r="G861" s="41"/>
      <c r="H861" s="109"/>
      <c r="I861" s="109"/>
      <c r="J861" s="109"/>
      <c r="K861" s="109"/>
      <c r="L861" s="109"/>
      <c r="M861" s="109"/>
      <c r="N861" s="109"/>
      <c r="Q861" s="109"/>
      <c r="R861" s="109"/>
      <c r="S861" s="109"/>
      <c r="T861" s="109"/>
      <c r="U861" s="109"/>
      <c r="V861" s="109"/>
      <c r="W861" s="122"/>
      <c r="X861" s="138"/>
      <c r="Y861" s="123"/>
      <c r="Z861" s="123"/>
      <c r="AA861" s="79"/>
      <c r="AB861" s="79"/>
      <c r="AC861" s="164"/>
      <c r="AD861" s="123"/>
      <c r="AE861" s="174"/>
      <c r="AF861" s="124"/>
    </row>
    <row r="862" spans="1:32" s="106" customFormat="1">
      <c r="A862" s="108"/>
      <c r="B862" s="108"/>
      <c r="C862" s="108"/>
      <c r="D862" s="41"/>
      <c r="E862" s="41"/>
      <c r="F862" s="41"/>
      <c r="G862" s="41"/>
      <c r="H862" s="109"/>
      <c r="I862" s="109"/>
      <c r="J862" s="109"/>
      <c r="K862" s="109"/>
      <c r="L862" s="109"/>
      <c r="M862" s="109"/>
      <c r="N862" s="109"/>
      <c r="Q862" s="109"/>
      <c r="R862" s="109"/>
      <c r="S862" s="109"/>
      <c r="T862" s="109"/>
      <c r="U862" s="109"/>
      <c r="V862" s="109"/>
      <c r="W862" s="122"/>
      <c r="X862" s="138"/>
      <c r="Y862" s="123"/>
      <c r="Z862" s="123"/>
      <c r="AA862" s="79"/>
      <c r="AB862" s="79"/>
      <c r="AC862" s="164"/>
      <c r="AD862" s="123"/>
      <c r="AE862" s="174"/>
      <c r="AF862" s="124"/>
    </row>
    <row r="863" spans="1:32" s="106" customFormat="1">
      <c r="A863" s="108"/>
      <c r="B863" s="108"/>
      <c r="C863" s="108"/>
      <c r="D863" s="41"/>
      <c r="E863" s="41"/>
      <c r="F863" s="41"/>
      <c r="G863" s="41"/>
      <c r="H863" s="109"/>
      <c r="I863" s="109"/>
      <c r="J863" s="109"/>
      <c r="K863" s="109"/>
      <c r="L863" s="109"/>
      <c r="M863" s="109"/>
      <c r="N863" s="109"/>
      <c r="Q863" s="109"/>
      <c r="R863" s="109"/>
      <c r="S863" s="109"/>
      <c r="T863" s="109"/>
      <c r="U863" s="109"/>
      <c r="V863" s="109"/>
      <c r="W863" s="122"/>
      <c r="X863" s="138"/>
      <c r="Y863" s="123"/>
      <c r="Z863" s="123"/>
      <c r="AA863" s="79"/>
      <c r="AB863" s="79"/>
      <c r="AC863" s="164"/>
      <c r="AD863" s="123"/>
      <c r="AE863" s="174"/>
      <c r="AF863" s="124"/>
    </row>
    <row r="864" spans="1:32" s="106" customFormat="1">
      <c r="A864" s="108"/>
      <c r="B864" s="108"/>
      <c r="C864" s="108"/>
      <c r="D864" s="41"/>
      <c r="E864" s="41"/>
      <c r="F864" s="41"/>
      <c r="G864" s="41"/>
      <c r="H864" s="109"/>
      <c r="I864" s="109"/>
      <c r="J864" s="109"/>
      <c r="K864" s="109"/>
      <c r="L864" s="109"/>
      <c r="M864" s="109"/>
      <c r="N864" s="109"/>
      <c r="Q864" s="109"/>
      <c r="R864" s="109"/>
      <c r="S864" s="109"/>
      <c r="T864" s="109"/>
      <c r="U864" s="109"/>
      <c r="V864" s="109"/>
      <c r="W864" s="122"/>
      <c r="X864" s="138"/>
      <c r="Y864" s="123"/>
      <c r="Z864" s="123"/>
      <c r="AA864" s="79"/>
      <c r="AB864" s="79"/>
      <c r="AC864" s="164"/>
      <c r="AD864" s="123"/>
      <c r="AE864" s="174"/>
      <c r="AF864" s="124"/>
    </row>
    <row r="865" spans="1:32" s="106" customFormat="1">
      <c r="A865" s="108"/>
      <c r="B865" s="108"/>
      <c r="C865" s="108"/>
      <c r="D865" s="41"/>
      <c r="E865" s="41"/>
      <c r="F865" s="41"/>
      <c r="G865" s="41"/>
      <c r="H865" s="109"/>
      <c r="I865" s="109"/>
      <c r="J865" s="109"/>
      <c r="K865" s="109"/>
      <c r="L865" s="109"/>
      <c r="M865" s="109"/>
      <c r="N865" s="109"/>
      <c r="Q865" s="109"/>
      <c r="R865" s="109"/>
      <c r="S865" s="109"/>
      <c r="T865" s="109"/>
      <c r="U865" s="109"/>
      <c r="V865" s="109"/>
      <c r="W865" s="122"/>
      <c r="X865" s="138"/>
      <c r="Y865" s="123"/>
      <c r="Z865" s="123"/>
      <c r="AA865" s="79"/>
      <c r="AB865" s="79"/>
      <c r="AC865" s="164"/>
      <c r="AD865" s="123"/>
      <c r="AE865" s="174"/>
      <c r="AF865" s="124"/>
    </row>
    <row r="866" spans="1:32" s="106" customFormat="1">
      <c r="A866" s="108"/>
      <c r="B866" s="108"/>
      <c r="C866" s="108"/>
      <c r="D866" s="41"/>
      <c r="E866" s="41"/>
      <c r="F866" s="41"/>
      <c r="G866" s="41"/>
      <c r="H866" s="109"/>
      <c r="I866" s="109"/>
      <c r="J866" s="109"/>
      <c r="K866" s="109"/>
      <c r="L866" s="109"/>
      <c r="M866" s="109"/>
      <c r="N866" s="109"/>
      <c r="Q866" s="109"/>
      <c r="R866" s="109"/>
      <c r="S866" s="109"/>
      <c r="T866" s="109"/>
      <c r="U866" s="109"/>
      <c r="V866" s="109"/>
      <c r="W866" s="122"/>
      <c r="X866" s="138"/>
      <c r="Y866" s="123"/>
      <c r="Z866" s="123"/>
      <c r="AA866" s="79"/>
      <c r="AB866" s="79"/>
      <c r="AC866" s="164"/>
      <c r="AD866" s="123"/>
      <c r="AE866" s="174"/>
      <c r="AF866" s="124"/>
    </row>
    <row r="867" spans="1:32" s="106" customFormat="1">
      <c r="A867" s="108"/>
      <c r="B867" s="108"/>
      <c r="C867" s="108"/>
      <c r="D867" s="41"/>
      <c r="E867" s="41"/>
      <c r="F867" s="41"/>
      <c r="G867" s="41"/>
      <c r="H867" s="109"/>
      <c r="I867" s="109"/>
      <c r="J867" s="109"/>
      <c r="K867" s="109"/>
      <c r="L867" s="109"/>
      <c r="M867" s="109"/>
      <c r="N867" s="109"/>
      <c r="Q867" s="109"/>
      <c r="R867" s="109"/>
      <c r="S867" s="109"/>
      <c r="T867" s="109"/>
      <c r="U867" s="109"/>
      <c r="V867" s="109"/>
      <c r="W867" s="122"/>
      <c r="X867" s="138"/>
      <c r="Y867" s="123"/>
      <c r="Z867" s="123"/>
      <c r="AA867" s="79"/>
      <c r="AB867" s="79"/>
      <c r="AC867" s="164"/>
      <c r="AD867" s="123"/>
      <c r="AE867" s="174"/>
      <c r="AF867" s="124"/>
    </row>
    <row r="868" spans="1:32" s="106" customFormat="1">
      <c r="A868" s="108"/>
      <c r="B868" s="108"/>
      <c r="C868" s="108"/>
      <c r="D868" s="41"/>
      <c r="E868" s="41"/>
      <c r="F868" s="41"/>
      <c r="G868" s="41"/>
      <c r="H868" s="109"/>
      <c r="I868" s="109"/>
      <c r="J868" s="109"/>
      <c r="K868" s="109"/>
      <c r="L868" s="109"/>
      <c r="M868" s="109"/>
      <c r="N868" s="109"/>
      <c r="Q868" s="109"/>
      <c r="R868" s="109"/>
      <c r="S868" s="109"/>
      <c r="T868" s="109"/>
      <c r="U868" s="109"/>
      <c r="V868" s="109"/>
      <c r="W868" s="122"/>
      <c r="X868" s="138"/>
      <c r="Y868" s="123"/>
      <c r="Z868" s="123"/>
      <c r="AA868" s="79"/>
      <c r="AB868" s="79"/>
      <c r="AC868" s="164"/>
      <c r="AD868" s="123"/>
      <c r="AE868" s="174"/>
      <c r="AF868" s="124"/>
    </row>
    <row r="869" spans="1:32" s="106" customFormat="1">
      <c r="A869" s="108"/>
      <c r="B869" s="108"/>
      <c r="C869" s="108"/>
      <c r="D869" s="111"/>
      <c r="E869" s="100"/>
      <c r="F869" s="111"/>
      <c r="G869" s="111"/>
      <c r="H869" s="109"/>
      <c r="I869" s="109"/>
      <c r="J869" s="109"/>
      <c r="K869" s="109"/>
      <c r="L869" s="109"/>
      <c r="M869" s="109"/>
      <c r="N869" s="109"/>
      <c r="Q869" s="109"/>
      <c r="R869" s="109"/>
      <c r="S869" s="109"/>
      <c r="T869" s="109"/>
      <c r="U869" s="109"/>
      <c r="V869" s="109"/>
      <c r="W869" s="122"/>
      <c r="X869" s="138"/>
      <c r="Y869" s="123"/>
      <c r="Z869" s="123"/>
      <c r="AA869" s="79"/>
      <c r="AB869" s="79"/>
      <c r="AC869" s="164"/>
      <c r="AD869" s="123"/>
      <c r="AE869" s="174"/>
      <c r="AF869" s="124"/>
    </row>
    <row r="870" spans="1:32" s="106" customFormat="1">
      <c r="A870" s="108"/>
      <c r="B870" s="108"/>
      <c r="C870" s="108"/>
      <c r="D870" s="126"/>
      <c r="E870" s="100"/>
      <c r="F870" s="126"/>
      <c r="G870" s="126"/>
      <c r="H870" s="109"/>
      <c r="I870" s="109"/>
      <c r="J870" s="109"/>
      <c r="K870" s="109"/>
      <c r="L870" s="109"/>
      <c r="M870" s="109"/>
      <c r="N870" s="109"/>
      <c r="Q870" s="109"/>
      <c r="R870" s="109"/>
      <c r="S870" s="109"/>
      <c r="T870" s="109"/>
      <c r="U870" s="109"/>
      <c r="V870" s="109"/>
      <c r="W870" s="122"/>
      <c r="X870" s="138"/>
      <c r="Y870" s="123"/>
      <c r="Z870" s="123"/>
      <c r="AA870" s="79"/>
      <c r="AB870" s="79"/>
      <c r="AC870" s="164"/>
      <c r="AD870" s="123"/>
      <c r="AE870" s="174"/>
      <c r="AF870" s="124"/>
    </row>
    <row r="871" spans="1:32" s="106" customFormat="1">
      <c r="A871" s="108"/>
      <c r="B871" s="108"/>
      <c r="C871" s="108"/>
      <c r="D871" s="41"/>
      <c r="E871" s="41"/>
      <c r="F871" s="41"/>
      <c r="G871" s="41"/>
      <c r="H871" s="109"/>
      <c r="I871" s="109"/>
      <c r="J871" s="109"/>
      <c r="K871" s="109"/>
      <c r="L871" s="109"/>
      <c r="M871" s="109"/>
      <c r="N871" s="109"/>
      <c r="Q871" s="109"/>
      <c r="R871" s="109"/>
      <c r="S871" s="109"/>
      <c r="T871" s="109"/>
      <c r="U871" s="109"/>
      <c r="V871" s="109"/>
      <c r="W871" s="122"/>
      <c r="X871" s="138"/>
      <c r="Y871" s="123"/>
      <c r="Z871" s="123"/>
      <c r="AA871" s="79"/>
      <c r="AB871" s="79"/>
      <c r="AC871" s="164"/>
      <c r="AD871" s="123"/>
      <c r="AE871" s="174"/>
      <c r="AF871" s="124"/>
    </row>
    <row r="872" spans="1:32" s="132" customFormat="1">
      <c r="A872" s="108"/>
      <c r="B872" s="108"/>
      <c r="C872" s="108"/>
      <c r="D872" s="41"/>
      <c r="E872" s="41"/>
      <c r="F872" s="41"/>
      <c r="G872" s="41"/>
      <c r="H872" s="109"/>
      <c r="I872" s="109"/>
      <c r="J872" s="109"/>
      <c r="K872" s="109"/>
      <c r="L872" s="109"/>
      <c r="M872" s="109"/>
      <c r="N872" s="109"/>
      <c r="O872" s="106"/>
      <c r="P872" s="106"/>
      <c r="Q872" s="109"/>
      <c r="R872" s="109"/>
      <c r="S872" s="109"/>
      <c r="T872" s="109"/>
      <c r="U872" s="109"/>
      <c r="V872" s="109"/>
      <c r="W872" s="122"/>
      <c r="X872" s="138"/>
      <c r="Y872" s="123"/>
      <c r="Z872" s="123"/>
      <c r="AA872" s="79"/>
      <c r="AB872" s="79"/>
      <c r="AC872" s="164"/>
      <c r="AD872" s="123"/>
      <c r="AE872" s="174"/>
      <c r="AF872" s="124"/>
    </row>
    <row r="873" spans="1:32" s="106" customFormat="1">
      <c r="A873" s="108"/>
      <c r="B873" s="108"/>
      <c r="C873" s="108"/>
      <c r="D873" s="41"/>
      <c r="E873" s="41"/>
      <c r="F873" s="41"/>
      <c r="G873" s="41"/>
      <c r="H873" s="109"/>
      <c r="I873" s="109"/>
      <c r="J873" s="109"/>
      <c r="K873" s="109"/>
      <c r="L873" s="109"/>
      <c r="M873" s="109"/>
      <c r="N873" s="109"/>
      <c r="Q873" s="109"/>
      <c r="R873" s="109"/>
      <c r="S873" s="109"/>
      <c r="T873" s="109"/>
      <c r="U873" s="109"/>
      <c r="V873" s="109"/>
      <c r="W873" s="122"/>
      <c r="X873" s="138"/>
      <c r="Y873" s="123"/>
      <c r="Z873" s="123"/>
      <c r="AA873" s="79"/>
      <c r="AB873" s="79"/>
      <c r="AC873" s="164"/>
      <c r="AD873" s="123"/>
      <c r="AE873" s="174"/>
      <c r="AF873" s="124"/>
    </row>
    <row r="874" spans="1:32" s="106" customFormat="1">
      <c r="A874" s="108"/>
      <c r="B874" s="108"/>
      <c r="C874" s="108"/>
      <c r="D874" s="41"/>
      <c r="E874" s="41"/>
      <c r="F874" s="41"/>
      <c r="G874" s="41"/>
      <c r="H874" s="109"/>
      <c r="I874" s="109"/>
      <c r="J874" s="109"/>
      <c r="K874" s="109"/>
      <c r="L874" s="109"/>
      <c r="M874" s="109"/>
      <c r="N874" s="109"/>
      <c r="Q874" s="109"/>
      <c r="R874" s="109"/>
      <c r="S874" s="109"/>
      <c r="T874" s="109"/>
      <c r="U874" s="109"/>
      <c r="V874" s="109"/>
      <c r="W874" s="122"/>
      <c r="X874" s="138"/>
      <c r="Y874" s="123"/>
      <c r="Z874" s="123"/>
      <c r="AA874" s="79"/>
      <c r="AB874" s="79"/>
      <c r="AC874" s="164"/>
      <c r="AD874" s="123"/>
      <c r="AE874" s="174"/>
      <c r="AF874" s="124"/>
    </row>
    <row r="875" spans="1:32" s="106" customFormat="1">
      <c r="A875" s="108"/>
      <c r="B875" s="108"/>
      <c r="C875" s="108"/>
      <c r="D875" s="126"/>
      <c r="E875" s="100"/>
      <c r="F875" s="126"/>
      <c r="G875" s="126"/>
      <c r="H875" s="109"/>
      <c r="I875" s="109"/>
      <c r="J875" s="109"/>
      <c r="K875" s="109"/>
      <c r="L875" s="109"/>
      <c r="M875" s="109"/>
      <c r="N875" s="109"/>
      <c r="Q875" s="109"/>
      <c r="R875" s="109"/>
      <c r="S875" s="109"/>
      <c r="T875" s="109"/>
      <c r="U875" s="109"/>
      <c r="V875" s="109"/>
      <c r="W875" s="122"/>
      <c r="X875" s="138"/>
      <c r="Y875" s="123"/>
      <c r="Z875" s="123"/>
      <c r="AA875" s="79"/>
      <c r="AB875" s="79"/>
      <c r="AC875" s="164"/>
      <c r="AD875" s="123"/>
      <c r="AE875" s="174"/>
      <c r="AF875" s="124"/>
    </row>
    <row r="876" spans="1:32" s="106" customFormat="1">
      <c r="A876" s="108"/>
      <c r="B876" s="108"/>
      <c r="C876" s="108"/>
      <c r="D876" s="41"/>
      <c r="E876" s="41"/>
      <c r="F876" s="41"/>
      <c r="G876" s="41"/>
      <c r="H876" s="109"/>
      <c r="I876" s="109"/>
      <c r="J876" s="109"/>
      <c r="K876" s="109"/>
      <c r="L876" s="109"/>
      <c r="M876" s="109"/>
      <c r="N876" s="109"/>
      <c r="Q876" s="109"/>
      <c r="R876" s="109"/>
      <c r="S876" s="109"/>
      <c r="T876" s="109"/>
      <c r="U876" s="109"/>
      <c r="V876" s="109"/>
      <c r="W876" s="122"/>
      <c r="X876" s="138"/>
      <c r="Y876" s="123"/>
      <c r="Z876" s="123"/>
      <c r="AA876" s="79"/>
      <c r="AB876" s="79"/>
      <c r="AC876" s="164"/>
      <c r="AD876" s="123"/>
      <c r="AE876" s="174"/>
      <c r="AF876" s="124"/>
    </row>
    <row r="877" spans="1:32" s="106" customFormat="1">
      <c r="A877" s="108"/>
      <c r="B877" s="108"/>
      <c r="C877" s="108"/>
      <c r="D877" s="41"/>
      <c r="E877" s="107"/>
      <c r="F877" s="41"/>
      <c r="G877" s="41"/>
      <c r="H877" s="109"/>
      <c r="I877" s="109"/>
      <c r="J877" s="109"/>
      <c r="K877" s="109"/>
      <c r="L877" s="109"/>
      <c r="M877" s="109"/>
      <c r="N877" s="109"/>
      <c r="Q877" s="109"/>
      <c r="R877" s="109"/>
      <c r="S877" s="109"/>
      <c r="T877" s="109"/>
      <c r="U877" s="109"/>
      <c r="V877" s="109"/>
      <c r="W877" s="122"/>
      <c r="X877" s="138"/>
      <c r="Y877" s="123"/>
      <c r="Z877" s="123"/>
      <c r="AA877" s="79"/>
      <c r="AB877" s="79"/>
      <c r="AC877" s="164"/>
      <c r="AD877" s="123"/>
      <c r="AE877" s="174"/>
      <c r="AF877" s="124"/>
    </row>
    <row r="878" spans="1:32" s="106" customFormat="1">
      <c r="A878" s="108"/>
      <c r="B878" s="108"/>
      <c r="C878" s="108"/>
      <c r="D878" s="41"/>
      <c r="E878" s="107"/>
      <c r="F878" s="41"/>
      <c r="G878" s="41"/>
      <c r="H878" s="109"/>
      <c r="I878" s="109"/>
      <c r="J878" s="109"/>
      <c r="K878" s="109"/>
      <c r="L878" s="109"/>
      <c r="M878" s="109"/>
      <c r="N878" s="109"/>
      <c r="Q878" s="109"/>
      <c r="R878" s="109"/>
      <c r="S878" s="109"/>
      <c r="T878" s="109"/>
      <c r="U878" s="109"/>
      <c r="V878" s="109"/>
      <c r="W878" s="122"/>
      <c r="X878" s="138"/>
      <c r="Y878" s="123"/>
      <c r="Z878" s="123"/>
      <c r="AA878" s="79"/>
      <c r="AB878" s="79"/>
      <c r="AC878" s="164"/>
      <c r="AD878" s="123"/>
      <c r="AE878" s="174"/>
      <c r="AF878" s="124"/>
    </row>
    <row r="879" spans="1:32" s="106" customFormat="1">
      <c r="A879" s="108"/>
      <c r="B879" s="108"/>
      <c r="C879" s="108"/>
      <c r="D879" s="125"/>
      <c r="E879" s="100"/>
      <c r="F879" s="125"/>
      <c r="G879" s="125"/>
      <c r="H879" s="109"/>
      <c r="I879" s="109"/>
      <c r="J879" s="109"/>
      <c r="K879" s="109"/>
      <c r="L879" s="109"/>
      <c r="M879" s="109"/>
      <c r="N879" s="109"/>
      <c r="Q879" s="109"/>
      <c r="R879" s="109"/>
      <c r="S879" s="109"/>
      <c r="T879" s="109"/>
      <c r="U879" s="109"/>
      <c r="V879" s="109"/>
      <c r="W879" s="122"/>
      <c r="X879" s="138"/>
      <c r="Y879" s="123"/>
      <c r="Z879" s="123"/>
      <c r="AA879" s="79"/>
      <c r="AB879" s="79"/>
      <c r="AC879" s="164"/>
      <c r="AD879" s="123"/>
      <c r="AE879" s="174"/>
      <c r="AF879" s="124"/>
    </row>
    <row r="880" spans="1:32" s="106" customFormat="1">
      <c r="A880" s="108"/>
      <c r="B880" s="108"/>
      <c r="C880" s="108"/>
      <c r="D880" s="102"/>
      <c r="E880" s="102"/>
      <c r="F880" s="102"/>
      <c r="G880" s="102"/>
      <c r="H880" s="109"/>
      <c r="I880" s="109"/>
      <c r="J880" s="109"/>
      <c r="K880" s="109"/>
      <c r="L880" s="109"/>
      <c r="M880" s="109"/>
      <c r="N880" s="109"/>
      <c r="Q880" s="109"/>
      <c r="R880" s="109"/>
      <c r="S880" s="109"/>
      <c r="T880" s="109"/>
      <c r="U880" s="109"/>
      <c r="V880" s="109"/>
      <c r="W880" s="122"/>
      <c r="X880" s="138"/>
      <c r="Y880" s="123"/>
      <c r="Z880" s="123"/>
      <c r="AA880" s="79"/>
      <c r="AB880" s="79"/>
      <c r="AC880" s="164"/>
      <c r="AD880" s="123"/>
      <c r="AE880" s="174"/>
      <c r="AF880" s="124"/>
    </row>
    <row r="881" spans="1:32" s="106" customFormat="1">
      <c r="A881" s="108"/>
      <c r="B881" s="108"/>
      <c r="C881" s="108"/>
      <c r="D881" s="41"/>
      <c r="E881" s="41"/>
      <c r="F881" s="41"/>
      <c r="G881" s="41"/>
      <c r="H881" s="109"/>
      <c r="I881" s="109"/>
      <c r="J881" s="109"/>
      <c r="K881" s="109"/>
      <c r="L881" s="109"/>
      <c r="M881" s="109"/>
      <c r="N881" s="109"/>
      <c r="Q881" s="109"/>
      <c r="R881" s="109"/>
      <c r="S881" s="109"/>
      <c r="T881" s="109"/>
      <c r="U881" s="109"/>
      <c r="V881" s="109"/>
      <c r="W881" s="122"/>
      <c r="X881" s="138"/>
      <c r="Y881" s="123"/>
      <c r="Z881" s="123"/>
      <c r="AA881" s="79"/>
      <c r="AB881" s="79"/>
      <c r="AC881" s="164"/>
      <c r="AD881" s="123"/>
      <c r="AE881" s="174"/>
      <c r="AF881" s="124"/>
    </row>
    <row r="882" spans="1:32" s="106" customFormat="1">
      <c r="A882" s="108"/>
      <c r="B882" s="108"/>
      <c r="C882" s="108"/>
      <c r="D882" s="41"/>
      <c r="E882" s="41"/>
      <c r="F882" s="41"/>
      <c r="G882" s="41"/>
      <c r="H882" s="109"/>
      <c r="I882" s="109"/>
      <c r="J882" s="109"/>
      <c r="K882" s="109"/>
      <c r="L882" s="109"/>
      <c r="M882" s="109"/>
      <c r="N882" s="109"/>
      <c r="Q882" s="109"/>
      <c r="R882" s="109"/>
      <c r="S882" s="109"/>
      <c r="T882" s="109"/>
      <c r="U882" s="109"/>
      <c r="V882" s="109"/>
      <c r="W882" s="122"/>
      <c r="X882" s="138"/>
      <c r="Y882" s="123"/>
      <c r="Z882" s="123"/>
      <c r="AA882" s="79"/>
      <c r="AB882" s="79"/>
      <c r="AC882" s="164"/>
      <c r="AD882" s="123"/>
      <c r="AE882" s="174"/>
      <c r="AF882" s="124"/>
    </row>
    <row r="883" spans="1:32" s="106" customFormat="1">
      <c r="A883" s="108"/>
      <c r="B883" s="108"/>
      <c r="C883" s="108"/>
      <c r="D883" s="41"/>
      <c r="E883" s="41"/>
      <c r="F883" s="41"/>
      <c r="G883" s="41"/>
      <c r="H883" s="109"/>
      <c r="I883" s="109"/>
      <c r="J883" s="109"/>
      <c r="K883" s="109"/>
      <c r="L883" s="109"/>
      <c r="M883" s="109"/>
      <c r="N883" s="109"/>
      <c r="Q883" s="109"/>
      <c r="R883" s="109"/>
      <c r="S883" s="109"/>
      <c r="T883" s="109"/>
      <c r="U883" s="109"/>
      <c r="V883" s="109"/>
      <c r="W883" s="122"/>
      <c r="X883" s="138"/>
      <c r="Y883" s="123"/>
      <c r="Z883" s="123"/>
      <c r="AA883" s="79"/>
      <c r="AB883" s="79"/>
      <c r="AC883" s="164"/>
      <c r="AD883" s="123"/>
      <c r="AE883" s="174"/>
      <c r="AF883" s="124"/>
    </row>
    <row r="884" spans="1:32" s="106" customFormat="1">
      <c r="A884" s="108"/>
      <c r="B884" s="108"/>
      <c r="C884" s="108"/>
      <c r="D884" s="125"/>
      <c r="E884" s="100"/>
      <c r="F884" s="125"/>
      <c r="G884" s="125"/>
      <c r="H884" s="109"/>
      <c r="I884" s="109"/>
      <c r="J884" s="109"/>
      <c r="K884" s="109"/>
      <c r="L884" s="109"/>
      <c r="M884" s="109"/>
      <c r="N884" s="109"/>
      <c r="Q884" s="109"/>
      <c r="R884" s="109"/>
      <c r="S884" s="109"/>
      <c r="T884" s="109"/>
      <c r="U884" s="109"/>
      <c r="V884" s="109"/>
      <c r="W884" s="122"/>
      <c r="X884" s="138"/>
      <c r="Y884" s="123"/>
      <c r="Z884" s="123"/>
      <c r="AA884" s="79"/>
      <c r="AB884" s="79"/>
      <c r="AC884" s="164"/>
      <c r="AD884" s="123"/>
      <c r="AE884" s="174"/>
      <c r="AF884" s="124"/>
    </row>
    <row r="885" spans="1:32" s="106" customFormat="1">
      <c r="A885" s="108"/>
      <c r="B885" s="108"/>
      <c r="C885" s="108"/>
      <c r="D885" s="125"/>
      <c r="E885" s="100"/>
      <c r="F885" s="125"/>
      <c r="G885" s="125"/>
      <c r="H885" s="109"/>
      <c r="I885" s="109"/>
      <c r="J885" s="109"/>
      <c r="K885" s="109"/>
      <c r="L885" s="109"/>
      <c r="M885" s="109"/>
      <c r="N885" s="109"/>
      <c r="Q885" s="109"/>
      <c r="R885" s="109"/>
      <c r="S885" s="109"/>
      <c r="T885" s="109"/>
      <c r="U885" s="109"/>
      <c r="V885" s="109"/>
      <c r="W885" s="122"/>
      <c r="X885" s="138"/>
      <c r="Y885" s="123"/>
      <c r="Z885" s="123"/>
      <c r="AA885" s="79"/>
      <c r="AB885" s="79"/>
      <c r="AC885" s="164"/>
      <c r="AD885" s="123"/>
      <c r="AE885" s="174"/>
      <c r="AF885" s="124"/>
    </row>
    <row r="886" spans="1:32" s="106" customFormat="1">
      <c r="A886" s="108"/>
      <c r="B886" s="108"/>
      <c r="C886" s="108"/>
      <c r="D886" s="125"/>
      <c r="E886" s="100"/>
      <c r="F886" s="125"/>
      <c r="G886" s="125"/>
      <c r="H886" s="109"/>
      <c r="I886" s="109"/>
      <c r="J886" s="109"/>
      <c r="K886" s="109"/>
      <c r="L886" s="109"/>
      <c r="M886" s="109"/>
      <c r="N886" s="109"/>
      <c r="Q886" s="109"/>
      <c r="R886" s="109"/>
      <c r="S886" s="109"/>
      <c r="T886" s="109"/>
      <c r="U886" s="109"/>
      <c r="V886" s="109"/>
      <c r="W886" s="122"/>
      <c r="X886" s="138"/>
      <c r="Y886" s="123"/>
      <c r="Z886" s="123"/>
      <c r="AA886" s="79"/>
      <c r="AB886" s="79"/>
      <c r="AC886" s="164"/>
      <c r="AD886" s="123"/>
      <c r="AE886" s="174"/>
      <c r="AF886" s="124"/>
    </row>
    <row r="887" spans="1:32" s="106" customFormat="1">
      <c r="A887" s="108"/>
      <c r="B887" s="108"/>
      <c r="C887" s="108"/>
      <c r="D887" s="125"/>
      <c r="E887" s="100"/>
      <c r="F887" s="125"/>
      <c r="G887" s="125"/>
      <c r="H887" s="109"/>
      <c r="I887" s="109"/>
      <c r="J887" s="109"/>
      <c r="K887" s="109"/>
      <c r="L887" s="109"/>
      <c r="M887" s="109"/>
      <c r="N887" s="109"/>
      <c r="Q887" s="109"/>
      <c r="R887" s="109"/>
      <c r="S887" s="109"/>
      <c r="T887" s="109"/>
      <c r="U887" s="109"/>
      <c r="V887" s="109"/>
      <c r="W887" s="122"/>
      <c r="X887" s="138"/>
      <c r="Y887" s="123"/>
      <c r="Z887" s="123"/>
      <c r="AA887" s="79"/>
      <c r="AB887" s="79"/>
      <c r="AC887" s="164"/>
      <c r="AD887" s="123"/>
      <c r="AE887" s="174"/>
      <c r="AF887" s="124"/>
    </row>
    <row r="888" spans="1:32" s="106" customFormat="1">
      <c r="A888" s="108"/>
      <c r="B888" s="108"/>
      <c r="C888" s="108"/>
      <c r="D888" s="125"/>
      <c r="E888" s="100"/>
      <c r="F888" s="125"/>
      <c r="G888" s="125"/>
      <c r="H888" s="109"/>
      <c r="I888" s="109"/>
      <c r="J888" s="109"/>
      <c r="K888" s="109"/>
      <c r="L888" s="109"/>
      <c r="M888" s="109"/>
      <c r="N888" s="109"/>
      <c r="Q888" s="109"/>
      <c r="R888" s="109"/>
      <c r="S888" s="109"/>
      <c r="T888" s="109"/>
      <c r="U888" s="109"/>
      <c r="V888" s="109"/>
      <c r="W888" s="122"/>
      <c r="X888" s="138"/>
      <c r="Y888" s="123"/>
      <c r="Z888" s="123"/>
      <c r="AA888" s="79"/>
      <c r="AB888" s="79"/>
      <c r="AC888" s="164"/>
      <c r="AD888" s="123"/>
      <c r="AE888" s="174"/>
      <c r="AF888" s="124"/>
    </row>
    <row r="889" spans="1:32" s="106" customFormat="1">
      <c r="A889" s="108"/>
      <c r="B889" s="108"/>
      <c r="C889" s="108"/>
      <c r="D889" s="125"/>
      <c r="E889" s="100"/>
      <c r="F889" s="125"/>
      <c r="G889" s="125"/>
      <c r="H889" s="109"/>
      <c r="I889" s="109"/>
      <c r="J889" s="109"/>
      <c r="K889" s="109"/>
      <c r="L889" s="109"/>
      <c r="M889" s="109"/>
      <c r="N889" s="109"/>
      <c r="Q889" s="109"/>
      <c r="R889" s="109"/>
      <c r="S889" s="109"/>
      <c r="T889" s="109"/>
      <c r="U889" s="109"/>
      <c r="V889" s="109"/>
      <c r="W889" s="122"/>
      <c r="X889" s="138"/>
      <c r="Y889" s="123"/>
      <c r="Z889" s="123"/>
      <c r="AA889" s="79"/>
      <c r="AB889" s="79"/>
      <c r="AC889" s="164"/>
      <c r="AD889" s="123"/>
      <c r="AE889" s="174"/>
      <c r="AF889" s="124"/>
    </row>
    <row r="890" spans="1:32" s="106" customFormat="1">
      <c r="A890" s="108"/>
      <c r="B890" s="108"/>
      <c r="C890" s="108"/>
      <c r="D890" s="125"/>
      <c r="E890" s="100"/>
      <c r="F890" s="125"/>
      <c r="G890" s="125"/>
      <c r="H890" s="109"/>
      <c r="I890" s="109"/>
      <c r="J890" s="109"/>
      <c r="K890" s="109"/>
      <c r="L890" s="109"/>
      <c r="M890" s="109"/>
      <c r="N890" s="109"/>
      <c r="Q890" s="109"/>
      <c r="R890" s="109"/>
      <c r="S890" s="109"/>
      <c r="T890" s="109"/>
      <c r="U890" s="109"/>
      <c r="V890" s="109"/>
      <c r="W890" s="122"/>
      <c r="X890" s="138"/>
      <c r="Y890" s="123"/>
      <c r="Z890" s="123"/>
      <c r="AA890" s="79"/>
      <c r="AB890" s="79"/>
      <c r="AC890" s="164"/>
      <c r="AD890" s="123"/>
      <c r="AE890" s="174"/>
      <c r="AF890" s="124"/>
    </row>
    <row r="891" spans="1:32" s="106" customFormat="1">
      <c r="A891" s="108"/>
      <c r="B891" s="108"/>
      <c r="C891" s="108"/>
      <c r="D891" s="125"/>
      <c r="E891" s="100"/>
      <c r="F891" s="125"/>
      <c r="G891" s="125"/>
      <c r="H891" s="109"/>
      <c r="I891" s="109"/>
      <c r="J891" s="109"/>
      <c r="K891" s="109"/>
      <c r="L891" s="109"/>
      <c r="M891" s="109"/>
      <c r="N891" s="109"/>
      <c r="Q891" s="109"/>
      <c r="R891" s="109"/>
      <c r="S891" s="109"/>
      <c r="T891" s="109"/>
      <c r="U891" s="109"/>
      <c r="V891" s="109"/>
      <c r="W891" s="122"/>
      <c r="X891" s="138"/>
      <c r="Y891" s="123"/>
      <c r="Z891" s="123"/>
      <c r="AA891" s="79"/>
      <c r="AB891" s="79"/>
      <c r="AC891" s="164"/>
      <c r="AD891" s="123"/>
      <c r="AE891" s="174"/>
      <c r="AF891" s="124"/>
    </row>
    <row r="892" spans="1:32" s="106" customFormat="1">
      <c r="A892" s="108"/>
      <c r="B892" s="108"/>
      <c r="C892" s="108"/>
      <c r="D892" s="126"/>
      <c r="E892" s="100"/>
      <c r="F892" s="126"/>
      <c r="G892" s="126"/>
      <c r="H892" s="109"/>
      <c r="I892" s="109"/>
      <c r="J892" s="109"/>
      <c r="K892" s="109"/>
      <c r="L892" s="109"/>
      <c r="M892" s="109"/>
      <c r="N892" s="109"/>
      <c r="Q892" s="109"/>
      <c r="R892" s="109"/>
      <c r="S892" s="109"/>
      <c r="T892" s="109"/>
      <c r="U892" s="109"/>
      <c r="V892" s="109"/>
      <c r="W892" s="122"/>
      <c r="X892" s="138"/>
      <c r="Y892" s="123"/>
      <c r="Z892" s="123"/>
      <c r="AA892" s="79"/>
      <c r="AB892" s="79"/>
      <c r="AC892" s="164"/>
      <c r="AD892" s="123"/>
      <c r="AE892" s="174"/>
      <c r="AF892" s="124"/>
    </row>
    <row r="893" spans="1:32" s="106" customFormat="1">
      <c r="A893" s="108"/>
      <c r="B893" s="108"/>
      <c r="C893" s="108"/>
      <c r="D893" s="41"/>
      <c r="E893" s="41"/>
      <c r="F893" s="41"/>
      <c r="G893" s="41"/>
      <c r="H893" s="109"/>
      <c r="I893" s="109"/>
      <c r="J893" s="109"/>
      <c r="K893" s="109"/>
      <c r="L893" s="109"/>
      <c r="M893" s="109"/>
      <c r="N893" s="109"/>
      <c r="Q893" s="109"/>
      <c r="R893" s="109"/>
      <c r="S893" s="109"/>
      <c r="T893" s="109"/>
      <c r="U893" s="109"/>
      <c r="V893" s="109"/>
      <c r="W893" s="122"/>
      <c r="X893" s="138"/>
      <c r="Y893" s="123"/>
      <c r="Z893" s="123"/>
      <c r="AA893" s="79"/>
      <c r="AB893" s="79"/>
      <c r="AC893" s="164"/>
      <c r="AD893" s="123"/>
      <c r="AE893" s="174"/>
      <c r="AF893" s="124"/>
    </row>
    <row r="894" spans="1:32" s="106" customFormat="1">
      <c r="A894" s="108"/>
      <c r="B894" s="108"/>
      <c r="C894" s="108"/>
      <c r="D894" s="41"/>
      <c r="E894" s="41"/>
      <c r="F894" s="41"/>
      <c r="G894" s="41"/>
      <c r="H894" s="109"/>
      <c r="I894" s="109"/>
      <c r="J894" s="109"/>
      <c r="K894" s="109"/>
      <c r="L894" s="109"/>
      <c r="M894" s="109"/>
      <c r="N894" s="109"/>
      <c r="Q894" s="109"/>
      <c r="R894" s="109"/>
      <c r="S894" s="109"/>
      <c r="T894" s="109"/>
      <c r="U894" s="109"/>
      <c r="V894" s="109"/>
      <c r="W894" s="122"/>
      <c r="X894" s="138"/>
      <c r="Y894" s="123"/>
      <c r="Z894" s="123"/>
      <c r="AA894" s="79"/>
      <c r="AB894" s="79"/>
      <c r="AC894" s="164"/>
      <c r="AD894" s="123"/>
      <c r="AE894" s="174"/>
      <c r="AF894" s="124"/>
    </row>
    <row r="895" spans="1:32" s="106" customFormat="1">
      <c r="A895" s="108"/>
      <c r="B895" s="108"/>
      <c r="C895" s="108"/>
      <c r="D895" s="41"/>
      <c r="E895" s="41"/>
      <c r="F895" s="41"/>
      <c r="G895" s="41"/>
      <c r="H895" s="109"/>
      <c r="I895" s="109"/>
      <c r="J895" s="109"/>
      <c r="K895" s="109"/>
      <c r="L895" s="109"/>
      <c r="M895" s="109"/>
      <c r="N895" s="109"/>
      <c r="Q895" s="109"/>
      <c r="R895" s="109"/>
      <c r="S895" s="109"/>
      <c r="T895" s="109"/>
      <c r="U895" s="109"/>
      <c r="V895" s="109"/>
      <c r="W895" s="122"/>
      <c r="X895" s="138"/>
      <c r="Y895" s="123"/>
      <c r="Z895" s="123"/>
      <c r="AA895" s="79"/>
      <c r="AB895" s="79"/>
      <c r="AC895" s="164"/>
      <c r="AD895" s="123"/>
      <c r="AE895" s="174"/>
      <c r="AF895" s="124"/>
    </row>
    <row r="896" spans="1:32" s="106" customFormat="1">
      <c r="A896" s="108"/>
      <c r="B896" s="108"/>
      <c r="C896" s="108"/>
      <c r="D896" s="127"/>
      <c r="E896" s="100"/>
      <c r="F896" s="127"/>
      <c r="G896" s="127"/>
      <c r="H896" s="109"/>
      <c r="I896" s="109"/>
      <c r="J896" s="109"/>
      <c r="K896" s="109"/>
      <c r="L896" s="109"/>
      <c r="M896" s="109"/>
      <c r="N896" s="109"/>
      <c r="Q896" s="109"/>
      <c r="R896" s="109"/>
      <c r="S896" s="109"/>
      <c r="T896" s="109"/>
      <c r="U896" s="109"/>
      <c r="V896" s="109"/>
      <c r="W896" s="122"/>
      <c r="X896" s="138"/>
      <c r="Y896" s="123"/>
      <c r="Z896" s="123"/>
      <c r="AA896" s="79"/>
      <c r="AB896" s="79"/>
      <c r="AC896" s="164"/>
      <c r="AD896" s="123"/>
      <c r="AE896" s="174"/>
      <c r="AF896" s="124"/>
    </row>
    <row r="897" spans="1:32" s="106" customFormat="1">
      <c r="A897" s="108"/>
      <c r="B897" s="108"/>
      <c r="C897" s="108"/>
      <c r="D897" s="127"/>
      <c r="E897" s="100"/>
      <c r="F897" s="127"/>
      <c r="G897" s="127"/>
      <c r="H897" s="109"/>
      <c r="I897" s="109"/>
      <c r="J897" s="109"/>
      <c r="K897" s="109"/>
      <c r="L897" s="109"/>
      <c r="M897" s="109"/>
      <c r="N897" s="109"/>
      <c r="Q897" s="109"/>
      <c r="R897" s="109"/>
      <c r="S897" s="109"/>
      <c r="T897" s="109"/>
      <c r="U897" s="109"/>
      <c r="V897" s="109"/>
      <c r="W897" s="122"/>
      <c r="X897" s="138"/>
      <c r="Y897" s="123"/>
      <c r="Z897" s="123"/>
      <c r="AA897" s="79"/>
      <c r="AB897" s="79"/>
      <c r="AC897" s="164"/>
      <c r="AD897" s="123"/>
      <c r="AE897" s="174"/>
      <c r="AF897" s="124"/>
    </row>
    <row r="898" spans="1:32" s="106" customFormat="1">
      <c r="A898" s="108"/>
      <c r="B898" s="108"/>
      <c r="C898" s="108"/>
      <c r="D898" s="125"/>
      <c r="E898" s="100"/>
      <c r="F898" s="125"/>
      <c r="G898" s="125"/>
      <c r="H898" s="109"/>
      <c r="I898" s="109"/>
      <c r="J898" s="109"/>
      <c r="K898" s="109"/>
      <c r="L898" s="109"/>
      <c r="M898" s="109"/>
      <c r="N898" s="109"/>
      <c r="Q898" s="109"/>
      <c r="R898" s="109"/>
      <c r="S898" s="109"/>
      <c r="T898" s="109"/>
      <c r="U898" s="109"/>
      <c r="V898" s="109"/>
      <c r="W898" s="122"/>
      <c r="X898" s="138"/>
      <c r="Y898" s="123"/>
      <c r="Z898" s="123"/>
      <c r="AA898" s="79"/>
      <c r="AB898" s="79"/>
      <c r="AC898" s="164"/>
      <c r="AD898" s="123"/>
      <c r="AE898" s="174"/>
      <c r="AF898" s="124"/>
    </row>
    <row r="899" spans="1:32" s="106" customFormat="1">
      <c r="A899" s="108"/>
      <c r="B899" s="108"/>
      <c r="C899" s="108"/>
      <c r="D899" s="41"/>
      <c r="E899" s="41"/>
      <c r="F899" s="41"/>
      <c r="G899" s="41"/>
      <c r="H899" s="109"/>
      <c r="I899" s="109"/>
      <c r="J899" s="109"/>
      <c r="K899" s="109"/>
      <c r="L899" s="109"/>
      <c r="M899" s="109"/>
      <c r="N899" s="109"/>
      <c r="Q899" s="109"/>
      <c r="R899" s="109"/>
      <c r="S899" s="109"/>
      <c r="T899" s="109"/>
      <c r="U899" s="109"/>
      <c r="V899" s="109"/>
      <c r="W899" s="122"/>
      <c r="X899" s="138"/>
      <c r="Y899" s="123"/>
      <c r="Z899" s="123"/>
      <c r="AA899" s="79"/>
      <c r="AB899" s="79"/>
      <c r="AC899" s="164"/>
      <c r="AD899" s="123"/>
      <c r="AE899" s="174"/>
      <c r="AF899" s="124"/>
    </row>
    <row r="900" spans="1:32" s="106" customFormat="1">
      <c r="A900" s="108"/>
      <c r="B900" s="108"/>
      <c r="C900" s="108"/>
      <c r="D900" s="125"/>
      <c r="E900" s="100"/>
      <c r="F900" s="125"/>
      <c r="G900" s="125"/>
      <c r="H900" s="109"/>
      <c r="I900" s="109"/>
      <c r="J900" s="109"/>
      <c r="K900" s="109"/>
      <c r="L900" s="109"/>
      <c r="M900" s="109"/>
      <c r="N900" s="109"/>
      <c r="Q900" s="109"/>
      <c r="R900" s="109"/>
      <c r="S900" s="109"/>
      <c r="T900" s="109"/>
      <c r="U900" s="109"/>
      <c r="V900" s="109"/>
      <c r="W900" s="122"/>
      <c r="X900" s="138"/>
      <c r="Y900" s="123"/>
      <c r="Z900" s="123"/>
      <c r="AA900" s="79"/>
      <c r="AB900" s="79"/>
      <c r="AC900" s="164"/>
      <c r="AD900" s="123"/>
      <c r="AE900" s="174"/>
      <c r="AF900" s="124"/>
    </row>
    <row r="901" spans="1:32" s="106" customFormat="1">
      <c r="A901" s="108"/>
      <c r="B901" s="108"/>
      <c r="C901" s="108"/>
      <c r="D901" s="125"/>
      <c r="E901" s="100"/>
      <c r="F901" s="125"/>
      <c r="G901" s="125"/>
      <c r="H901" s="109"/>
      <c r="I901" s="109"/>
      <c r="J901" s="109"/>
      <c r="K901" s="109"/>
      <c r="L901" s="109"/>
      <c r="M901" s="109"/>
      <c r="N901" s="109"/>
      <c r="Q901" s="109"/>
      <c r="R901" s="109"/>
      <c r="S901" s="109"/>
      <c r="T901" s="109"/>
      <c r="U901" s="109"/>
      <c r="V901" s="109"/>
      <c r="W901" s="122"/>
      <c r="X901" s="138"/>
      <c r="Y901" s="123"/>
      <c r="Z901" s="123"/>
      <c r="AA901" s="79"/>
      <c r="AB901" s="79"/>
      <c r="AC901" s="164"/>
      <c r="AD901" s="123"/>
      <c r="AE901" s="174"/>
      <c r="AF901" s="124"/>
    </row>
    <row r="902" spans="1:32" s="106" customFormat="1">
      <c r="A902" s="108"/>
      <c r="B902" s="108"/>
      <c r="C902" s="108"/>
      <c r="D902" s="41"/>
      <c r="E902" s="41"/>
      <c r="F902" s="41"/>
      <c r="G902" s="41"/>
      <c r="H902" s="109"/>
      <c r="I902" s="109"/>
      <c r="J902" s="109"/>
      <c r="K902" s="109"/>
      <c r="L902" s="109"/>
      <c r="M902" s="109"/>
      <c r="N902" s="109"/>
      <c r="Q902" s="109"/>
      <c r="R902" s="109"/>
      <c r="S902" s="109"/>
      <c r="T902" s="109"/>
      <c r="U902" s="109"/>
      <c r="V902" s="109"/>
      <c r="W902" s="122"/>
      <c r="X902" s="138"/>
      <c r="Y902" s="123"/>
      <c r="Z902" s="123"/>
      <c r="AA902" s="79"/>
      <c r="AB902" s="79"/>
      <c r="AC902" s="164"/>
      <c r="AD902" s="123"/>
      <c r="AE902" s="174"/>
      <c r="AF902" s="124"/>
    </row>
    <row r="903" spans="1:32" s="106" customFormat="1">
      <c r="A903" s="108"/>
      <c r="B903" s="108"/>
      <c r="C903" s="108"/>
      <c r="D903" s="41"/>
      <c r="E903" s="41"/>
      <c r="F903" s="41"/>
      <c r="G903" s="41"/>
      <c r="H903" s="109"/>
      <c r="I903" s="109"/>
      <c r="J903" s="109"/>
      <c r="K903" s="109"/>
      <c r="L903" s="109"/>
      <c r="M903" s="109"/>
      <c r="N903" s="109"/>
      <c r="Q903" s="109"/>
      <c r="R903" s="109"/>
      <c r="S903" s="109"/>
      <c r="T903" s="109"/>
      <c r="U903" s="109"/>
      <c r="V903" s="109"/>
      <c r="W903" s="122"/>
      <c r="X903" s="138"/>
      <c r="Y903" s="123"/>
      <c r="Z903" s="123"/>
      <c r="AA903" s="79"/>
      <c r="AB903" s="79"/>
      <c r="AC903" s="164"/>
      <c r="AD903" s="123"/>
      <c r="AE903" s="174"/>
      <c r="AF903" s="124"/>
    </row>
    <row r="904" spans="1:32" s="132" customFormat="1">
      <c r="A904" s="108"/>
      <c r="B904" s="108"/>
      <c r="C904" s="108"/>
      <c r="D904" s="125"/>
      <c r="E904" s="100"/>
      <c r="F904" s="125"/>
      <c r="G904" s="125"/>
      <c r="H904" s="109"/>
      <c r="I904" s="109"/>
      <c r="J904" s="109"/>
      <c r="K904" s="109"/>
      <c r="L904" s="109"/>
      <c r="M904" s="109"/>
      <c r="N904" s="109"/>
      <c r="O904" s="106"/>
      <c r="P904" s="106"/>
      <c r="Q904" s="109"/>
      <c r="R904" s="109"/>
      <c r="S904" s="109"/>
      <c r="T904" s="109"/>
      <c r="U904" s="109"/>
      <c r="V904" s="109"/>
      <c r="W904" s="122"/>
      <c r="X904" s="138"/>
      <c r="Y904" s="123"/>
      <c r="Z904" s="123"/>
      <c r="AA904" s="79"/>
      <c r="AB904" s="79"/>
      <c r="AC904" s="164"/>
      <c r="AD904" s="123"/>
      <c r="AE904" s="174"/>
      <c r="AF904" s="124"/>
    </row>
    <row r="905" spans="1:32" s="106" customFormat="1">
      <c r="A905" s="108"/>
      <c r="B905" s="108"/>
      <c r="C905" s="108"/>
      <c r="D905" s="125"/>
      <c r="E905" s="100"/>
      <c r="F905" s="125"/>
      <c r="G905" s="125"/>
      <c r="H905" s="109"/>
      <c r="I905" s="109"/>
      <c r="J905" s="109"/>
      <c r="K905" s="109"/>
      <c r="L905" s="109"/>
      <c r="M905" s="109"/>
      <c r="N905" s="109"/>
      <c r="Q905" s="109"/>
      <c r="R905" s="109"/>
      <c r="S905" s="109"/>
      <c r="T905" s="109"/>
      <c r="U905" s="109"/>
      <c r="V905" s="109"/>
      <c r="W905" s="122"/>
      <c r="X905" s="138"/>
      <c r="Y905" s="123"/>
      <c r="Z905" s="123"/>
      <c r="AA905" s="79"/>
      <c r="AB905" s="79"/>
      <c r="AC905" s="164"/>
      <c r="AD905" s="123"/>
      <c r="AE905" s="174"/>
      <c r="AF905" s="124"/>
    </row>
    <row r="906" spans="1:32" s="106" customFormat="1">
      <c r="A906" s="108"/>
      <c r="B906" s="108"/>
      <c r="C906" s="108"/>
      <c r="D906" s="125"/>
      <c r="E906" s="100"/>
      <c r="F906" s="125"/>
      <c r="G906" s="125"/>
      <c r="H906" s="109"/>
      <c r="I906" s="109"/>
      <c r="J906" s="109"/>
      <c r="K906" s="109"/>
      <c r="L906" s="109"/>
      <c r="M906" s="109"/>
      <c r="N906" s="109"/>
      <c r="Q906" s="109"/>
      <c r="R906" s="109"/>
      <c r="S906" s="109"/>
      <c r="T906" s="109"/>
      <c r="U906" s="109"/>
      <c r="V906" s="109"/>
      <c r="W906" s="122"/>
      <c r="X906" s="138"/>
      <c r="Y906" s="123"/>
      <c r="Z906" s="123"/>
      <c r="AA906" s="79"/>
      <c r="AB906" s="79"/>
      <c r="AC906" s="164"/>
      <c r="AD906" s="123"/>
      <c r="AE906" s="174"/>
      <c r="AF906" s="124"/>
    </row>
    <row r="907" spans="1:32" s="106" customFormat="1">
      <c r="A907" s="108"/>
      <c r="B907" s="108"/>
      <c r="C907" s="108"/>
      <c r="D907" s="41"/>
      <c r="E907" s="41"/>
      <c r="F907" s="41"/>
      <c r="G907" s="41"/>
      <c r="H907" s="109"/>
      <c r="I907" s="109"/>
      <c r="J907" s="109"/>
      <c r="K907" s="109"/>
      <c r="L907" s="109"/>
      <c r="M907" s="109"/>
      <c r="N907" s="109"/>
      <c r="Q907" s="109"/>
      <c r="R907" s="109"/>
      <c r="S907" s="109"/>
      <c r="T907" s="109"/>
      <c r="U907" s="109"/>
      <c r="V907" s="109"/>
      <c r="W907" s="122"/>
      <c r="X907" s="138"/>
      <c r="Y907" s="123"/>
      <c r="Z907" s="123"/>
      <c r="AA907" s="79"/>
      <c r="AB907" s="79"/>
      <c r="AC907" s="164"/>
      <c r="AD907" s="123"/>
      <c r="AE907" s="174"/>
      <c r="AF907" s="124"/>
    </row>
    <row r="908" spans="1:32" s="106" customFormat="1">
      <c r="A908" s="108"/>
      <c r="B908" s="108"/>
      <c r="C908" s="108"/>
      <c r="D908" s="41"/>
      <c r="E908" s="41"/>
      <c r="F908" s="41"/>
      <c r="G908" s="41"/>
      <c r="H908" s="109"/>
      <c r="I908" s="109"/>
      <c r="J908" s="109"/>
      <c r="K908" s="109"/>
      <c r="L908" s="109"/>
      <c r="M908" s="109"/>
      <c r="N908" s="109"/>
      <c r="Q908" s="109"/>
      <c r="R908" s="109"/>
      <c r="S908" s="109"/>
      <c r="T908" s="109"/>
      <c r="U908" s="109"/>
      <c r="V908" s="109"/>
      <c r="W908" s="122"/>
      <c r="X908" s="138"/>
      <c r="Y908" s="123"/>
      <c r="Z908" s="123"/>
      <c r="AA908" s="79"/>
      <c r="AB908" s="79"/>
      <c r="AC908" s="164"/>
      <c r="AD908" s="123"/>
      <c r="AE908" s="174"/>
      <c r="AF908" s="124"/>
    </row>
    <row r="909" spans="1:32" s="106" customFormat="1">
      <c r="A909" s="108"/>
      <c r="B909" s="108"/>
      <c r="C909" s="108"/>
      <c r="D909" s="41"/>
      <c r="E909" s="41"/>
      <c r="F909" s="41"/>
      <c r="G909" s="41"/>
      <c r="H909" s="109"/>
      <c r="I909" s="109"/>
      <c r="J909" s="109"/>
      <c r="K909" s="109"/>
      <c r="L909" s="109"/>
      <c r="M909" s="109"/>
      <c r="N909" s="109"/>
      <c r="Q909" s="109"/>
      <c r="R909" s="109"/>
      <c r="S909" s="109"/>
      <c r="T909" s="109"/>
      <c r="U909" s="109"/>
      <c r="V909" s="109"/>
      <c r="W909" s="122"/>
      <c r="X909" s="138"/>
      <c r="Y909" s="123"/>
      <c r="Z909" s="123"/>
      <c r="AA909" s="79"/>
      <c r="AB909" s="79"/>
      <c r="AC909" s="164"/>
      <c r="AD909" s="123"/>
      <c r="AE909" s="174"/>
      <c r="AF909" s="124"/>
    </row>
    <row r="910" spans="1:32" s="106" customFormat="1">
      <c r="A910" s="108"/>
      <c r="B910" s="108"/>
      <c r="C910" s="108"/>
      <c r="D910" s="41"/>
      <c r="E910" s="41"/>
      <c r="F910" s="41"/>
      <c r="G910" s="41"/>
      <c r="H910" s="109"/>
      <c r="I910" s="109"/>
      <c r="J910" s="109"/>
      <c r="K910" s="109"/>
      <c r="L910" s="109"/>
      <c r="M910" s="109"/>
      <c r="N910" s="109"/>
      <c r="Q910" s="109"/>
      <c r="R910" s="109"/>
      <c r="S910" s="109"/>
      <c r="T910" s="109"/>
      <c r="U910" s="109"/>
      <c r="V910" s="109"/>
      <c r="W910" s="122"/>
      <c r="X910" s="138"/>
      <c r="Y910" s="123"/>
      <c r="Z910" s="123"/>
      <c r="AA910" s="79"/>
      <c r="AB910" s="79"/>
      <c r="AC910" s="164"/>
      <c r="AD910" s="123"/>
      <c r="AE910" s="174"/>
      <c r="AF910" s="124"/>
    </row>
    <row r="911" spans="1:32" s="106" customFormat="1">
      <c r="A911" s="108"/>
      <c r="B911" s="108"/>
      <c r="C911" s="108"/>
      <c r="D911" s="41"/>
      <c r="E911" s="41"/>
      <c r="F911" s="41"/>
      <c r="G911" s="41"/>
      <c r="H911" s="109"/>
      <c r="I911" s="109"/>
      <c r="J911" s="109"/>
      <c r="K911" s="109"/>
      <c r="L911" s="109"/>
      <c r="M911" s="109"/>
      <c r="N911" s="109"/>
      <c r="Q911" s="109"/>
      <c r="R911" s="109"/>
      <c r="S911" s="109"/>
      <c r="T911" s="109"/>
      <c r="U911" s="109"/>
      <c r="V911" s="109"/>
      <c r="W911" s="122"/>
      <c r="X911" s="138"/>
      <c r="Y911" s="123"/>
      <c r="Z911" s="123"/>
      <c r="AA911" s="79"/>
      <c r="AB911" s="79"/>
      <c r="AC911" s="164"/>
      <c r="AD911" s="123"/>
      <c r="AE911" s="174"/>
      <c r="AF911" s="124"/>
    </row>
    <row r="912" spans="1:32" s="106" customFormat="1">
      <c r="A912" s="108"/>
      <c r="B912" s="108"/>
      <c r="C912" s="108"/>
      <c r="D912" s="41"/>
      <c r="E912" s="41"/>
      <c r="F912" s="41"/>
      <c r="G912" s="41"/>
      <c r="H912" s="109"/>
      <c r="I912" s="109"/>
      <c r="J912" s="109"/>
      <c r="K912" s="109"/>
      <c r="L912" s="109"/>
      <c r="M912" s="109"/>
      <c r="N912" s="109"/>
      <c r="Q912" s="109"/>
      <c r="R912" s="109"/>
      <c r="S912" s="109"/>
      <c r="T912" s="109"/>
      <c r="U912" s="109"/>
      <c r="V912" s="109"/>
      <c r="W912" s="122"/>
      <c r="X912" s="138"/>
      <c r="Y912" s="123"/>
      <c r="Z912" s="123"/>
      <c r="AA912" s="79"/>
      <c r="AB912" s="79"/>
      <c r="AC912" s="164"/>
      <c r="AD912" s="123"/>
      <c r="AE912" s="174"/>
      <c r="AF912" s="124"/>
    </row>
    <row r="913" spans="1:32" s="106" customFormat="1">
      <c r="A913" s="108"/>
      <c r="B913" s="108"/>
      <c r="C913" s="108"/>
      <c r="D913" s="41"/>
      <c r="E913" s="107"/>
      <c r="F913" s="41"/>
      <c r="G913" s="41"/>
      <c r="H913" s="109"/>
      <c r="I913" s="109"/>
      <c r="J913" s="109"/>
      <c r="K913" s="109"/>
      <c r="L913" s="109"/>
      <c r="M913" s="109"/>
      <c r="N913" s="109"/>
      <c r="Q913" s="109"/>
      <c r="R913" s="109"/>
      <c r="S913" s="109"/>
      <c r="T913" s="109"/>
      <c r="U913" s="109"/>
      <c r="V913" s="109"/>
      <c r="W913" s="122"/>
      <c r="X913" s="138"/>
      <c r="Y913" s="123"/>
      <c r="Z913" s="123"/>
      <c r="AA913" s="79"/>
      <c r="AB913" s="79"/>
      <c r="AC913" s="164"/>
      <c r="AD913" s="123"/>
      <c r="AE913" s="174"/>
      <c r="AF913" s="124"/>
    </row>
    <row r="914" spans="1:32" s="106" customFormat="1">
      <c r="A914" s="108"/>
      <c r="B914" s="108"/>
      <c r="C914" s="108"/>
      <c r="D914" s="41"/>
      <c r="E914" s="41"/>
      <c r="F914" s="41"/>
      <c r="G914" s="41"/>
      <c r="H914" s="109"/>
      <c r="I914" s="109"/>
      <c r="J914" s="109"/>
      <c r="K914" s="109"/>
      <c r="L914" s="109"/>
      <c r="M914" s="109"/>
      <c r="N914" s="109"/>
      <c r="Q914" s="109"/>
      <c r="R914" s="109"/>
      <c r="S914" s="109"/>
      <c r="T914" s="109"/>
      <c r="U914" s="109"/>
      <c r="V914" s="109"/>
      <c r="W914" s="122"/>
      <c r="X914" s="138"/>
      <c r="Y914" s="123"/>
      <c r="Z914" s="123"/>
      <c r="AA914" s="79"/>
      <c r="AB914" s="79"/>
      <c r="AC914" s="164"/>
      <c r="AD914" s="123"/>
      <c r="AE914" s="174"/>
      <c r="AF914" s="124"/>
    </row>
    <row r="915" spans="1:32" s="106" customFormat="1">
      <c r="A915" s="108"/>
      <c r="B915" s="108"/>
      <c r="C915" s="108"/>
      <c r="D915" s="41"/>
      <c r="E915" s="41"/>
      <c r="F915" s="41"/>
      <c r="G915" s="41"/>
      <c r="H915" s="109"/>
      <c r="I915" s="109"/>
      <c r="J915" s="109"/>
      <c r="K915" s="109"/>
      <c r="L915" s="109"/>
      <c r="M915" s="109"/>
      <c r="N915" s="109"/>
      <c r="Q915" s="109"/>
      <c r="R915" s="109"/>
      <c r="S915" s="109"/>
      <c r="T915" s="109"/>
      <c r="U915" s="109"/>
      <c r="V915" s="109"/>
      <c r="W915" s="122"/>
      <c r="X915" s="138"/>
      <c r="Y915" s="123"/>
      <c r="Z915" s="123"/>
      <c r="AA915" s="79"/>
      <c r="AB915" s="79"/>
      <c r="AC915" s="164"/>
      <c r="AD915" s="123"/>
      <c r="AE915" s="174"/>
      <c r="AF915" s="124"/>
    </row>
    <row r="916" spans="1:32" s="106" customFormat="1">
      <c r="A916" s="108"/>
      <c r="B916" s="108"/>
      <c r="C916" s="108"/>
      <c r="D916" s="41"/>
      <c r="E916" s="41"/>
      <c r="F916" s="41"/>
      <c r="G916" s="41"/>
      <c r="H916" s="109"/>
      <c r="I916" s="109"/>
      <c r="J916" s="109"/>
      <c r="K916" s="109"/>
      <c r="L916" s="109"/>
      <c r="M916" s="109"/>
      <c r="N916" s="109"/>
      <c r="Q916" s="109"/>
      <c r="R916" s="109"/>
      <c r="S916" s="109"/>
      <c r="T916" s="109"/>
      <c r="U916" s="109"/>
      <c r="V916" s="109"/>
      <c r="W916" s="122"/>
      <c r="X916" s="138"/>
      <c r="Y916" s="123"/>
      <c r="Z916" s="123"/>
      <c r="AA916" s="79"/>
      <c r="AB916" s="79"/>
      <c r="AC916" s="164"/>
      <c r="AD916" s="123"/>
      <c r="AE916" s="174"/>
      <c r="AF916" s="124"/>
    </row>
    <row r="917" spans="1:32" s="106" customFormat="1">
      <c r="A917" s="108"/>
      <c r="B917" s="108"/>
      <c r="C917" s="108"/>
      <c r="D917" s="125"/>
      <c r="E917" s="100"/>
      <c r="F917" s="125"/>
      <c r="G917" s="125"/>
      <c r="H917" s="109"/>
      <c r="I917" s="109"/>
      <c r="J917" s="109"/>
      <c r="K917" s="109"/>
      <c r="L917" s="109"/>
      <c r="M917" s="109"/>
      <c r="N917" s="109"/>
      <c r="Q917" s="109"/>
      <c r="R917" s="109"/>
      <c r="S917" s="109"/>
      <c r="T917" s="109"/>
      <c r="U917" s="109"/>
      <c r="V917" s="109"/>
      <c r="W917" s="122"/>
      <c r="X917" s="138"/>
      <c r="Y917" s="123"/>
      <c r="Z917" s="123"/>
      <c r="AA917" s="79"/>
      <c r="AB917" s="79"/>
      <c r="AC917" s="164"/>
      <c r="AD917" s="123"/>
      <c r="AE917" s="174"/>
      <c r="AF917" s="124"/>
    </row>
    <row r="918" spans="1:32" s="106" customFormat="1">
      <c r="A918" s="108"/>
      <c r="B918" s="108"/>
      <c r="C918" s="108"/>
      <c r="D918" s="125"/>
      <c r="E918" s="100"/>
      <c r="F918" s="125"/>
      <c r="G918" s="125"/>
      <c r="H918" s="109"/>
      <c r="I918" s="109"/>
      <c r="J918" s="109"/>
      <c r="K918" s="109"/>
      <c r="L918" s="109"/>
      <c r="M918" s="109"/>
      <c r="N918" s="109"/>
      <c r="Q918" s="109"/>
      <c r="R918" s="109"/>
      <c r="S918" s="109"/>
      <c r="T918" s="109"/>
      <c r="U918" s="109"/>
      <c r="V918" s="109"/>
      <c r="W918" s="122"/>
      <c r="X918" s="138"/>
      <c r="Y918" s="123"/>
      <c r="Z918" s="123"/>
      <c r="AA918" s="79"/>
      <c r="AB918" s="79"/>
      <c r="AC918" s="164"/>
      <c r="AD918" s="123"/>
      <c r="AE918" s="174"/>
      <c r="AF918" s="124"/>
    </row>
    <row r="919" spans="1:32" s="106" customFormat="1">
      <c r="A919" s="108"/>
      <c r="B919" s="108"/>
      <c r="C919" s="108"/>
      <c r="D919" s="125"/>
      <c r="E919" s="100"/>
      <c r="F919" s="125"/>
      <c r="G919" s="125"/>
      <c r="H919" s="109"/>
      <c r="I919" s="109"/>
      <c r="J919" s="109"/>
      <c r="K919" s="109"/>
      <c r="L919" s="109"/>
      <c r="M919" s="109"/>
      <c r="N919" s="109"/>
      <c r="Q919" s="109"/>
      <c r="R919" s="109"/>
      <c r="S919" s="109"/>
      <c r="T919" s="109"/>
      <c r="U919" s="109"/>
      <c r="V919" s="109"/>
      <c r="W919" s="122"/>
      <c r="X919" s="138"/>
      <c r="Y919" s="123"/>
      <c r="Z919" s="123"/>
      <c r="AA919" s="79"/>
      <c r="AB919" s="79"/>
      <c r="AC919" s="164"/>
      <c r="AD919" s="123"/>
      <c r="AE919" s="174"/>
      <c r="AF919" s="124"/>
    </row>
    <row r="920" spans="1:32" s="106" customFormat="1">
      <c r="A920" s="108"/>
      <c r="B920" s="108"/>
      <c r="C920" s="108"/>
      <c r="D920" s="125"/>
      <c r="E920" s="100"/>
      <c r="F920" s="125"/>
      <c r="G920" s="125"/>
      <c r="H920" s="109"/>
      <c r="I920" s="109"/>
      <c r="J920" s="109"/>
      <c r="K920" s="109"/>
      <c r="L920" s="109"/>
      <c r="M920" s="109"/>
      <c r="N920" s="109"/>
      <c r="Q920" s="109"/>
      <c r="R920" s="109"/>
      <c r="S920" s="109"/>
      <c r="T920" s="109"/>
      <c r="U920" s="109"/>
      <c r="V920" s="109"/>
      <c r="W920" s="122"/>
      <c r="X920" s="138"/>
      <c r="Y920" s="123"/>
      <c r="Z920" s="123"/>
      <c r="AA920" s="79"/>
      <c r="AB920" s="79"/>
      <c r="AC920" s="164"/>
      <c r="AD920" s="123"/>
      <c r="AE920" s="174"/>
      <c r="AF920" s="124"/>
    </row>
    <row r="921" spans="1:32" s="106" customFormat="1">
      <c r="A921" s="108"/>
      <c r="B921" s="108"/>
      <c r="C921" s="108"/>
      <c r="D921" s="125"/>
      <c r="E921" s="100"/>
      <c r="F921" s="125"/>
      <c r="G921" s="125"/>
      <c r="H921" s="109"/>
      <c r="I921" s="109"/>
      <c r="J921" s="109"/>
      <c r="K921" s="109"/>
      <c r="L921" s="109"/>
      <c r="M921" s="109"/>
      <c r="N921" s="109"/>
      <c r="Q921" s="109"/>
      <c r="R921" s="109"/>
      <c r="S921" s="109"/>
      <c r="T921" s="109"/>
      <c r="U921" s="109"/>
      <c r="V921" s="109"/>
      <c r="W921" s="122"/>
      <c r="X921" s="138"/>
      <c r="Y921" s="123"/>
      <c r="Z921" s="123"/>
      <c r="AA921" s="79"/>
      <c r="AB921" s="79"/>
      <c r="AC921" s="164"/>
      <c r="AD921" s="123"/>
      <c r="AE921" s="174"/>
      <c r="AF921" s="124"/>
    </row>
    <row r="922" spans="1:32" s="106" customFormat="1">
      <c r="A922" s="108"/>
      <c r="B922" s="108"/>
      <c r="C922" s="108"/>
      <c r="D922" s="125"/>
      <c r="E922" s="100"/>
      <c r="F922" s="125"/>
      <c r="G922" s="125"/>
      <c r="H922" s="109"/>
      <c r="I922" s="109"/>
      <c r="J922" s="109"/>
      <c r="K922" s="109"/>
      <c r="L922" s="109"/>
      <c r="M922" s="109"/>
      <c r="N922" s="109"/>
      <c r="Q922" s="109"/>
      <c r="R922" s="109"/>
      <c r="S922" s="109"/>
      <c r="T922" s="109"/>
      <c r="U922" s="109"/>
      <c r="V922" s="109"/>
      <c r="W922" s="122"/>
      <c r="X922" s="138"/>
      <c r="Y922" s="123"/>
      <c r="Z922" s="123"/>
      <c r="AA922" s="79"/>
      <c r="AB922" s="79"/>
      <c r="AC922" s="164"/>
      <c r="AD922" s="123"/>
      <c r="AE922" s="174"/>
      <c r="AF922" s="124"/>
    </row>
    <row r="923" spans="1:32" s="106" customFormat="1">
      <c r="A923" s="108"/>
      <c r="B923" s="108"/>
      <c r="C923" s="108"/>
      <c r="D923" s="41"/>
      <c r="E923" s="41"/>
      <c r="F923" s="41"/>
      <c r="G923" s="41"/>
      <c r="H923" s="109"/>
      <c r="I923" s="109"/>
      <c r="J923" s="109"/>
      <c r="K923" s="109"/>
      <c r="L923" s="109"/>
      <c r="M923" s="109"/>
      <c r="N923" s="109"/>
      <c r="Q923" s="109"/>
      <c r="R923" s="109"/>
      <c r="S923" s="109"/>
      <c r="T923" s="109"/>
      <c r="U923" s="109"/>
      <c r="V923" s="109"/>
      <c r="W923" s="122"/>
      <c r="X923" s="138"/>
      <c r="Y923" s="123"/>
      <c r="Z923" s="123"/>
      <c r="AA923" s="79"/>
      <c r="AB923" s="79"/>
      <c r="AC923" s="164"/>
      <c r="AD923" s="123"/>
      <c r="AE923" s="174"/>
      <c r="AF923" s="124"/>
    </row>
    <row r="924" spans="1:32" s="106" customFormat="1">
      <c r="A924" s="108"/>
      <c r="B924" s="108"/>
      <c r="C924" s="108"/>
      <c r="D924" s="41"/>
      <c r="E924" s="41"/>
      <c r="F924" s="41"/>
      <c r="G924" s="41"/>
      <c r="H924" s="109"/>
      <c r="I924" s="109"/>
      <c r="J924" s="109"/>
      <c r="K924" s="109"/>
      <c r="L924" s="109"/>
      <c r="M924" s="109"/>
      <c r="N924" s="109"/>
      <c r="Q924" s="109"/>
      <c r="R924" s="109"/>
      <c r="S924" s="109"/>
      <c r="T924" s="109"/>
      <c r="U924" s="109"/>
      <c r="V924" s="109"/>
      <c r="W924" s="122"/>
      <c r="X924" s="138"/>
      <c r="Y924" s="123"/>
      <c r="Z924" s="123"/>
      <c r="AA924" s="79"/>
      <c r="AB924" s="79"/>
      <c r="AC924" s="164"/>
      <c r="AD924" s="123"/>
      <c r="AE924" s="174"/>
      <c r="AF924" s="124"/>
    </row>
    <row r="925" spans="1:32" s="106" customFormat="1">
      <c r="A925" s="108"/>
      <c r="B925" s="108"/>
      <c r="C925" s="108"/>
      <c r="D925" s="111"/>
      <c r="E925" s="100"/>
      <c r="F925" s="111"/>
      <c r="G925" s="111"/>
      <c r="H925" s="109"/>
      <c r="I925" s="109"/>
      <c r="J925" s="109"/>
      <c r="K925" s="109"/>
      <c r="L925" s="109"/>
      <c r="M925" s="109"/>
      <c r="N925" s="109"/>
      <c r="Q925" s="109"/>
      <c r="R925" s="109"/>
      <c r="S925" s="109"/>
      <c r="T925" s="109"/>
      <c r="U925" s="109"/>
      <c r="V925" s="109"/>
      <c r="W925" s="122"/>
      <c r="X925" s="138"/>
      <c r="Y925" s="123"/>
      <c r="Z925" s="123"/>
      <c r="AA925" s="79"/>
      <c r="AB925" s="79"/>
      <c r="AC925" s="164"/>
      <c r="AD925" s="123"/>
      <c r="AE925" s="174"/>
      <c r="AF925" s="124"/>
    </row>
    <row r="926" spans="1:32" s="106" customFormat="1">
      <c r="A926" s="108"/>
      <c r="B926" s="108"/>
      <c r="C926" s="108"/>
      <c r="D926" s="41"/>
      <c r="E926" s="41"/>
      <c r="F926" s="41"/>
      <c r="G926" s="41"/>
      <c r="H926" s="109"/>
      <c r="I926" s="109"/>
      <c r="J926" s="109"/>
      <c r="K926" s="109"/>
      <c r="L926" s="109"/>
      <c r="M926" s="109"/>
      <c r="N926" s="109"/>
      <c r="Q926" s="109"/>
      <c r="R926" s="109"/>
      <c r="S926" s="109"/>
      <c r="T926" s="109"/>
      <c r="U926" s="109"/>
      <c r="V926" s="109"/>
      <c r="W926" s="122"/>
      <c r="X926" s="138"/>
      <c r="Y926" s="123"/>
      <c r="Z926" s="123"/>
      <c r="AA926" s="79"/>
      <c r="AB926" s="79"/>
      <c r="AC926" s="164"/>
      <c r="AD926" s="123"/>
      <c r="AE926" s="174"/>
      <c r="AF926" s="124"/>
    </row>
    <row r="927" spans="1:32" s="106" customFormat="1">
      <c r="A927" s="108"/>
      <c r="B927" s="108"/>
      <c r="C927" s="108"/>
      <c r="D927" s="125"/>
      <c r="E927" s="100"/>
      <c r="F927" s="125"/>
      <c r="G927" s="125"/>
      <c r="H927" s="109"/>
      <c r="I927" s="109"/>
      <c r="J927" s="109"/>
      <c r="K927" s="109"/>
      <c r="L927" s="109"/>
      <c r="M927" s="109"/>
      <c r="N927" s="109"/>
      <c r="Q927" s="109"/>
      <c r="R927" s="109"/>
      <c r="S927" s="109"/>
      <c r="T927" s="109"/>
      <c r="U927" s="109"/>
      <c r="V927" s="109"/>
      <c r="W927" s="122"/>
      <c r="X927" s="138"/>
      <c r="Y927" s="123"/>
      <c r="Z927" s="123"/>
      <c r="AA927" s="79"/>
      <c r="AB927" s="79"/>
      <c r="AC927" s="164"/>
      <c r="AD927" s="123"/>
      <c r="AE927" s="174"/>
      <c r="AF927" s="124"/>
    </row>
    <row r="928" spans="1:32" s="106" customFormat="1">
      <c r="A928" s="108"/>
      <c r="B928" s="108"/>
      <c r="C928" s="108"/>
      <c r="D928" s="125"/>
      <c r="E928" s="100"/>
      <c r="F928" s="125"/>
      <c r="G928" s="125"/>
      <c r="H928" s="109"/>
      <c r="I928" s="109"/>
      <c r="J928" s="109"/>
      <c r="K928" s="109"/>
      <c r="L928" s="109"/>
      <c r="M928" s="109"/>
      <c r="N928" s="109"/>
      <c r="Q928" s="109"/>
      <c r="R928" s="109"/>
      <c r="S928" s="109"/>
      <c r="T928" s="109"/>
      <c r="U928" s="109"/>
      <c r="V928" s="109"/>
      <c r="W928" s="122"/>
      <c r="X928" s="138"/>
      <c r="Y928" s="123"/>
      <c r="Z928" s="123"/>
      <c r="AA928" s="79"/>
      <c r="AB928" s="79"/>
      <c r="AC928" s="164"/>
      <c r="AD928" s="123"/>
      <c r="AE928" s="174"/>
      <c r="AF928" s="124"/>
    </row>
    <row r="929" spans="1:32" s="106" customFormat="1">
      <c r="A929" s="108"/>
      <c r="B929" s="108"/>
      <c r="C929" s="108"/>
      <c r="D929" s="111"/>
      <c r="E929" s="100"/>
      <c r="F929" s="111"/>
      <c r="G929" s="111"/>
      <c r="H929" s="109"/>
      <c r="I929" s="109"/>
      <c r="J929" s="109"/>
      <c r="K929" s="109"/>
      <c r="L929" s="109"/>
      <c r="M929" s="109"/>
      <c r="N929" s="109"/>
      <c r="Q929" s="109"/>
      <c r="R929" s="109"/>
      <c r="S929" s="109"/>
      <c r="T929" s="109"/>
      <c r="U929" s="109"/>
      <c r="V929" s="109"/>
      <c r="W929" s="122"/>
      <c r="X929" s="138"/>
      <c r="Y929" s="123"/>
      <c r="Z929" s="123"/>
      <c r="AA929" s="79"/>
      <c r="AB929" s="79"/>
      <c r="AC929" s="164"/>
      <c r="AD929" s="123"/>
      <c r="AE929" s="174"/>
      <c r="AF929" s="124"/>
    </row>
    <row r="930" spans="1:32" s="106" customFormat="1">
      <c r="A930" s="108"/>
      <c r="B930" s="108"/>
      <c r="C930" s="108"/>
      <c r="D930" s="41"/>
      <c r="E930" s="41"/>
      <c r="F930" s="41"/>
      <c r="G930" s="41"/>
      <c r="H930" s="109"/>
      <c r="I930" s="109"/>
      <c r="J930" s="109"/>
      <c r="K930" s="109"/>
      <c r="L930" s="109"/>
      <c r="M930" s="109"/>
      <c r="N930" s="109"/>
      <c r="Q930" s="109"/>
      <c r="R930" s="109"/>
      <c r="S930" s="109"/>
      <c r="T930" s="109"/>
      <c r="U930" s="109"/>
      <c r="V930" s="109"/>
      <c r="W930" s="122"/>
      <c r="X930" s="138"/>
      <c r="Y930" s="123"/>
      <c r="Z930" s="123"/>
      <c r="AA930" s="79"/>
      <c r="AB930" s="79"/>
      <c r="AC930" s="164"/>
      <c r="AD930" s="123"/>
      <c r="AE930" s="174"/>
      <c r="AF930" s="124"/>
    </row>
    <row r="931" spans="1:32" s="106" customFormat="1">
      <c r="A931" s="108"/>
      <c r="B931" s="108"/>
      <c r="C931" s="108"/>
      <c r="D931" s="41"/>
      <c r="E931" s="41"/>
      <c r="F931" s="41"/>
      <c r="G931" s="41"/>
      <c r="H931" s="109"/>
      <c r="I931" s="109"/>
      <c r="J931" s="109"/>
      <c r="K931" s="109"/>
      <c r="L931" s="109"/>
      <c r="M931" s="109"/>
      <c r="N931" s="109"/>
      <c r="Q931" s="109"/>
      <c r="R931" s="109"/>
      <c r="S931" s="109"/>
      <c r="T931" s="109"/>
      <c r="U931" s="109"/>
      <c r="V931" s="109"/>
      <c r="W931" s="122"/>
      <c r="X931" s="138"/>
      <c r="Y931" s="123"/>
      <c r="Z931" s="123"/>
      <c r="AA931" s="79"/>
      <c r="AB931" s="79"/>
      <c r="AC931" s="164"/>
      <c r="AD931" s="123"/>
      <c r="AE931" s="174"/>
      <c r="AF931" s="124"/>
    </row>
    <row r="932" spans="1:32" s="106" customFormat="1">
      <c r="A932" s="108"/>
      <c r="B932" s="108"/>
      <c r="C932" s="108"/>
      <c r="D932" s="41"/>
      <c r="E932" s="41"/>
      <c r="F932" s="41"/>
      <c r="G932" s="41"/>
      <c r="H932" s="109"/>
      <c r="I932" s="109"/>
      <c r="J932" s="109"/>
      <c r="K932" s="109"/>
      <c r="L932" s="109"/>
      <c r="M932" s="109"/>
      <c r="N932" s="109"/>
      <c r="Q932" s="109"/>
      <c r="R932" s="109"/>
      <c r="S932" s="109"/>
      <c r="T932" s="109"/>
      <c r="U932" s="109"/>
      <c r="V932" s="109"/>
      <c r="W932" s="122"/>
      <c r="X932" s="138"/>
      <c r="Y932" s="123"/>
      <c r="Z932" s="123"/>
      <c r="AA932" s="79"/>
      <c r="AB932" s="79"/>
      <c r="AC932" s="164"/>
      <c r="AD932" s="123"/>
      <c r="AE932" s="174"/>
      <c r="AF932" s="124"/>
    </row>
    <row r="933" spans="1:32" s="106" customFormat="1">
      <c r="A933" s="108"/>
      <c r="B933" s="108"/>
      <c r="C933" s="108"/>
      <c r="D933" s="41"/>
      <c r="E933" s="41"/>
      <c r="F933" s="41"/>
      <c r="G933" s="41"/>
      <c r="H933" s="109"/>
      <c r="I933" s="109"/>
      <c r="J933" s="109"/>
      <c r="K933" s="109"/>
      <c r="L933" s="109"/>
      <c r="M933" s="109"/>
      <c r="N933" s="109"/>
      <c r="Q933" s="109"/>
      <c r="R933" s="109"/>
      <c r="S933" s="109"/>
      <c r="T933" s="109"/>
      <c r="U933" s="109"/>
      <c r="V933" s="109"/>
      <c r="W933" s="122"/>
      <c r="X933" s="138"/>
      <c r="Y933" s="123"/>
      <c r="Z933" s="123"/>
      <c r="AA933" s="79"/>
      <c r="AB933" s="79"/>
      <c r="AC933" s="164"/>
      <c r="AD933" s="123"/>
      <c r="AE933" s="174"/>
      <c r="AF933" s="124"/>
    </row>
    <row r="934" spans="1:32" s="106" customFormat="1">
      <c r="A934" s="108"/>
      <c r="B934" s="108"/>
      <c r="C934" s="108"/>
      <c r="D934" s="126"/>
      <c r="E934" s="100"/>
      <c r="F934" s="126"/>
      <c r="G934" s="126"/>
      <c r="H934" s="109"/>
      <c r="I934" s="109"/>
      <c r="J934" s="109"/>
      <c r="K934" s="109"/>
      <c r="L934" s="109"/>
      <c r="M934" s="109"/>
      <c r="N934" s="109"/>
      <c r="Q934" s="109"/>
      <c r="R934" s="109"/>
      <c r="S934" s="109"/>
      <c r="T934" s="109"/>
      <c r="U934" s="109"/>
      <c r="V934" s="109"/>
      <c r="W934" s="122"/>
      <c r="X934" s="138"/>
      <c r="Y934" s="123"/>
      <c r="Z934" s="123"/>
      <c r="AA934" s="79"/>
      <c r="AB934" s="79"/>
      <c r="AC934" s="164"/>
      <c r="AD934" s="123"/>
      <c r="AE934" s="174"/>
      <c r="AF934" s="124"/>
    </row>
    <row r="935" spans="1:32" s="106" customFormat="1">
      <c r="A935" s="108"/>
      <c r="B935" s="108"/>
      <c r="C935" s="108"/>
      <c r="D935" s="41"/>
      <c r="E935" s="41"/>
      <c r="F935" s="41"/>
      <c r="G935" s="41"/>
      <c r="H935" s="109"/>
      <c r="I935" s="109"/>
      <c r="J935" s="109"/>
      <c r="K935" s="109"/>
      <c r="L935" s="109"/>
      <c r="M935" s="109"/>
      <c r="N935" s="109"/>
      <c r="Q935" s="109"/>
      <c r="R935" s="109"/>
      <c r="S935" s="109"/>
      <c r="T935" s="109"/>
      <c r="U935" s="109"/>
      <c r="V935" s="109"/>
      <c r="W935" s="122"/>
      <c r="X935" s="138"/>
      <c r="Y935" s="123"/>
      <c r="Z935" s="123"/>
      <c r="AA935" s="79"/>
      <c r="AB935" s="79"/>
      <c r="AC935" s="164"/>
      <c r="AD935" s="123"/>
      <c r="AE935" s="174"/>
      <c r="AF935" s="124"/>
    </row>
    <row r="936" spans="1:32" s="106" customFormat="1">
      <c r="A936" s="108"/>
      <c r="B936" s="108"/>
      <c r="C936" s="108"/>
      <c r="D936" s="111"/>
      <c r="E936" s="100"/>
      <c r="F936" s="111"/>
      <c r="G936" s="111"/>
      <c r="H936" s="109"/>
      <c r="I936" s="109"/>
      <c r="J936" s="109"/>
      <c r="K936" s="109"/>
      <c r="L936" s="109"/>
      <c r="M936" s="109"/>
      <c r="N936" s="109"/>
      <c r="Q936" s="109"/>
      <c r="R936" s="109"/>
      <c r="S936" s="109"/>
      <c r="T936" s="109"/>
      <c r="U936" s="109"/>
      <c r="V936" s="109"/>
      <c r="W936" s="122"/>
      <c r="X936" s="138"/>
      <c r="Y936" s="123"/>
      <c r="Z936" s="123"/>
      <c r="AA936" s="79"/>
      <c r="AB936" s="79"/>
      <c r="AC936" s="164"/>
      <c r="AD936" s="123"/>
      <c r="AE936" s="174"/>
      <c r="AF936" s="124"/>
    </row>
    <row r="937" spans="1:32" s="106" customFormat="1">
      <c r="A937" s="108"/>
      <c r="B937" s="108"/>
      <c r="C937" s="108"/>
      <c r="D937" s="41"/>
      <c r="E937" s="41"/>
      <c r="F937" s="41"/>
      <c r="G937" s="41"/>
      <c r="H937" s="109"/>
      <c r="I937" s="109"/>
      <c r="J937" s="109"/>
      <c r="K937" s="109"/>
      <c r="L937" s="109"/>
      <c r="M937" s="109"/>
      <c r="N937" s="109"/>
      <c r="Q937" s="109"/>
      <c r="R937" s="109"/>
      <c r="S937" s="109"/>
      <c r="T937" s="109"/>
      <c r="U937" s="109"/>
      <c r="V937" s="109"/>
      <c r="W937" s="122"/>
      <c r="X937" s="138"/>
      <c r="Y937" s="123"/>
      <c r="Z937" s="123"/>
      <c r="AA937" s="79"/>
      <c r="AB937" s="79"/>
      <c r="AC937" s="164"/>
      <c r="AD937" s="123"/>
      <c r="AE937" s="174"/>
      <c r="AF937" s="124"/>
    </row>
    <row r="938" spans="1:32" s="106" customFormat="1">
      <c r="A938" s="108"/>
      <c r="B938" s="108"/>
      <c r="C938" s="108"/>
      <c r="D938" s="41"/>
      <c r="E938" s="41"/>
      <c r="F938" s="41"/>
      <c r="G938" s="41"/>
      <c r="H938" s="109"/>
      <c r="I938" s="109"/>
      <c r="J938" s="109"/>
      <c r="K938" s="109"/>
      <c r="L938" s="109"/>
      <c r="M938" s="109"/>
      <c r="N938" s="109"/>
      <c r="Q938" s="109"/>
      <c r="R938" s="109"/>
      <c r="S938" s="109"/>
      <c r="T938" s="109"/>
      <c r="U938" s="109"/>
      <c r="V938" s="109"/>
      <c r="W938" s="122"/>
      <c r="X938" s="138"/>
      <c r="Y938" s="123"/>
      <c r="Z938" s="123"/>
      <c r="AA938" s="79"/>
      <c r="AB938" s="79"/>
      <c r="AC938" s="164"/>
      <c r="AD938" s="123"/>
      <c r="AE938" s="174"/>
      <c r="AF938" s="124"/>
    </row>
    <row r="939" spans="1:32" s="106" customFormat="1">
      <c r="A939" s="108"/>
      <c r="B939" s="108"/>
      <c r="C939" s="108"/>
      <c r="D939" s="41"/>
      <c r="E939" s="41"/>
      <c r="F939" s="41"/>
      <c r="G939" s="41"/>
      <c r="H939" s="109"/>
      <c r="I939" s="109"/>
      <c r="J939" s="109"/>
      <c r="K939" s="109"/>
      <c r="L939" s="109"/>
      <c r="M939" s="109"/>
      <c r="N939" s="109"/>
      <c r="Q939" s="109"/>
      <c r="R939" s="109"/>
      <c r="S939" s="109"/>
      <c r="T939" s="109"/>
      <c r="U939" s="109"/>
      <c r="V939" s="109"/>
      <c r="W939" s="122"/>
      <c r="X939" s="138"/>
      <c r="Y939" s="123"/>
      <c r="Z939" s="123"/>
      <c r="AA939" s="79"/>
      <c r="AB939" s="79"/>
      <c r="AC939" s="164"/>
      <c r="AD939" s="123"/>
      <c r="AE939" s="174"/>
      <c r="AF939" s="124"/>
    </row>
    <row r="940" spans="1:32" s="106" customFormat="1">
      <c r="A940" s="108"/>
      <c r="B940" s="108"/>
      <c r="C940" s="108"/>
      <c r="D940" s="41"/>
      <c r="E940" s="41"/>
      <c r="F940" s="41"/>
      <c r="G940" s="41"/>
      <c r="H940" s="109"/>
      <c r="I940" s="109"/>
      <c r="J940" s="109"/>
      <c r="K940" s="109"/>
      <c r="L940" s="109"/>
      <c r="M940" s="109"/>
      <c r="N940" s="109"/>
      <c r="Q940" s="109"/>
      <c r="R940" s="109"/>
      <c r="S940" s="109"/>
      <c r="T940" s="109"/>
      <c r="U940" s="109"/>
      <c r="V940" s="109"/>
      <c r="W940" s="122"/>
      <c r="X940" s="138"/>
      <c r="Y940" s="123"/>
      <c r="Z940" s="123"/>
      <c r="AA940" s="79"/>
      <c r="AB940" s="79"/>
      <c r="AC940" s="164"/>
      <c r="AD940" s="123"/>
      <c r="AE940" s="174"/>
      <c r="AF940" s="124"/>
    </row>
    <row r="941" spans="1:32" s="106" customFormat="1">
      <c r="A941" s="108"/>
      <c r="B941" s="108"/>
      <c r="C941" s="108"/>
      <c r="D941" s="41"/>
      <c r="E941" s="41"/>
      <c r="F941" s="41"/>
      <c r="G941" s="41"/>
      <c r="H941" s="109"/>
      <c r="I941" s="109"/>
      <c r="J941" s="109"/>
      <c r="K941" s="109"/>
      <c r="L941" s="109"/>
      <c r="M941" s="109"/>
      <c r="N941" s="109"/>
      <c r="Q941" s="109"/>
      <c r="R941" s="109"/>
      <c r="S941" s="109"/>
      <c r="T941" s="109"/>
      <c r="U941" s="109"/>
      <c r="V941" s="109"/>
      <c r="W941" s="122"/>
      <c r="X941" s="138"/>
      <c r="Y941" s="123"/>
      <c r="Z941" s="123"/>
      <c r="AA941" s="79"/>
      <c r="AB941" s="79"/>
      <c r="AC941" s="164"/>
      <c r="AD941" s="123"/>
      <c r="AE941" s="174"/>
      <c r="AF941" s="124"/>
    </row>
    <row r="942" spans="1:32" s="106" customFormat="1">
      <c r="A942" s="108"/>
      <c r="B942" s="108"/>
      <c r="C942" s="108"/>
      <c r="D942" s="41"/>
      <c r="E942" s="41"/>
      <c r="F942" s="41"/>
      <c r="G942" s="41"/>
      <c r="H942" s="109"/>
      <c r="I942" s="109"/>
      <c r="J942" s="109"/>
      <c r="K942" s="109"/>
      <c r="L942" s="109"/>
      <c r="M942" s="109"/>
      <c r="N942" s="109"/>
      <c r="Q942" s="109"/>
      <c r="R942" s="109"/>
      <c r="S942" s="109"/>
      <c r="T942" s="109"/>
      <c r="U942" s="109"/>
      <c r="V942" s="109"/>
      <c r="W942" s="122"/>
      <c r="X942" s="138"/>
      <c r="Y942" s="123"/>
      <c r="Z942" s="123"/>
      <c r="AA942" s="79"/>
      <c r="AB942" s="79"/>
      <c r="AC942" s="164"/>
      <c r="AD942" s="123"/>
      <c r="AE942" s="174"/>
      <c r="AF942" s="124"/>
    </row>
    <row r="943" spans="1:32" s="106" customFormat="1">
      <c r="A943" s="108"/>
      <c r="B943" s="108"/>
      <c r="C943" s="108"/>
      <c r="D943" s="105"/>
      <c r="E943" s="102"/>
      <c r="F943" s="102"/>
      <c r="G943" s="101"/>
      <c r="H943" s="109"/>
      <c r="I943" s="109"/>
      <c r="J943" s="109"/>
      <c r="K943" s="109"/>
      <c r="L943" s="109"/>
      <c r="M943" s="109"/>
      <c r="N943" s="109"/>
      <c r="Q943" s="109"/>
      <c r="R943" s="109"/>
      <c r="S943" s="109"/>
      <c r="T943" s="109"/>
      <c r="U943" s="109"/>
      <c r="V943" s="109"/>
      <c r="W943" s="122"/>
      <c r="X943" s="138"/>
      <c r="Y943" s="123"/>
      <c r="Z943" s="123"/>
      <c r="AA943" s="79"/>
      <c r="AB943" s="79"/>
      <c r="AC943" s="164"/>
      <c r="AD943" s="123"/>
      <c r="AE943" s="174"/>
      <c r="AF943" s="124"/>
    </row>
    <row r="944" spans="1:32" s="106" customFormat="1">
      <c r="A944" s="108"/>
      <c r="B944" s="108"/>
      <c r="C944" s="108"/>
      <c r="D944" s="41"/>
      <c r="E944" s="41"/>
      <c r="F944" s="41"/>
      <c r="G944" s="41"/>
      <c r="H944" s="109"/>
      <c r="I944" s="109"/>
      <c r="J944" s="109"/>
      <c r="K944" s="109"/>
      <c r="L944" s="109"/>
      <c r="M944" s="109"/>
      <c r="N944" s="109"/>
      <c r="Q944" s="109"/>
      <c r="R944" s="109"/>
      <c r="S944" s="109"/>
      <c r="T944" s="109"/>
      <c r="U944" s="109"/>
      <c r="V944" s="109"/>
      <c r="W944" s="122"/>
      <c r="X944" s="138"/>
      <c r="Y944" s="123"/>
      <c r="Z944" s="123"/>
      <c r="AA944" s="79"/>
      <c r="AB944" s="79"/>
      <c r="AC944" s="164"/>
      <c r="AD944" s="123"/>
      <c r="AE944" s="174"/>
      <c r="AF944" s="124"/>
    </row>
    <row r="945" spans="1:32" s="106" customFormat="1">
      <c r="A945" s="108"/>
      <c r="B945" s="108"/>
      <c r="C945" s="108"/>
      <c r="D945" s="127"/>
      <c r="E945" s="100"/>
      <c r="F945" s="127"/>
      <c r="G945" s="127"/>
      <c r="H945" s="109"/>
      <c r="I945" s="109"/>
      <c r="J945" s="109"/>
      <c r="K945" s="109"/>
      <c r="L945" s="109"/>
      <c r="M945" s="109"/>
      <c r="N945" s="109"/>
      <c r="Q945" s="109"/>
      <c r="R945" s="109"/>
      <c r="S945" s="109"/>
      <c r="T945" s="109"/>
      <c r="U945" s="109"/>
      <c r="V945" s="109"/>
      <c r="W945" s="122"/>
      <c r="X945" s="138"/>
      <c r="Y945" s="123"/>
      <c r="Z945" s="123"/>
      <c r="AA945" s="79"/>
      <c r="AB945" s="79"/>
      <c r="AC945" s="164"/>
      <c r="AD945" s="123"/>
      <c r="AE945" s="174"/>
      <c r="AF945" s="124"/>
    </row>
    <row r="946" spans="1:32" s="106" customFormat="1">
      <c r="A946" s="108"/>
      <c r="B946" s="108"/>
      <c r="C946" s="108"/>
      <c r="D946" s="125"/>
      <c r="E946" s="100"/>
      <c r="F946" s="125"/>
      <c r="G946" s="125"/>
      <c r="H946" s="109"/>
      <c r="I946" s="109"/>
      <c r="J946" s="109"/>
      <c r="K946" s="109"/>
      <c r="L946" s="109"/>
      <c r="M946" s="109"/>
      <c r="N946" s="109"/>
      <c r="Q946" s="109"/>
      <c r="R946" s="109"/>
      <c r="S946" s="109"/>
      <c r="T946" s="109"/>
      <c r="U946" s="109"/>
      <c r="V946" s="109"/>
      <c r="W946" s="122"/>
      <c r="X946" s="138"/>
      <c r="Y946" s="123"/>
      <c r="Z946" s="123"/>
      <c r="AA946" s="79"/>
      <c r="AB946" s="79"/>
      <c r="AC946" s="164"/>
      <c r="AD946" s="123"/>
      <c r="AE946" s="174"/>
      <c r="AF946" s="124"/>
    </row>
    <row r="947" spans="1:32" s="106" customFormat="1">
      <c r="A947" s="108"/>
      <c r="B947" s="108"/>
      <c r="C947" s="108"/>
      <c r="D947" s="125"/>
      <c r="E947" s="100"/>
      <c r="F947" s="125"/>
      <c r="G947" s="125"/>
      <c r="H947" s="109"/>
      <c r="I947" s="109"/>
      <c r="J947" s="109"/>
      <c r="K947" s="109"/>
      <c r="L947" s="109"/>
      <c r="M947" s="109"/>
      <c r="N947" s="109"/>
      <c r="Q947" s="109"/>
      <c r="R947" s="109"/>
      <c r="S947" s="109"/>
      <c r="T947" s="109"/>
      <c r="U947" s="109"/>
      <c r="V947" s="109"/>
      <c r="W947" s="122"/>
      <c r="X947" s="138"/>
      <c r="Y947" s="123"/>
      <c r="Z947" s="123"/>
      <c r="AA947" s="79"/>
      <c r="AB947" s="79"/>
      <c r="AC947" s="164"/>
      <c r="AD947" s="123"/>
      <c r="AE947" s="174"/>
      <c r="AF947" s="124"/>
    </row>
    <row r="948" spans="1:32" s="106" customFormat="1">
      <c r="A948" s="108"/>
      <c r="B948" s="108"/>
      <c r="C948" s="108"/>
      <c r="D948" s="41"/>
      <c r="E948" s="41"/>
      <c r="F948" s="41"/>
      <c r="G948" s="41"/>
      <c r="H948" s="109"/>
      <c r="I948" s="109"/>
      <c r="J948" s="109"/>
      <c r="K948" s="109"/>
      <c r="L948" s="109"/>
      <c r="M948" s="109"/>
      <c r="N948" s="109"/>
      <c r="Q948" s="109"/>
      <c r="R948" s="109"/>
      <c r="S948" s="109"/>
      <c r="T948" s="109"/>
      <c r="U948" s="109"/>
      <c r="V948" s="109"/>
      <c r="W948" s="122"/>
      <c r="X948" s="138"/>
      <c r="Y948" s="123"/>
      <c r="Z948" s="123"/>
      <c r="AA948" s="79"/>
      <c r="AB948" s="79"/>
      <c r="AC948" s="164"/>
      <c r="AD948" s="123"/>
      <c r="AE948" s="174"/>
      <c r="AF948" s="124"/>
    </row>
    <row r="949" spans="1:32" s="106" customFormat="1">
      <c r="A949" s="108"/>
      <c r="B949" s="108"/>
      <c r="C949" s="108"/>
      <c r="D949" s="41"/>
      <c r="E949" s="41"/>
      <c r="F949" s="41"/>
      <c r="G949" s="41"/>
      <c r="H949" s="109"/>
      <c r="I949" s="109"/>
      <c r="J949" s="109"/>
      <c r="K949" s="109"/>
      <c r="L949" s="109"/>
      <c r="M949" s="109"/>
      <c r="N949" s="109"/>
      <c r="Q949" s="109"/>
      <c r="R949" s="109"/>
      <c r="S949" s="109"/>
      <c r="T949" s="109"/>
      <c r="U949" s="109"/>
      <c r="V949" s="109"/>
      <c r="W949" s="122"/>
      <c r="X949" s="138"/>
      <c r="Y949" s="123"/>
      <c r="Z949" s="123"/>
      <c r="AA949" s="79"/>
      <c r="AB949" s="79"/>
      <c r="AC949" s="164"/>
      <c r="AD949" s="123"/>
      <c r="AE949" s="174"/>
      <c r="AF949" s="124"/>
    </row>
    <row r="950" spans="1:32" s="106" customFormat="1">
      <c r="A950" s="108"/>
      <c r="B950" s="108"/>
      <c r="C950" s="108"/>
      <c r="D950" s="41"/>
      <c r="E950" s="41"/>
      <c r="F950" s="41"/>
      <c r="G950" s="41"/>
      <c r="H950" s="109"/>
      <c r="I950" s="109"/>
      <c r="J950" s="109"/>
      <c r="K950" s="109"/>
      <c r="L950" s="109"/>
      <c r="M950" s="109"/>
      <c r="N950" s="109"/>
      <c r="Q950" s="109"/>
      <c r="R950" s="109"/>
      <c r="S950" s="109"/>
      <c r="T950" s="109"/>
      <c r="U950" s="109"/>
      <c r="V950" s="109"/>
      <c r="W950" s="122"/>
      <c r="X950" s="138"/>
      <c r="Y950" s="123"/>
      <c r="Z950" s="123"/>
      <c r="AA950" s="79"/>
      <c r="AB950" s="79"/>
      <c r="AC950" s="164"/>
      <c r="AD950" s="123"/>
      <c r="AE950" s="174"/>
      <c r="AF950" s="124"/>
    </row>
    <row r="951" spans="1:32" s="106" customFormat="1">
      <c r="A951" s="108"/>
      <c r="B951" s="108"/>
      <c r="C951" s="108"/>
      <c r="D951" s="126"/>
      <c r="E951" s="100"/>
      <c r="F951" s="126"/>
      <c r="G951" s="126"/>
      <c r="H951" s="109"/>
      <c r="I951" s="109"/>
      <c r="J951" s="109"/>
      <c r="K951" s="109"/>
      <c r="L951" s="109"/>
      <c r="M951" s="109"/>
      <c r="N951" s="109"/>
      <c r="Q951" s="109"/>
      <c r="R951" s="109"/>
      <c r="S951" s="109"/>
      <c r="T951" s="109"/>
      <c r="U951" s="109"/>
      <c r="V951" s="109"/>
      <c r="W951" s="122"/>
      <c r="X951" s="138"/>
      <c r="Y951" s="123"/>
      <c r="Z951" s="123"/>
      <c r="AA951" s="79"/>
      <c r="AB951" s="79"/>
      <c r="AC951" s="164"/>
      <c r="AD951" s="123"/>
      <c r="AE951" s="174"/>
      <c r="AF951" s="124"/>
    </row>
    <row r="952" spans="1:32" s="106" customFormat="1">
      <c r="A952" s="108"/>
      <c r="B952" s="108"/>
      <c r="C952" s="108"/>
      <c r="D952" s="41"/>
      <c r="E952" s="107"/>
      <c r="F952" s="41"/>
      <c r="G952" s="41"/>
      <c r="H952" s="109"/>
      <c r="I952" s="109"/>
      <c r="J952" s="109"/>
      <c r="K952" s="109"/>
      <c r="L952" s="109"/>
      <c r="M952" s="109"/>
      <c r="N952" s="109"/>
      <c r="Q952" s="109"/>
      <c r="R952" s="109"/>
      <c r="S952" s="109"/>
      <c r="T952" s="109"/>
      <c r="U952" s="109"/>
      <c r="V952" s="109"/>
      <c r="W952" s="122"/>
      <c r="X952" s="138"/>
      <c r="Y952" s="123"/>
      <c r="Z952" s="123"/>
      <c r="AA952" s="79"/>
      <c r="AB952" s="79"/>
      <c r="AC952" s="164"/>
      <c r="AD952" s="123"/>
      <c r="AE952" s="174"/>
      <c r="AF952" s="124"/>
    </row>
    <row r="953" spans="1:32" s="106" customFormat="1">
      <c r="A953" s="108"/>
      <c r="B953" s="108"/>
      <c r="C953" s="108"/>
      <c r="D953" s="41"/>
      <c r="E953" s="41"/>
      <c r="F953" s="41"/>
      <c r="G953" s="41"/>
      <c r="H953" s="109"/>
      <c r="I953" s="109"/>
      <c r="J953" s="109"/>
      <c r="K953" s="109"/>
      <c r="L953" s="109"/>
      <c r="M953" s="109"/>
      <c r="N953" s="109"/>
      <c r="Q953" s="109"/>
      <c r="R953" s="109"/>
      <c r="S953" s="109"/>
      <c r="T953" s="109"/>
      <c r="U953" s="109"/>
      <c r="V953" s="109"/>
      <c r="W953" s="122"/>
      <c r="X953" s="138"/>
      <c r="Y953" s="123"/>
      <c r="Z953" s="123"/>
      <c r="AA953" s="79"/>
      <c r="AB953" s="79"/>
      <c r="AC953" s="164"/>
      <c r="AD953" s="123"/>
      <c r="AE953" s="174"/>
      <c r="AF953" s="124"/>
    </row>
    <row r="954" spans="1:32" s="106" customFormat="1">
      <c r="A954" s="108"/>
      <c r="B954" s="108"/>
      <c r="C954" s="108"/>
      <c r="D954" s="125"/>
      <c r="E954" s="100"/>
      <c r="F954" s="125"/>
      <c r="G954" s="125"/>
      <c r="H954" s="109"/>
      <c r="I954" s="109"/>
      <c r="J954" s="109"/>
      <c r="K954" s="109"/>
      <c r="L954" s="109"/>
      <c r="M954" s="109"/>
      <c r="N954" s="109"/>
      <c r="Q954" s="109"/>
      <c r="R954" s="109"/>
      <c r="S954" s="109"/>
      <c r="T954" s="109"/>
      <c r="U954" s="109"/>
      <c r="V954" s="109"/>
      <c r="W954" s="122"/>
      <c r="X954" s="138"/>
      <c r="Y954" s="123"/>
      <c r="Z954" s="123"/>
      <c r="AA954" s="79"/>
      <c r="AB954" s="79"/>
      <c r="AC954" s="164"/>
      <c r="AD954" s="123"/>
      <c r="AE954" s="174"/>
      <c r="AF954" s="124"/>
    </row>
    <row r="955" spans="1:32" s="106" customFormat="1">
      <c r="A955" s="108"/>
      <c r="B955" s="108"/>
      <c r="C955" s="108"/>
      <c r="D955" s="41"/>
      <c r="E955" s="41"/>
      <c r="F955" s="41"/>
      <c r="G955" s="41"/>
      <c r="H955" s="109"/>
      <c r="I955" s="109"/>
      <c r="J955" s="109"/>
      <c r="K955" s="109"/>
      <c r="L955" s="109"/>
      <c r="M955" s="109"/>
      <c r="N955" s="109"/>
      <c r="Q955" s="109"/>
      <c r="R955" s="109"/>
      <c r="S955" s="109"/>
      <c r="T955" s="109"/>
      <c r="U955" s="109"/>
      <c r="V955" s="109"/>
      <c r="W955" s="122"/>
      <c r="X955" s="138"/>
      <c r="Y955" s="123"/>
      <c r="Z955" s="123"/>
      <c r="AA955" s="79"/>
      <c r="AB955" s="79"/>
      <c r="AC955" s="164"/>
      <c r="AD955" s="123"/>
      <c r="AE955" s="174"/>
      <c r="AF955" s="124"/>
    </row>
    <row r="956" spans="1:32" s="106" customFormat="1">
      <c r="A956" s="108"/>
      <c r="B956" s="108"/>
      <c r="C956" s="108"/>
      <c r="D956" s="41"/>
      <c r="E956" s="41"/>
      <c r="F956" s="41"/>
      <c r="G956" s="41"/>
      <c r="H956" s="109"/>
      <c r="I956" s="109"/>
      <c r="J956" s="109"/>
      <c r="K956" s="109"/>
      <c r="L956" s="109"/>
      <c r="M956" s="109"/>
      <c r="N956" s="109"/>
      <c r="Q956" s="109"/>
      <c r="R956" s="109"/>
      <c r="S956" s="109"/>
      <c r="T956" s="109"/>
      <c r="U956" s="109"/>
      <c r="V956" s="109"/>
      <c r="W956" s="122"/>
      <c r="X956" s="138"/>
      <c r="Y956" s="123"/>
      <c r="Z956" s="123"/>
      <c r="AA956" s="79"/>
      <c r="AB956" s="79"/>
      <c r="AC956" s="164"/>
      <c r="AD956" s="123"/>
      <c r="AE956" s="174"/>
      <c r="AF956" s="124"/>
    </row>
    <row r="957" spans="1:32" s="106" customFormat="1">
      <c r="A957" s="108"/>
      <c r="B957" s="108"/>
      <c r="C957" s="108"/>
      <c r="D957" s="41"/>
      <c r="E957" s="41"/>
      <c r="F957" s="41"/>
      <c r="G957" s="41"/>
      <c r="H957" s="109"/>
      <c r="I957" s="109"/>
      <c r="J957" s="109"/>
      <c r="K957" s="109"/>
      <c r="L957" s="109"/>
      <c r="M957" s="109"/>
      <c r="N957" s="109"/>
      <c r="Q957" s="109"/>
      <c r="R957" s="109"/>
      <c r="S957" s="109"/>
      <c r="T957" s="109"/>
      <c r="U957" s="109"/>
      <c r="V957" s="109"/>
      <c r="W957" s="122"/>
      <c r="X957" s="138"/>
      <c r="Y957" s="123"/>
      <c r="Z957" s="123"/>
      <c r="AA957" s="79"/>
      <c r="AB957" s="79"/>
      <c r="AC957" s="164"/>
      <c r="AD957" s="123"/>
      <c r="AE957" s="174"/>
      <c r="AF957" s="124"/>
    </row>
    <row r="958" spans="1:32" s="106" customFormat="1">
      <c r="A958" s="108"/>
      <c r="B958" s="108"/>
      <c r="C958" s="108"/>
      <c r="D958" s="41"/>
      <c r="E958" s="41"/>
      <c r="F958" s="41"/>
      <c r="G958" s="41"/>
      <c r="H958" s="109"/>
      <c r="I958" s="109"/>
      <c r="J958" s="109"/>
      <c r="K958" s="109"/>
      <c r="L958" s="109"/>
      <c r="M958" s="109"/>
      <c r="N958" s="109"/>
      <c r="Q958" s="109"/>
      <c r="R958" s="109"/>
      <c r="S958" s="109"/>
      <c r="T958" s="109"/>
      <c r="U958" s="109"/>
      <c r="V958" s="109"/>
      <c r="W958" s="122"/>
      <c r="X958" s="138"/>
      <c r="Y958" s="123"/>
      <c r="Z958" s="123"/>
      <c r="AA958" s="79"/>
      <c r="AB958" s="79"/>
      <c r="AC958" s="164"/>
      <c r="AD958" s="123"/>
      <c r="AE958" s="174"/>
      <c r="AF958" s="124"/>
    </row>
    <row r="959" spans="1:32" s="106" customFormat="1">
      <c r="A959" s="108"/>
      <c r="B959" s="108"/>
      <c r="C959" s="108"/>
      <c r="D959" s="41"/>
      <c r="E959" s="41"/>
      <c r="F959" s="41"/>
      <c r="G959" s="41"/>
      <c r="H959" s="109"/>
      <c r="I959" s="109"/>
      <c r="J959" s="109"/>
      <c r="K959" s="109"/>
      <c r="L959" s="109"/>
      <c r="M959" s="109"/>
      <c r="N959" s="109"/>
      <c r="Q959" s="109"/>
      <c r="R959" s="109"/>
      <c r="S959" s="109"/>
      <c r="T959" s="109"/>
      <c r="U959" s="109"/>
      <c r="V959" s="109"/>
      <c r="W959" s="122"/>
      <c r="X959" s="138"/>
      <c r="Y959" s="123"/>
      <c r="Z959" s="123"/>
      <c r="AA959" s="79"/>
      <c r="AB959" s="79"/>
      <c r="AC959" s="164"/>
      <c r="AD959" s="123"/>
      <c r="AE959" s="174"/>
      <c r="AF959" s="124"/>
    </row>
    <row r="960" spans="1:32" s="106" customFormat="1">
      <c r="A960" s="108"/>
      <c r="B960" s="108"/>
      <c r="C960" s="108"/>
      <c r="D960" s="41"/>
      <c r="E960" s="41"/>
      <c r="F960" s="41"/>
      <c r="G960" s="41"/>
      <c r="H960" s="109"/>
      <c r="I960" s="109"/>
      <c r="J960" s="109"/>
      <c r="K960" s="109"/>
      <c r="L960" s="109"/>
      <c r="M960" s="109"/>
      <c r="N960" s="109"/>
      <c r="Q960" s="109"/>
      <c r="R960" s="109"/>
      <c r="S960" s="109"/>
      <c r="T960" s="109"/>
      <c r="U960" s="109"/>
      <c r="V960" s="109"/>
      <c r="W960" s="122"/>
      <c r="X960" s="138"/>
      <c r="Y960" s="123"/>
      <c r="Z960" s="123"/>
      <c r="AA960" s="79"/>
      <c r="AB960" s="79"/>
      <c r="AC960" s="164"/>
      <c r="AD960" s="123"/>
      <c r="AE960" s="174"/>
      <c r="AF960" s="124"/>
    </row>
    <row r="961" spans="1:32" s="106" customFormat="1">
      <c r="A961" s="108"/>
      <c r="B961" s="108"/>
      <c r="C961" s="108"/>
      <c r="D961" s="41"/>
      <c r="E961" s="41"/>
      <c r="F961" s="41"/>
      <c r="G961" s="41"/>
      <c r="H961" s="109"/>
      <c r="I961" s="109"/>
      <c r="J961" s="109"/>
      <c r="K961" s="109"/>
      <c r="L961" s="109"/>
      <c r="M961" s="109"/>
      <c r="N961" s="109"/>
      <c r="Q961" s="109"/>
      <c r="R961" s="109"/>
      <c r="S961" s="109"/>
      <c r="T961" s="109"/>
      <c r="U961" s="109"/>
      <c r="V961" s="109"/>
      <c r="W961" s="122"/>
      <c r="X961" s="138"/>
      <c r="Y961" s="123"/>
      <c r="Z961" s="123"/>
      <c r="AA961" s="79"/>
      <c r="AB961" s="79"/>
      <c r="AC961" s="164"/>
      <c r="AD961" s="123"/>
      <c r="AE961" s="174"/>
      <c r="AF961" s="124"/>
    </row>
    <row r="962" spans="1:32" s="106" customFormat="1">
      <c r="A962" s="108"/>
      <c r="B962" s="108"/>
      <c r="C962" s="108"/>
      <c r="D962" s="125"/>
      <c r="E962" s="100"/>
      <c r="F962" s="125"/>
      <c r="G962" s="125"/>
      <c r="H962" s="109"/>
      <c r="I962" s="109"/>
      <c r="J962" s="109"/>
      <c r="K962" s="109"/>
      <c r="L962" s="109"/>
      <c r="M962" s="109"/>
      <c r="N962" s="109"/>
      <c r="Q962" s="109"/>
      <c r="R962" s="109"/>
      <c r="S962" s="109"/>
      <c r="T962" s="109"/>
      <c r="U962" s="109"/>
      <c r="V962" s="109"/>
      <c r="W962" s="122"/>
      <c r="X962" s="138"/>
      <c r="Y962" s="123"/>
      <c r="Z962" s="123"/>
      <c r="AA962" s="79"/>
      <c r="AB962" s="79"/>
      <c r="AC962" s="164"/>
      <c r="AD962" s="123"/>
      <c r="AE962" s="174"/>
      <c r="AF962" s="124"/>
    </row>
    <row r="963" spans="1:32" s="106" customFormat="1">
      <c r="A963" s="108"/>
      <c r="B963" s="108"/>
      <c r="C963" s="108"/>
      <c r="D963" s="125"/>
      <c r="E963" s="100"/>
      <c r="F963" s="125"/>
      <c r="G963" s="125"/>
      <c r="H963" s="109"/>
      <c r="I963" s="109"/>
      <c r="J963" s="109"/>
      <c r="K963" s="109"/>
      <c r="L963" s="109"/>
      <c r="M963" s="109"/>
      <c r="N963" s="109"/>
      <c r="Q963" s="109"/>
      <c r="R963" s="109"/>
      <c r="S963" s="109"/>
      <c r="T963" s="109"/>
      <c r="U963" s="109"/>
      <c r="V963" s="109"/>
      <c r="W963" s="122"/>
      <c r="X963" s="138"/>
      <c r="Y963" s="123"/>
      <c r="Z963" s="123"/>
      <c r="AA963" s="79"/>
      <c r="AB963" s="79"/>
      <c r="AC963" s="164"/>
      <c r="AD963" s="123"/>
      <c r="AE963" s="174"/>
      <c r="AF963" s="124"/>
    </row>
    <row r="964" spans="1:32" s="106" customFormat="1">
      <c r="A964" s="108"/>
      <c r="B964" s="108"/>
      <c r="C964" s="108"/>
      <c r="D964" s="41"/>
      <c r="E964" s="41"/>
      <c r="F964" s="41"/>
      <c r="G964" s="41"/>
      <c r="H964" s="109"/>
      <c r="I964" s="109"/>
      <c r="J964" s="109"/>
      <c r="K964" s="109"/>
      <c r="L964" s="109"/>
      <c r="M964" s="109"/>
      <c r="N964" s="109"/>
      <c r="Q964" s="109"/>
      <c r="R964" s="109"/>
      <c r="S964" s="109"/>
      <c r="T964" s="109"/>
      <c r="U964" s="109"/>
      <c r="V964" s="109"/>
      <c r="W964" s="122"/>
      <c r="X964" s="138"/>
      <c r="Y964" s="123"/>
      <c r="Z964" s="123"/>
      <c r="AA964" s="79"/>
      <c r="AB964" s="79"/>
      <c r="AC964" s="164"/>
      <c r="AD964" s="123"/>
      <c r="AE964" s="174"/>
      <c r="AF964" s="124"/>
    </row>
    <row r="965" spans="1:32" s="106" customFormat="1">
      <c r="A965" s="108"/>
      <c r="B965" s="108"/>
      <c r="C965" s="108"/>
      <c r="D965" s="125"/>
      <c r="E965" s="100"/>
      <c r="F965" s="125"/>
      <c r="G965" s="125"/>
      <c r="H965" s="109"/>
      <c r="I965" s="109"/>
      <c r="J965" s="109"/>
      <c r="K965" s="109"/>
      <c r="L965" s="109"/>
      <c r="M965" s="109"/>
      <c r="N965" s="109"/>
      <c r="Q965" s="109"/>
      <c r="R965" s="109"/>
      <c r="S965" s="109"/>
      <c r="T965" s="109"/>
      <c r="U965" s="109"/>
      <c r="V965" s="109"/>
      <c r="W965" s="122"/>
      <c r="X965" s="138"/>
      <c r="Y965" s="123"/>
      <c r="Z965" s="123"/>
      <c r="AA965" s="79"/>
      <c r="AB965" s="79"/>
      <c r="AC965" s="164"/>
      <c r="AD965" s="123"/>
      <c r="AE965" s="174"/>
      <c r="AF965" s="124"/>
    </row>
    <row r="966" spans="1:32" s="106" customFormat="1">
      <c r="A966" s="108"/>
      <c r="B966" s="108"/>
      <c r="C966" s="108"/>
      <c r="D966" s="41"/>
      <c r="E966" s="41"/>
      <c r="F966" s="41"/>
      <c r="G966" s="41"/>
      <c r="H966" s="109"/>
      <c r="I966" s="109"/>
      <c r="J966" s="109"/>
      <c r="K966" s="109"/>
      <c r="L966" s="109"/>
      <c r="M966" s="109"/>
      <c r="N966" s="109"/>
      <c r="Q966" s="109"/>
      <c r="R966" s="109"/>
      <c r="S966" s="109"/>
      <c r="T966" s="109"/>
      <c r="U966" s="109"/>
      <c r="V966" s="109"/>
      <c r="W966" s="122"/>
      <c r="X966" s="138"/>
      <c r="Y966" s="123"/>
      <c r="Z966" s="123"/>
      <c r="AA966" s="79"/>
      <c r="AB966" s="79"/>
      <c r="AC966" s="164"/>
      <c r="AD966" s="123"/>
      <c r="AE966" s="174"/>
      <c r="AF966" s="124"/>
    </row>
    <row r="967" spans="1:32" s="106" customFormat="1">
      <c r="A967" s="108"/>
      <c r="B967" s="108"/>
      <c r="C967" s="108"/>
      <c r="D967" s="41"/>
      <c r="E967" s="41"/>
      <c r="F967" s="41"/>
      <c r="G967" s="41"/>
      <c r="H967" s="109"/>
      <c r="I967" s="109"/>
      <c r="J967" s="109"/>
      <c r="K967" s="109"/>
      <c r="L967" s="109"/>
      <c r="M967" s="109"/>
      <c r="N967" s="109"/>
      <c r="Q967" s="109"/>
      <c r="R967" s="109"/>
      <c r="S967" s="109"/>
      <c r="T967" s="109"/>
      <c r="U967" s="109"/>
      <c r="V967" s="109"/>
      <c r="W967" s="122"/>
      <c r="X967" s="138"/>
      <c r="Y967" s="123"/>
      <c r="Z967" s="123"/>
      <c r="AA967" s="79"/>
      <c r="AB967" s="79"/>
      <c r="AC967" s="164"/>
      <c r="AD967" s="123"/>
      <c r="AE967" s="174"/>
      <c r="AF967" s="124"/>
    </row>
    <row r="968" spans="1:32" s="106" customFormat="1">
      <c r="A968" s="108"/>
      <c r="B968" s="108"/>
      <c r="C968" s="108"/>
      <c r="D968" s="41"/>
      <c r="E968" s="41"/>
      <c r="F968" s="41"/>
      <c r="G968" s="41"/>
      <c r="H968" s="109"/>
      <c r="I968" s="109"/>
      <c r="J968" s="109"/>
      <c r="K968" s="109"/>
      <c r="L968" s="109"/>
      <c r="M968" s="109"/>
      <c r="N968" s="109"/>
      <c r="Q968" s="109"/>
      <c r="R968" s="109"/>
      <c r="S968" s="109"/>
      <c r="T968" s="109"/>
      <c r="U968" s="109"/>
      <c r="V968" s="109"/>
      <c r="W968" s="122"/>
      <c r="X968" s="138"/>
      <c r="Y968" s="123"/>
      <c r="Z968" s="123"/>
      <c r="AA968" s="79"/>
      <c r="AB968" s="79"/>
      <c r="AC968" s="164"/>
      <c r="AD968" s="123"/>
      <c r="AE968" s="174"/>
      <c r="AF968" s="124"/>
    </row>
    <row r="969" spans="1:32" s="106" customFormat="1">
      <c r="A969" s="108"/>
      <c r="B969" s="108"/>
      <c r="C969" s="108"/>
      <c r="D969" s="41"/>
      <c r="E969" s="41"/>
      <c r="F969" s="41"/>
      <c r="G969" s="41"/>
      <c r="H969" s="109"/>
      <c r="I969" s="109"/>
      <c r="J969" s="109"/>
      <c r="K969" s="109"/>
      <c r="L969" s="109"/>
      <c r="M969" s="109"/>
      <c r="N969" s="109"/>
      <c r="Q969" s="109"/>
      <c r="R969" s="109"/>
      <c r="S969" s="109"/>
      <c r="T969" s="109"/>
      <c r="U969" s="109"/>
      <c r="V969" s="109"/>
      <c r="W969" s="122"/>
      <c r="X969" s="138"/>
      <c r="Y969" s="123"/>
      <c r="Z969" s="123"/>
      <c r="AA969" s="79"/>
      <c r="AB969" s="79"/>
      <c r="AC969" s="164"/>
      <c r="AD969" s="123"/>
      <c r="AE969" s="174"/>
      <c r="AF969" s="124"/>
    </row>
    <row r="970" spans="1:32" s="106" customFormat="1">
      <c r="A970" s="108"/>
      <c r="B970" s="108"/>
      <c r="C970" s="108"/>
      <c r="D970" s="41"/>
      <c r="E970" s="41"/>
      <c r="F970" s="41"/>
      <c r="G970" s="41"/>
      <c r="H970" s="109"/>
      <c r="I970" s="109"/>
      <c r="J970" s="109"/>
      <c r="K970" s="109"/>
      <c r="L970" s="109"/>
      <c r="M970" s="109"/>
      <c r="N970" s="109"/>
      <c r="Q970" s="109"/>
      <c r="R970" s="109"/>
      <c r="S970" s="109"/>
      <c r="T970" s="109"/>
      <c r="U970" s="109"/>
      <c r="V970" s="109"/>
      <c r="W970" s="122"/>
      <c r="X970" s="138"/>
      <c r="Y970" s="123"/>
      <c r="Z970" s="123"/>
      <c r="AA970" s="79"/>
      <c r="AB970" s="79"/>
      <c r="AC970" s="164"/>
      <c r="AD970" s="123"/>
      <c r="AE970" s="174"/>
      <c r="AF970" s="124"/>
    </row>
    <row r="971" spans="1:32" s="106" customFormat="1">
      <c r="A971" s="108"/>
      <c r="B971" s="108"/>
      <c r="C971" s="108"/>
      <c r="D971" s="41"/>
      <c r="E971" s="41"/>
      <c r="F971" s="41"/>
      <c r="G971" s="41"/>
      <c r="H971" s="109"/>
      <c r="I971" s="109"/>
      <c r="J971" s="109"/>
      <c r="K971" s="109"/>
      <c r="L971" s="109"/>
      <c r="M971" s="109"/>
      <c r="N971" s="109"/>
      <c r="Q971" s="109"/>
      <c r="R971" s="109"/>
      <c r="S971" s="109"/>
      <c r="T971" s="109"/>
      <c r="U971" s="109"/>
      <c r="V971" s="109"/>
      <c r="W971" s="122"/>
      <c r="X971" s="138"/>
      <c r="Y971" s="123"/>
      <c r="Z971" s="123"/>
      <c r="AA971" s="79"/>
      <c r="AB971" s="79"/>
      <c r="AC971" s="164"/>
      <c r="AD971" s="123"/>
      <c r="AE971" s="174"/>
      <c r="AF971" s="124"/>
    </row>
    <row r="972" spans="1:32" s="106" customFormat="1">
      <c r="A972" s="108"/>
      <c r="B972" s="108"/>
      <c r="C972" s="108"/>
      <c r="D972" s="41"/>
      <c r="E972" s="41"/>
      <c r="F972" s="41"/>
      <c r="G972" s="41"/>
      <c r="H972" s="109"/>
      <c r="I972" s="109"/>
      <c r="J972" s="109"/>
      <c r="K972" s="109"/>
      <c r="L972" s="109"/>
      <c r="M972" s="109"/>
      <c r="N972" s="109"/>
      <c r="Q972" s="109"/>
      <c r="R972" s="109"/>
      <c r="S972" s="109"/>
      <c r="T972" s="109"/>
      <c r="U972" s="109"/>
      <c r="V972" s="109"/>
      <c r="W972" s="122"/>
      <c r="X972" s="138"/>
      <c r="Y972" s="123"/>
      <c r="Z972" s="123"/>
      <c r="AA972" s="79"/>
      <c r="AB972" s="79"/>
      <c r="AC972" s="164"/>
      <c r="AD972" s="123"/>
      <c r="AE972" s="174"/>
      <c r="AF972" s="124"/>
    </row>
    <row r="973" spans="1:32" s="106" customFormat="1">
      <c r="A973" s="108"/>
      <c r="B973" s="108"/>
      <c r="C973" s="108"/>
      <c r="D973" s="41"/>
      <c r="E973" s="41"/>
      <c r="F973" s="41"/>
      <c r="G973" s="41"/>
      <c r="H973" s="109"/>
      <c r="I973" s="109"/>
      <c r="J973" s="109"/>
      <c r="K973" s="109"/>
      <c r="L973" s="109"/>
      <c r="M973" s="109"/>
      <c r="N973" s="109"/>
      <c r="Q973" s="109"/>
      <c r="R973" s="109"/>
      <c r="S973" s="109"/>
      <c r="T973" s="109"/>
      <c r="U973" s="109"/>
      <c r="V973" s="109"/>
      <c r="W973" s="122"/>
      <c r="X973" s="138"/>
      <c r="Y973" s="123"/>
      <c r="Z973" s="123"/>
      <c r="AA973" s="79"/>
      <c r="AB973" s="79"/>
      <c r="AC973" s="164"/>
      <c r="AD973" s="123"/>
      <c r="AE973" s="174"/>
      <c r="AF973" s="124"/>
    </row>
    <row r="974" spans="1:32" s="106" customFormat="1">
      <c r="A974" s="108"/>
      <c r="B974" s="108"/>
      <c r="C974" s="108"/>
      <c r="D974" s="41"/>
      <c r="E974" s="41"/>
      <c r="F974" s="41"/>
      <c r="G974" s="41"/>
      <c r="H974" s="109"/>
      <c r="I974" s="109"/>
      <c r="J974" s="109"/>
      <c r="K974" s="109"/>
      <c r="L974" s="109"/>
      <c r="M974" s="109"/>
      <c r="N974" s="109"/>
      <c r="Q974" s="109"/>
      <c r="R974" s="109"/>
      <c r="S974" s="109"/>
      <c r="T974" s="109"/>
      <c r="U974" s="109"/>
      <c r="V974" s="109"/>
      <c r="W974" s="122"/>
      <c r="X974" s="138"/>
      <c r="Y974" s="123"/>
      <c r="Z974" s="123"/>
      <c r="AA974" s="79"/>
      <c r="AB974" s="79"/>
      <c r="AC974" s="164"/>
      <c r="AD974" s="123"/>
      <c r="AE974" s="174"/>
      <c r="AF974" s="124"/>
    </row>
    <row r="975" spans="1:32" s="106" customFormat="1">
      <c r="A975" s="108"/>
      <c r="B975" s="108"/>
      <c r="C975" s="108"/>
      <c r="D975" s="127"/>
      <c r="E975" s="100"/>
      <c r="F975" s="127"/>
      <c r="G975" s="127"/>
      <c r="H975" s="109"/>
      <c r="I975" s="109"/>
      <c r="J975" s="109"/>
      <c r="K975" s="109"/>
      <c r="L975" s="109"/>
      <c r="M975" s="109"/>
      <c r="N975" s="109"/>
      <c r="Q975" s="109"/>
      <c r="R975" s="109"/>
      <c r="S975" s="109"/>
      <c r="T975" s="109"/>
      <c r="U975" s="109"/>
      <c r="V975" s="109"/>
      <c r="W975" s="122"/>
      <c r="X975" s="138"/>
      <c r="Y975" s="123"/>
      <c r="Z975" s="123"/>
      <c r="AA975" s="79"/>
      <c r="AB975" s="79"/>
      <c r="AC975" s="164"/>
      <c r="AD975" s="123"/>
      <c r="AE975" s="174"/>
      <c r="AF975" s="124"/>
    </row>
    <row r="976" spans="1:32" s="106" customFormat="1">
      <c r="A976" s="108"/>
      <c r="B976" s="108"/>
      <c r="C976" s="108"/>
      <c r="D976" s="127"/>
      <c r="E976" s="100"/>
      <c r="F976" s="127"/>
      <c r="G976" s="127"/>
      <c r="H976" s="109"/>
      <c r="I976" s="109"/>
      <c r="J976" s="109"/>
      <c r="K976" s="109"/>
      <c r="L976" s="109"/>
      <c r="M976" s="109"/>
      <c r="N976" s="109"/>
      <c r="Q976" s="109"/>
      <c r="R976" s="109"/>
      <c r="S976" s="109"/>
      <c r="T976" s="109"/>
      <c r="U976" s="109"/>
      <c r="V976" s="109"/>
      <c r="W976" s="122"/>
      <c r="X976" s="138"/>
      <c r="Y976" s="123"/>
      <c r="Z976" s="123"/>
      <c r="AA976" s="79"/>
      <c r="AB976" s="79"/>
      <c r="AC976" s="164"/>
      <c r="AD976" s="123"/>
      <c r="AE976" s="174"/>
      <c r="AF976" s="124"/>
    </row>
    <row r="977" spans="1:32" s="106" customFormat="1">
      <c r="A977" s="108"/>
      <c r="B977" s="108"/>
      <c r="C977" s="108"/>
      <c r="D977" s="127"/>
      <c r="E977" s="100"/>
      <c r="F977" s="127"/>
      <c r="G977" s="127"/>
      <c r="H977" s="109"/>
      <c r="I977" s="109"/>
      <c r="J977" s="109"/>
      <c r="K977" s="109"/>
      <c r="L977" s="109"/>
      <c r="M977" s="109"/>
      <c r="N977" s="109"/>
      <c r="Q977" s="109"/>
      <c r="R977" s="109"/>
      <c r="S977" s="109"/>
      <c r="T977" s="109"/>
      <c r="U977" s="109"/>
      <c r="V977" s="109"/>
      <c r="W977" s="122"/>
      <c r="X977" s="138"/>
      <c r="Y977" s="123"/>
      <c r="Z977" s="123"/>
      <c r="AA977" s="79"/>
      <c r="AB977" s="79"/>
      <c r="AC977" s="164"/>
      <c r="AD977" s="123"/>
      <c r="AE977" s="174"/>
      <c r="AF977" s="124"/>
    </row>
    <row r="978" spans="1:32" s="106" customFormat="1">
      <c r="A978" s="108"/>
      <c r="B978" s="108"/>
      <c r="C978" s="108"/>
      <c r="D978" s="127"/>
      <c r="E978" s="100"/>
      <c r="F978" s="127"/>
      <c r="G978" s="127"/>
      <c r="H978" s="109"/>
      <c r="I978" s="109"/>
      <c r="J978" s="109"/>
      <c r="K978" s="109"/>
      <c r="L978" s="109"/>
      <c r="M978" s="109"/>
      <c r="N978" s="109"/>
      <c r="Q978" s="109"/>
      <c r="R978" s="109"/>
      <c r="S978" s="109"/>
      <c r="T978" s="109"/>
      <c r="U978" s="109"/>
      <c r="V978" s="109"/>
      <c r="W978" s="122"/>
      <c r="X978" s="138"/>
      <c r="Y978" s="123"/>
      <c r="Z978" s="123"/>
      <c r="AA978" s="79"/>
      <c r="AB978" s="79"/>
      <c r="AC978" s="164"/>
      <c r="AD978" s="123"/>
      <c r="AE978" s="174"/>
      <c r="AF978" s="124"/>
    </row>
    <row r="979" spans="1:32" s="106" customFormat="1">
      <c r="A979" s="108"/>
      <c r="B979" s="108"/>
      <c r="C979" s="108"/>
      <c r="D979" s="111"/>
      <c r="E979" s="100"/>
      <c r="F979" s="111"/>
      <c r="G979" s="111"/>
      <c r="H979" s="109"/>
      <c r="I979" s="109"/>
      <c r="J979" s="109"/>
      <c r="K979" s="109"/>
      <c r="L979" s="109"/>
      <c r="M979" s="109"/>
      <c r="N979" s="109"/>
      <c r="Q979" s="109"/>
      <c r="R979" s="109"/>
      <c r="S979" s="109"/>
      <c r="T979" s="109"/>
      <c r="U979" s="109"/>
      <c r="V979" s="109"/>
      <c r="W979" s="122"/>
      <c r="X979" s="138"/>
      <c r="Y979" s="123"/>
      <c r="Z979" s="123"/>
      <c r="AA979" s="79"/>
      <c r="AB979" s="79"/>
      <c r="AC979" s="164"/>
      <c r="AD979" s="123"/>
      <c r="AE979" s="174"/>
      <c r="AF979" s="124"/>
    </row>
    <row r="980" spans="1:32" s="106" customFormat="1">
      <c r="A980" s="108"/>
      <c r="B980" s="108"/>
      <c r="C980" s="108"/>
      <c r="D980" s="41"/>
      <c r="E980" s="41"/>
      <c r="F980" s="41"/>
      <c r="G980" s="41"/>
      <c r="H980" s="109"/>
      <c r="I980" s="109"/>
      <c r="J980" s="109"/>
      <c r="K980" s="109"/>
      <c r="L980" s="109"/>
      <c r="M980" s="109"/>
      <c r="N980" s="109"/>
      <c r="Q980" s="109"/>
      <c r="R980" s="109"/>
      <c r="S980" s="109"/>
      <c r="T980" s="109"/>
      <c r="U980" s="109"/>
      <c r="V980" s="109"/>
      <c r="W980" s="122"/>
      <c r="X980" s="138"/>
      <c r="Y980" s="123"/>
      <c r="Z980" s="123"/>
      <c r="AA980" s="79"/>
      <c r="AB980" s="79"/>
      <c r="AC980" s="164"/>
      <c r="AD980" s="123"/>
      <c r="AE980" s="174"/>
      <c r="AF980" s="124"/>
    </row>
    <row r="981" spans="1:32" s="106" customFormat="1">
      <c r="A981" s="108"/>
      <c r="B981" s="108"/>
      <c r="C981" s="108"/>
      <c r="D981" s="41"/>
      <c r="E981" s="41"/>
      <c r="F981" s="41"/>
      <c r="G981" s="41"/>
      <c r="H981" s="109"/>
      <c r="I981" s="109"/>
      <c r="J981" s="109"/>
      <c r="K981" s="109"/>
      <c r="L981" s="109"/>
      <c r="M981" s="109"/>
      <c r="N981" s="109"/>
      <c r="Q981" s="109"/>
      <c r="R981" s="109"/>
      <c r="S981" s="109"/>
      <c r="T981" s="109"/>
      <c r="U981" s="109"/>
      <c r="V981" s="109"/>
      <c r="W981" s="122"/>
      <c r="X981" s="138"/>
      <c r="Y981" s="123"/>
      <c r="Z981" s="123"/>
      <c r="AA981" s="79"/>
      <c r="AB981" s="79"/>
      <c r="AC981" s="164"/>
      <c r="AD981" s="123"/>
      <c r="AE981" s="174"/>
      <c r="AF981" s="124"/>
    </row>
    <row r="982" spans="1:32" s="106" customFormat="1">
      <c r="A982" s="108"/>
      <c r="B982" s="108"/>
      <c r="C982" s="108"/>
      <c r="D982" s="125"/>
      <c r="E982" s="100"/>
      <c r="F982" s="125"/>
      <c r="G982" s="125"/>
      <c r="H982" s="109"/>
      <c r="I982" s="109"/>
      <c r="J982" s="109"/>
      <c r="K982" s="109"/>
      <c r="L982" s="109"/>
      <c r="M982" s="109"/>
      <c r="N982" s="109"/>
      <c r="Q982" s="109"/>
      <c r="R982" s="109"/>
      <c r="S982" s="109"/>
      <c r="T982" s="109"/>
      <c r="U982" s="109"/>
      <c r="V982" s="109"/>
      <c r="W982" s="122"/>
      <c r="X982" s="138"/>
      <c r="Y982" s="123"/>
      <c r="Z982" s="123"/>
      <c r="AA982" s="79"/>
      <c r="AB982" s="79"/>
      <c r="AC982" s="164"/>
      <c r="AD982" s="123"/>
      <c r="AE982" s="174"/>
      <c r="AF982" s="124"/>
    </row>
    <row r="983" spans="1:32" s="106" customFormat="1">
      <c r="A983" s="108"/>
      <c r="B983" s="108"/>
      <c r="C983" s="108"/>
      <c r="D983" s="125"/>
      <c r="E983" s="100"/>
      <c r="F983" s="125"/>
      <c r="G983" s="125"/>
      <c r="H983" s="109"/>
      <c r="I983" s="109"/>
      <c r="J983" s="109"/>
      <c r="K983" s="109"/>
      <c r="L983" s="109"/>
      <c r="M983" s="109"/>
      <c r="N983" s="109"/>
      <c r="Q983" s="109"/>
      <c r="R983" s="109"/>
      <c r="S983" s="109"/>
      <c r="T983" s="109"/>
      <c r="U983" s="109"/>
      <c r="V983" s="109"/>
      <c r="W983" s="122"/>
      <c r="X983" s="138"/>
      <c r="Y983" s="123"/>
      <c r="Z983" s="123"/>
      <c r="AA983" s="79"/>
      <c r="AB983" s="79"/>
      <c r="AC983" s="164"/>
      <c r="AD983" s="123"/>
      <c r="AE983" s="174"/>
      <c r="AF983" s="124"/>
    </row>
    <row r="984" spans="1:32" s="106" customFormat="1">
      <c r="A984" s="108"/>
      <c r="B984" s="108"/>
      <c r="C984" s="108"/>
      <c r="D984" s="41"/>
      <c r="E984" s="41"/>
      <c r="F984" s="41"/>
      <c r="G984" s="41"/>
      <c r="H984" s="109"/>
      <c r="I984" s="109"/>
      <c r="J984" s="109"/>
      <c r="K984" s="109"/>
      <c r="L984" s="109"/>
      <c r="M984" s="109"/>
      <c r="N984" s="109"/>
      <c r="Q984" s="109"/>
      <c r="R984" s="109"/>
      <c r="S984" s="109"/>
      <c r="T984" s="109"/>
      <c r="U984" s="109"/>
      <c r="V984" s="109"/>
      <c r="W984" s="122"/>
      <c r="X984" s="138"/>
      <c r="Y984" s="123"/>
      <c r="Z984" s="123"/>
      <c r="AA984" s="79"/>
      <c r="AB984" s="79"/>
      <c r="AC984" s="164"/>
      <c r="AD984" s="123"/>
      <c r="AE984" s="174"/>
      <c r="AF984" s="124"/>
    </row>
    <row r="985" spans="1:32" s="106" customFormat="1">
      <c r="A985" s="108"/>
      <c r="B985" s="108"/>
      <c r="C985" s="108"/>
      <c r="D985" s="125"/>
      <c r="E985" s="100"/>
      <c r="F985" s="125"/>
      <c r="G985" s="125"/>
      <c r="H985" s="109"/>
      <c r="I985" s="109"/>
      <c r="J985" s="109"/>
      <c r="K985" s="109"/>
      <c r="L985" s="109"/>
      <c r="M985" s="109"/>
      <c r="N985" s="109"/>
      <c r="Q985" s="109"/>
      <c r="R985" s="109"/>
      <c r="S985" s="109"/>
      <c r="T985" s="109"/>
      <c r="U985" s="109"/>
      <c r="V985" s="109"/>
      <c r="W985" s="122"/>
      <c r="X985" s="138"/>
      <c r="Y985" s="123"/>
      <c r="Z985" s="123"/>
      <c r="AA985" s="79"/>
      <c r="AB985" s="79"/>
      <c r="AC985" s="164"/>
      <c r="AD985" s="123"/>
      <c r="AE985" s="174"/>
      <c r="AF985" s="124"/>
    </row>
    <row r="986" spans="1:32" s="106" customFormat="1">
      <c r="A986" s="108"/>
      <c r="B986" s="108"/>
      <c r="C986" s="108"/>
      <c r="D986" s="125"/>
      <c r="E986" s="100"/>
      <c r="F986" s="125"/>
      <c r="G986" s="125"/>
      <c r="H986" s="109"/>
      <c r="I986" s="109"/>
      <c r="J986" s="109"/>
      <c r="K986" s="109"/>
      <c r="L986" s="109"/>
      <c r="M986" s="109"/>
      <c r="N986" s="109"/>
      <c r="Q986" s="109"/>
      <c r="R986" s="109"/>
      <c r="S986" s="109"/>
      <c r="T986" s="109"/>
      <c r="U986" s="109"/>
      <c r="V986" s="109"/>
      <c r="W986" s="122"/>
      <c r="X986" s="138"/>
      <c r="Y986" s="123"/>
      <c r="Z986" s="123"/>
      <c r="AA986" s="79"/>
      <c r="AB986" s="79"/>
      <c r="AC986" s="164"/>
      <c r="AD986" s="123"/>
      <c r="AE986" s="174"/>
      <c r="AF986" s="124"/>
    </row>
    <row r="987" spans="1:32" s="106" customFormat="1">
      <c r="A987" s="108"/>
      <c r="B987" s="108"/>
      <c r="C987" s="108"/>
      <c r="D987" s="41"/>
      <c r="E987" s="41"/>
      <c r="F987" s="41"/>
      <c r="G987" s="41"/>
      <c r="H987" s="109"/>
      <c r="I987" s="109"/>
      <c r="J987" s="109"/>
      <c r="K987" s="109"/>
      <c r="L987" s="109"/>
      <c r="M987" s="109"/>
      <c r="N987" s="109"/>
      <c r="Q987" s="109"/>
      <c r="R987" s="109"/>
      <c r="S987" s="109"/>
      <c r="T987" s="109"/>
      <c r="U987" s="109"/>
      <c r="V987" s="109"/>
      <c r="W987" s="122"/>
      <c r="X987" s="138"/>
      <c r="Y987" s="123"/>
      <c r="Z987" s="123"/>
      <c r="AA987" s="79"/>
      <c r="AB987" s="79"/>
      <c r="AC987" s="164"/>
      <c r="AD987" s="123"/>
      <c r="AE987" s="174"/>
      <c r="AF987" s="124"/>
    </row>
    <row r="988" spans="1:32" s="106" customFormat="1">
      <c r="A988" s="108"/>
      <c r="B988" s="108"/>
      <c r="C988" s="108"/>
      <c r="D988" s="125"/>
      <c r="E988" s="100"/>
      <c r="F988" s="125"/>
      <c r="G988" s="125"/>
      <c r="H988" s="109"/>
      <c r="I988" s="109"/>
      <c r="J988" s="109"/>
      <c r="K988" s="109"/>
      <c r="L988" s="109"/>
      <c r="M988" s="109"/>
      <c r="N988" s="109"/>
      <c r="Q988" s="109"/>
      <c r="R988" s="109"/>
      <c r="S988" s="109"/>
      <c r="T988" s="109"/>
      <c r="U988" s="109"/>
      <c r="V988" s="109"/>
      <c r="W988" s="122"/>
      <c r="X988" s="138"/>
      <c r="Y988" s="123"/>
      <c r="Z988" s="123"/>
      <c r="AA988" s="79"/>
      <c r="AB988" s="79"/>
      <c r="AC988" s="164"/>
      <c r="AD988" s="123"/>
      <c r="AE988" s="174"/>
      <c r="AF988" s="124"/>
    </row>
    <row r="989" spans="1:32" s="106" customFormat="1">
      <c r="A989" s="108"/>
      <c r="B989" s="108"/>
      <c r="C989" s="108"/>
      <c r="D989" s="111"/>
      <c r="E989" s="100"/>
      <c r="F989" s="111"/>
      <c r="G989" s="111"/>
      <c r="H989" s="109"/>
      <c r="I989" s="109"/>
      <c r="J989" s="109"/>
      <c r="K989" s="109"/>
      <c r="L989" s="109"/>
      <c r="M989" s="109"/>
      <c r="N989" s="109"/>
      <c r="Q989" s="109"/>
      <c r="R989" s="109"/>
      <c r="S989" s="109"/>
      <c r="T989" s="109"/>
      <c r="U989" s="109"/>
      <c r="V989" s="109"/>
      <c r="W989" s="122"/>
      <c r="X989" s="138"/>
      <c r="Y989" s="123"/>
      <c r="Z989" s="123"/>
      <c r="AA989" s="79"/>
      <c r="AB989" s="79"/>
      <c r="AC989" s="164"/>
      <c r="AD989" s="123"/>
      <c r="AE989" s="174"/>
      <c r="AF989" s="124"/>
    </row>
    <row r="990" spans="1:32" s="106" customFormat="1">
      <c r="A990" s="108"/>
      <c r="B990" s="108"/>
      <c r="C990" s="108"/>
      <c r="D990" s="125"/>
      <c r="E990" s="100"/>
      <c r="F990" s="125"/>
      <c r="G990" s="125"/>
      <c r="H990" s="109"/>
      <c r="I990" s="109"/>
      <c r="J990" s="109"/>
      <c r="K990" s="109"/>
      <c r="L990" s="109"/>
      <c r="M990" s="109"/>
      <c r="N990" s="109"/>
      <c r="Q990" s="109"/>
      <c r="R990" s="109"/>
      <c r="S990" s="109"/>
      <c r="T990" s="109"/>
      <c r="U990" s="109"/>
      <c r="V990" s="109"/>
      <c r="W990" s="122"/>
      <c r="X990" s="138"/>
      <c r="Y990" s="123"/>
      <c r="Z990" s="123"/>
      <c r="AA990" s="79"/>
      <c r="AB990" s="79"/>
      <c r="AC990" s="164"/>
      <c r="AD990" s="123"/>
      <c r="AE990" s="174"/>
      <c r="AF990" s="124"/>
    </row>
    <row r="991" spans="1:32" s="106" customFormat="1">
      <c r="A991" s="108"/>
      <c r="B991" s="108"/>
      <c r="C991" s="108"/>
      <c r="D991" s="125"/>
      <c r="E991" s="100"/>
      <c r="F991" s="125"/>
      <c r="G991" s="125"/>
      <c r="H991" s="109"/>
      <c r="I991" s="109"/>
      <c r="J991" s="109"/>
      <c r="K991" s="109"/>
      <c r="L991" s="109"/>
      <c r="M991" s="109"/>
      <c r="N991" s="109"/>
      <c r="Q991" s="109"/>
      <c r="R991" s="109"/>
      <c r="S991" s="109"/>
      <c r="T991" s="109"/>
      <c r="U991" s="109"/>
      <c r="V991" s="109"/>
      <c r="W991" s="122"/>
      <c r="X991" s="138"/>
      <c r="Y991" s="123"/>
      <c r="Z991" s="123"/>
      <c r="AA991" s="79"/>
      <c r="AB991" s="79"/>
      <c r="AC991" s="164"/>
      <c r="AD991" s="123"/>
      <c r="AE991" s="174"/>
      <c r="AF991" s="124"/>
    </row>
    <row r="992" spans="1:32" s="106" customFormat="1">
      <c r="A992" s="108"/>
      <c r="B992" s="108"/>
      <c r="C992" s="108"/>
      <c r="D992" s="125"/>
      <c r="E992" s="100"/>
      <c r="F992" s="125"/>
      <c r="G992" s="125"/>
      <c r="H992" s="109"/>
      <c r="I992" s="109"/>
      <c r="J992" s="109"/>
      <c r="K992" s="109"/>
      <c r="L992" s="109"/>
      <c r="M992" s="109"/>
      <c r="N992" s="109"/>
      <c r="Q992" s="109"/>
      <c r="R992" s="109"/>
      <c r="S992" s="109"/>
      <c r="T992" s="109"/>
      <c r="U992" s="109"/>
      <c r="V992" s="109"/>
      <c r="W992" s="122"/>
      <c r="X992" s="138"/>
      <c r="Y992" s="123"/>
      <c r="Z992" s="123"/>
      <c r="AA992" s="79"/>
      <c r="AB992" s="79"/>
      <c r="AC992" s="164"/>
      <c r="AD992" s="123"/>
      <c r="AE992" s="174"/>
      <c r="AF992" s="124"/>
    </row>
    <row r="993" spans="1:32" s="106" customFormat="1">
      <c r="A993" s="108"/>
      <c r="B993" s="108"/>
      <c r="C993" s="108"/>
      <c r="D993" s="125"/>
      <c r="E993" s="100"/>
      <c r="F993" s="125"/>
      <c r="G993" s="125"/>
      <c r="H993" s="109"/>
      <c r="I993" s="109"/>
      <c r="J993" s="109"/>
      <c r="K993" s="109"/>
      <c r="L993" s="109"/>
      <c r="M993" s="109"/>
      <c r="N993" s="109"/>
      <c r="Q993" s="109"/>
      <c r="R993" s="109"/>
      <c r="S993" s="109"/>
      <c r="T993" s="109"/>
      <c r="U993" s="109"/>
      <c r="V993" s="109"/>
      <c r="W993" s="122"/>
      <c r="X993" s="138"/>
      <c r="Y993" s="123"/>
      <c r="Z993" s="123"/>
      <c r="AA993" s="79"/>
      <c r="AB993" s="79"/>
      <c r="AC993" s="164"/>
      <c r="AD993" s="123"/>
      <c r="AE993" s="174"/>
      <c r="AF993" s="124"/>
    </row>
    <row r="994" spans="1:32" s="106" customFormat="1">
      <c r="A994" s="108"/>
      <c r="B994" s="108"/>
      <c r="C994" s="108"/>
      <c r="D994" s="111"/>
      <c r="E994" s="100"/>
      <c r="F994" s="111"/>
      <c r="G994" s="111"/>
      <c r="H994" s="109"/>
      <c r="I994" s="109"/>
      <c r="J994" s="109"/>
      <c r="K994" s="109"/>
      <c r="L994" s="109"/>
      <c r="M994" s="109"/>
      <c r="N994" s="109"/>
      <c r="Q994" s="109"/>
      <c r="R994" s="109"/>
      <c r="S994" s="109"/>
      <c r="T994" s="109"/>
      <c r="U994" s="109"/>
      <c r="V994" s="109"/>
      <c r="W994" s="122"/>
      <c r="X994" s="138"/>
      <c r="Y994" s="123"/>
      <c r="Z994" s="123"/>
      <c r="AA994" s="79"/>
      <c r="AB994" s="79"/>
      <c r="AC994" s="164"/>
      <c r="AD994" s="123"/>
      <c r="AE994" s="174"/>
      <c r="AF994" s="124"/>
    </row>
    <row r="995" spans="1:32" s="106" customFormat="1">
      <c r="A995" s="108"/>
      <c r="B995" s="108"/>
      <c r="C995" s="108"/>
      <c r="D995" s="41"/>
      <c r="E995" s="107"/>
      <c r="F995" s="41"/>
      <c r="G995" s="41"/>
      <c r="H995" s="109"/>
      <c r="I995" s="109"/>
      <c r="J995" s="109"/>
      <c r="K995" s="109"/>
      <c r="L995" s="109"/>
      <c r="M995" s="109"/>
      <c r="N995" s="109"/>
      <c r="Q995" s="109"/>
      <c r="R995" s="109"/>
      <c r="S995" s="109"/>
      <c r="T995" s="109"/>
      <c r="U995" s="109"/>
      <c r="V995" s="109"/>
      <c r="W995" s="122"/>
      <c r="X995" s="138"/>
      <c r="Y995" s="123"/>
      <c r="Z995" s="123"/>
      <c r="AA995" s="79"/>
      <c r="AB995" s="79"/>
      <c r="AC995" s="164"/>
      <c r="AD995" s="123"/>
      <c r="AE995" s="174"/>
      <c r="AF995" s="124"/>
    </row>
    <row r="996" spans="1:32" s="106" customFormat="1">
      <c r="A996" s="108"/>
      <c r="B996" s="108"/>
      <c r="C996" s="108"/>
      <c r="D996" s="41"/>
      <c r="E996" s="41"/>
      <c r="F996" s="41"/>
      <c r="G996" s="41"/>
      <c r="H996" s="109"/>
      <c r="I996" s="109"/>
      <c r="J996" s="109"/>
      <c r="K996" s="109"/>
      <c r="L996" s="109"/>
      <c r="M996" s="109"/>
      <c r="N996" s="109"/>
      <c r="Q996" s="109"/>
      <c r="R996" s="109"/>
      <c r="S996" s="109"/>
      <c r="T996" s="109"/>
      <c r="U996" s="109"/>
      <c r="V996" s="109"/>
      <c r="W996" s="122"/>
      <c r="X996" s="138"/>
      <c r="Y996" s="123"/>
      <c r="Z996" s="123"/>
      <c r="AA996" s="79"/>
      <c r="AB996" s="79"/>
      <c r="AC996" s="164"/>
      <c r="AD996" s="123"/>
      <c r="AE996" s="174"/>
      <c r="AF996" s="124"/>
    </row>
    <row r="997" spans="1:32" s="106" customFormat="1">
      <c r="A997" s="108"/>
      <c r="B997" s="108"/>
      <c r="C997" s="108"/>
      <c r="D997" s="127"/>
      <c r="E997" s="100"/>
      <c r="F997" s="127"/>
      <c r="G997" s="127"/>
      <c r="H997" s="109"/>
      <c r="I997" s="109"/>
      <c r="J997" s="109"/>
      <c r="K997" s="109"/>
      <c r="L997" s="109"/>
      <c r="M997" s="109"/>
      <c r="N997" s="109"/>
      <c r="Q997" s="109"/>
      <c r="R997" s="109"/>
      <c r="S997" s="109"/>
      <c r="T997" s="109"/>
      <c r="U997" s="109"/>
      <c r="V997" s="109"/>
      <c r="W997" s="122"/>
      <c r="X997" s="138"/>
      <c r="Y997" s="123"/>
      <c r="Z997" s="123"/>
      <c r="AA997" s="79"/>
      <c r="AB997" s="79"/>
      <c r="AC997" s="164"/>
      <c r="AD997" s="123"/>
      <c r="AE997" s="174"/>
      <c r="AF997" s="124"/>
    </row>
    <row r="998" spans="1:32" s="106" customFormat="1">
      <c r="A998" s="108"/>
      <c r="B998" s="108"/>
      <c r="C998" s="108"/>
      <c r="D998" s="127"/>
      <c r="E998" s="100"/>
      <c r="F998" s="127"/>
      <c r="G998" s="127"/>
      <c r="H998" s="109"/>
      <c r="I998" s="109"/>
      <c r="J998" s="109"/>
      <c r="K998" s="109"/>
      <c r="L998" s="109"/>
      <c r="M998" s="109"/>
      <c r="N998" s="109"/>
      <c r="Q998" s="109"/>
      <c r="R998" s="109"/>
      <c r="S998" s="109"/>
      <c r="T998" s="109"/>
      <c r="U998" s="109"/>
      <c r="V998" s="109"/>
      <c r="W998" s="122"/>
      <c r="X998" s="138"/>
      <c r="Y998" s="123"/>
      <c r="Z998" s="123"/>
      <c r="AA998" s="79"/>
      <c r="AB998" s="79"/>
      <c r="AC998" s="164"/>
      <c r="AD998" s="123"/>
      <c r="AE998" s="174"/>
      <c r="AF998" s="124"/>
    </row>
    <row r="999" spans="1:32" s="106" customFormat="1">
      <c r="A999" s="108"/>
      <c r="B999" s="108"/>
      <c r="C999" s="108"/>
      <c r="D999" s="125"/>
      <c r="E999" s="100"/>
      <c r="F999" s="125"/>
      <c r="G999" s="125"/>
      <c r="H999" s="109"/>
      <c r="I999" s="109"/>
      <c r="J999" s="109"/>
      <c r="K999" s="109"/>
      <c r="L999" s="109"/>
      <c r="M999" s="109"/>
      <c r="N999" s="109"/>
      <c r="Q999" s="109"/>
      <c r="R999" s="109"/>
      <c r="S999" s="109"/>
      <c r="T999" s="109"/>
      <c r="U999" s="109"/>
      <c r="V999" s="109"/>
      <c r="W999" s="122"/>
      <c r="X999" s="138"/>
      <c r="Y999" s="123"/>
      <c r="Z999" s="123"/>
      <c r="AA999" s="79"/>
      <c r="AB999" s="79"/>
      <c r="AC999" s="164"/>
      <c r="AD999" s="123"/>
      <c r="AE999" s="174"/>
      <c r="AF999" s="124"/>
    </row>
    <row r="1000" spans="1:32" s="106" customFormat="1">
      <c r="A1000" s="108"/>
      <c r="B1000" s="108"/>
      <c r="C1000" s="108"/>
      <c r="D1000" s="125"/>
      <c r="E1000" s="100"/>
      <c r="F1000" s="125"/>
      <c r="G1000" s="125"/>
      <c r="H1000" s="109"/>
      <c r="I1000" s="109"/>
      <c r="J1000" s="109"/>
      <c r="K1000" s="109"/>
      <c r="L1000" s="109"/>
      <c r="M1000" s="109"/>
      <c r="N1000" s="109"/>
      <c r="Q1000" s="109"/>
      <c r="R1000" s="109"/>
      <c r="S1000" s="109"/>
      <c r="T1000" s="109"/>
      <c r="U1000" s="109"/>
      <c r="V1000" s="109"/>
      <c r="W1000" s="122"/>
      <c r="X1000" s="138"/>
      <c r="Y1000" s="123"/>
      <c r="Z1000" s="123"/>
      <c r="AA1000" s="79"/>
      <c r="AB1000" s="79"/>
      <c r="AC1000" s="164"/>
      <c r="AD1000" s="123"/>
      <c r="AE1000" s="174"/>
      <c r="AF1000" s="124"/>
    </row>
    <row r="1001" spans="1:32" s="106" customFormat="1">
      <c r="A1001" s="108"/>
      <c r="B1001" s="108"/>
      <c r="C1001" s="108"/>
      <c r="D1001" s="111"/>
      <c r="E1001" s="100"/>
      <c r="F1001" s="111"/>
      <c r="G1001" s="111"/>
      <c r="H1001" s="109"/>
      <c r="I1001" s="109"/>
      <c r="J1001" s="109"/>
      <c r="K1001" s="109"/>
      <c r="L1001" s="109"/>
      <c r="M1001" s="109"/>
      <c r="N1001" s="109"/>
      <c r="Q1001" s="109"/>
      <c r="R1001" s="109"/>
      <c r="S1001" s="109"/>
      <c r="T1001" s="109"/>
      <c r="U1001" s="109"/>
      <c r="V1001" s="109"/>
      <c r="W1001" s="122"/>
      <c r="X1001" s="138"/>
      <c r="Y1001" s="123"/>
      <c r="Z1001" s="123"/>
      <c r="AA1001" s="79"/>
      <c r="AB1001" s="79"/>
      <c r="AC1001" s="164"/>
      <c r="AD1001" s="123"/>
      <c r="AE1001" s="174"/>
      <c r="AF1001" s="124"/>
    </row>
    <row r="1002" spans="1:32" s="106" customFormat="1">
      <c r="A1002" s="108"/>
      <c r="B1002" s="108"/>
      <c r="C1002" s="108"/>
      <c r="D1002" s="125"/>
      <c r="E1002" s="100"/>
      <c r="F1002" s="125"/>
      <c r="G1002" s="125"/>
      <c r="H1002" s="109"/>
      <c r="I1002" s="109"/>
      <c r="J1002" s="109"/>
      <c r="K1002" s="109"/>
      <c r="L1002" s="109"/>
      <c r="M1002" s="109"/>
      <c r="N1002" s="109"/>
      <c r="Q1002" s="109"/>
      <c r="R1002" s="109"/>
      <c r="S1002" s="109"/>
      <c r="T1002" s="109"/>
      <c r="U1002" s="109"/>
      <c r="V1002" s="109"/>
      <c r="W1002" s="122"/>
      <c r="X1002" s="138"/>
      <c r="Y1002" s="123"/>
      <c r="Z1002" s="123"/>
      <c r="AA1002" s="79"/>
      <c r="AB1002" s="79"/>
      <c r="AC1002" s="164"/>
      <c r="AD1002" s="123"/>
      <c r="AE1002" s="174"/>
      <c r="AF1002" s="124"/>
    </row>
    <row r="1003" spans="1:32" s="106" customFormat="1">
      <c r="A1003" s="108"/>
      <c r="B1003" s="108"/>
      <c r="C1003" s="108"/>
      <c r="D1003" s="125"/>
      <c r="E1003" s="100"/>
      <c r="F1003" s="125"/>
      <c r="G1003" s="125"/>
      <c r="H1003" s="109"/>
      <c r="I1003" s="109"/>
      <c r="J1003" s="109"/>
      <c r="K1003" s="109"/>
      <c r="L1003" s="109"/>
      <c r="M1003" s="109"/>
      <c r="N1003" s="109"/>
      <c r="Q1003" s="109"/>
      <c r="R1003" s="109"/>
      <c r="S1003" s="109"/>
      <c r="T1003" s="109"/>
      <c r="U1003" s="109"/>
      <c r="V1003" s="109"/>
      <c r="W1003" s="122"/>
      <c r="X1003" s="138"/>
      <c r="Y1003" s="123"/>
      <c r="Z1003" s="123"/>
      <c r="AA1003" s="79"/>
      <c r="AB1003" s="79"/>
      <c r="AC1003" s="164"/>
      <c r="AD1003" s="123"/>
      <c r="AE1003" s="174"/>
      <c r="AF1003" s="124"/>
    </row>
    <row r="1004" spans="1:32" s="106" customFormat="1">
      <c r="A1004" s="108"/>
      <c r="B1004" s="108"/>
      <c r="C1004" s="108"/>
      <c r="D1004" s="125"/>
      <c r="E1004" s="100"/>
      <c r="F1004" s="125"/>
      <c r="G1004" s="125"/>
      <c r="H1004" s="109"/>
      <c r="I1004" s="109"/>
      <c r="J1004" s="109"/>
      <c r="K1004" s="109"/>
      <c r="L1004" s="109"/>
      <c r="M1004" s="109"/>
      <c r="N1004" s="109"/>
      <c r="Q1004" s="109"/>
      <c r="R1004" s="109"/>
      <c r="S1004" s="109"/>
      <c r="T1004" s="109"/>
      <c r="U1004" s="109"/>
      <c r="V1004" s="109"/>
      <c r="W1004" s="122"/>
      <c r="X1004" s="138"/>
      <c r="Y1004" s="123"/>
      <c r="Z1004" s="123"/>
      <c r="AA1004" s="79"/>
      <c r="AB1004" s="79"/>
      <c r="AC1004" s="164"/>
      <c r="AD1004" s="123"/>
      <c r="AE1004" s="174"/>
      <c r="AF1004" s="124"/>
    </row>
    <row r="1005" spans="1:32" s="106" customFormat="1">
      <c r="A1005" s="108"/>
      <c r="B1005" s="108"/>
      <c r="C1005" s="108"/>
      <c r="D1005" s="125"/>
      <c r="E1005" s="100"/>
      <c r="F1005" s="125"/>
      <c r="G1005" s="125"/>
      <c r="H1005" s="109"/>
      <c r="I1005" s="109"/>
      <c r="J1005" s="109"/>
      <c r="K1005" s="109"/>
      <c r="L1005" s="109"/>
      <c r="M1005" s="109"/>
      <c r="N1005" s="109"/>
      <c r="Q1005" s="109"/>
      <c r="R1005" s="109"/>
      <c r="S1005" s="109"/>
      <c r="T1005" s="109"/>
      <c r="U1005" s="109"/>
      <c r="V1005" s="109"/>
      <c r="W1005" s="122"/>
      <c r="X1005" s="138"/>
      <c r="Y1005" s="123"/>
      <c r="Z1005" s="123"/>
      <c r="AA1005" s="79"/>
      <c r="AB1005" s="79"/>
      <c r="AC1005" s="164"/>
      <c r="AD1005" s="123"/>
      <c r="AE1005" s="174"/>
      <c r="AF1005" s="124"/>
    </row>
    <row r="1006" spans="1:32" s="106" customFormat="1">
      <c r="A1006" s="108"/>
      <c r="B1006" s="108"/>
      <c r="C1006" s="108"/>
      <c r="D1006" s="125"/>
      <c r="E1006" s="100"/>
      <c r="F1006" s="125"/>
      <c r="G1006" s="125"/>
      <c r="H1006" s="109"/>
      <c r="I1006" s="109"/>
      <c r="J1006" s="109"/>
      <c r="K1006" s="109"/>
      <c r="L1006" s="109"/>
      <c r="M1006" s="109"/>
      <c r="N1006" s="109"/>
      <c r="Q1006" s="109"/>
      <c r="R1006" s="109"/>
      <c r="S1006" s="109"/>
      <c r="T1006" s="109"/>
      <c r="U1006" s="109"/>
      <c r="V1006" s="109"/>
      <c r="W1006" s="122"/>
      <c r="X1006" s="138"/>
      <c r="Y1006" s="123"/>
      <c r="Z1006" s="123"/>
      <c r="AA1006" s="79"/>
      <c r="AB1006" s="79"/>
      <c r="AC1006" s="164"/>
      <c r="AD1006" s="123"/>
      <c r="AE1006" s="174"/>
      <c r="AF1006" s="124"/>
    </row>
    <row r="1007" spans="1:32" s="106" customFormat="1">
      <c r="A1007" s="108"/>
      <c r="B1007" s="108"/>
      <c r="C1007" s="108"/>
      <c r="D1007" s="125"/>
      <c r="E1007" s="100"/>
      <c r="F1007" s="125"/>
      <c r="G1007" s="125"/>
      <c r="H1007" s="109"/>
      <c r="I1007" s="109"/>
      <c r="J1007" s="109"/>
      <c r="K1007" s="109"/>
      <c r="L1007" s="109"/>
      <c r="M1007" s="109"/>
      <c r="N1007" s="109"/>
      <c r="Q1007" s="109"/>
      <c r="R1007" s="109"/>
      <c r="S1007" s="109"/>
      <c r="T1007" s="109"/>
      <c r="U1007" s="109"/>
      <c r="V1007" s="109"/>
      <c r="W1007" s="122"/>
      <c r="X1007" s="138"/>
      <c r="Y1007" s="123"/>
      <c r="Z1007" s="123"/>
      <c r="AA1007" s="79"/>
      <c r="AB1007" s="79"/>
      <c r="AC1007" s="164"/>
      <c r="AD1007" s="123"/>
      <c r="AE1007" s="174"/>
      <c r="AF1007" s="124"/>
    </row>
    <row r="1008" spans="1:32" s="106" customFormat="1">
      <c r="A1008" s="108"/>
      <c r="B1008" s="108"/>
      <c r="C1008" s="108"/>
      <c r="D1008" s="127"/>
      <c r="E1008" s="100"/>
      <c r="F1008" s="127"/>
      <c r="G1008" s="127"/>
      <c r="H1008" s="109"/>
      <c r="I1008" s="109"/>
      <c r="J1008" s="109"/>
      <c r="K1008" s="109"/>
      <c r="L1008" s="109"/>
      <c r="M1008" s="109"/>
      <c r="N1008" s="109"/>
      <c r="Q1008" s="109"/>
      <c r="R1008" s="109"/>
      <c r="S1008" s="109"/>
      <c r="T1008" s="109"/>
      <c r="U1008" s="109"/>
      <c r="V1008" s="109"/>
      <c r="W1008" s="122"/>
      <c r="X1008" s="138"/>
      <c r="Y1008" s="123"/>
      <c r="Z1008" s="123"/>
      <c r="AA1008" s="79"/>
      <c r="AB1008" s="79"/>
      <c r="AC1008" s="164"/>
      <c r="AD1008" s="123"/>
      <c r="AE1008" s="174"/>
      <c r="AF1008" s="124"/>
    </row>
    <row r="1009" spans="1:32" s="106" customFormat="1">
      <c r="A1009" s="108"/>
      <c r="B1009" s="108"/>
      <c r="C1009" s="108"/>
      <c r="D1009" s="41"/>
      <c r="E1009" s="41"/>
      <c r="F1009" s="41"/>
      <c r="G1009" s="41"/>
      <c r="H1009" s="109"/>
      <c r="I1009" s="109"/>
      <c r="J1009" s="109"/>
      <c r="K1009" s="109"/>
      <c r="L1009" s="109"/>
      <c r="M1009" s="109"/>
      <c r="N1009" s="109"/>
      <c r="Q1009" s="109"/>
      <c r="R1009" s="109"/>
      <c r="S1009" s="109"/>
      <c r="T1009" s="109"/>
      <c r="U1009" s="109"/>
      <c r="V1009" s="109"/>
      <c r="W1009" s="122"/>
      <c r="X1009" s="138"/>
      <c r="Y1009" s="123"/>
      <c r="Z1009" s="123"/>
      <c r="AA1009" s="79"/>
      <c r="AB1009" s="79"/>
      <c r="AC1009" s="164"/>
      <c r="AD1009" s="123"/>
      <c r="AE1009" s="174"/>
      <c r="AF1009" s="124"/>
    </row>
    <row r="1010" spans="1:32" s="106" customFormat="1">
      <c r="A1010" s="108"/>
      <c r="B1010" s="108"/>
      <c r="C1010" s="108"/>
      <c r="D1010" s="41"/>
      <c r="E1010" s="41"/>
      <c r="F1010" s="41"/>
      <c r="G1010" s="41"/>
      <c r="H1010" s="109"/>
      <c r="I1010" s="109"/>
      <c r="J1010" s="109"/>
      <c r="K1010" s="109"/>
      <c r="L1010" s="109"/>
      <c r="M1010" s="109"/>
      <c r="N1010" s="109"/>
      <c r="Q1010" s="109"/>
      <c r="R1010" s="109"/>
      <c r="S1010" s="109"/>
      <c r="T1010" s="109"/>
      <c r="U1010" s="109"/>
      <c r="V1010" s="109"/>
      <c r="W1010" s="122"/>
      <c r="X1010" s="138"/>
      <c r="Y1010" s="123"/>
      <c r="Z1010" s="123"/>
      <c r="AA1010" s="79"/>
      <c r="AB1010" s="79"/>
      <c r="AC1010" s="164"/>
      <c r="AD1010" s="123"/>
      <c r="AE1010" s="174"/>
      <c r="AF1010" s="124"/>
    </row>
    <row r="1011" spans="1:32" s="106" customFormat="1">
      <c r="A1011" s="108"/>
      <c r="B1011" s="108"/>
      <c r="C1011" s="108"/>
      <c r="D1011" s="111"/>
      <c r="E1011" s="100"/>
      <c r="F1011" s="111"/>
      <c r="G1011" s="111"/>
      <c r="H1011" s="109"/>
      <c r="I1011" s="109"/>
      <c r="J1011" s="109"/>
      <c r="K1011" s="109"/>
      <c r="L1011" s="109"/>
      <c r="M1011" s="109"/>
      <c r="N1011" s="109"/>
      <c r="Q1011" s="109"/>
      <c r="R1011" s="109"/>
      <c r="S1011" s="109"/>
      <c r="T1011" s="109"/>
      <c r="U1011" s="109"/>
      <c r="V1011" s="109"/>
      <c r="W1011" s="122"/>
      <c r="X1011" s="138"/>
      <c r="Y1011" s="123"/>
      <c r="Z1011" s="123"/>
      <c r="AA1011" s="79"/>
      <c r="AB1011" s="79"/>
      <c r="AC1011" s="164"/>
      <c r="AD1011" s="123"/>
      <c r="AE1011" s="174"/>
      <c r="AF1011" s="124"/>
    </row>
    <row r="1012" spans="1:32" s="106" customFormat="1">
      <c r="A1012" s="108"/>
      <c r="B1012" s="108"/>
      <c r="C1012" s="108"/>
      <c r="D1012" s="127"/>
      <c r="E1012" s="100"/>
      <c r="F1012" s="127"/>
      <c r="G1012" s="127"/>
      <c r="H1012" s="109"/>
      <c r="I1012" s="109"/>
      <c r="J1012" s="109"/>
      <c r="K1012" s="109"/>
      <c r="L1012" s="109"/>
      <c r="M1012" s="109"/>
      <c r="N1012" s="109"/>
      <c r="Q1012" s="109"/>
      <c r="R1012" s="109"/>
      <c r="S1012" s="109"/>
      <c r="T1012" s="109"/>
      <c r="U1012" s="109"/>
      <c r="V1012" s="109"/>
      <c r="W1012" s="122"/>
      <c r="X1012" s="138"/>
      <c r="Y1012" s="123"/>
      <c r="Z1012" s="123"/>
      <c r="AA1012" s="79"/>
      <c r="AB1012" s="79"/>
      <c r="AC1012" s="164"/>
      <c r="AD1012" s="123"/>
      <c r="AE1012" s="174"/>
      <c r="AF1012" s="124"/>
    </row>
    <row r="1013" spans="1:32" s="106" customFormat="1">
      <c r="A1013" s="108"/>
      <c r="B1013" s="108"/>
      <c r="C1013" s="108"/>
      <c r="D1013" s="125"/>
      <c r="E1013" s="100"/>
      <c r="F1013" s="125"/>
      <c r="G1013" s="125"/>
      <c r="H1013" s="109"/>
      <c r="I1013" s="109"/>
      <c r="J1013" s="109"/>
      <c r="K1013" s="109"/>
      <c r="L1013" s="109"/>
      <c r="M1013" s="109"/>
      <c r="N1013" s="109"/>
      <c r="Q1013" s="109"/>
      <c r="R1013" s="109"/>
      <c r="S1013" s="109"/>
      <c r="T1013" s="109"/>
      <c r="U1013" s="109"/>
      <c r="V1013" s="109"/>
      <c r="W1013" s="122"/>
      <c r="X1013" s="138"/>
      <c r="Y1013" s="123"/>
      <c r="Z1013" s="123"/>
      <c r="AA1013" s="79"/>
      <c r="AB1013" s="79"/>
      <c r="AC1013" s="164"/>
      <c r="AD1013" s="123"/>
      <c r="AE1013" s="174"/>
      <c r="AF1013" s="124"/>
    </row>
    <row r="1014" spans="1:32" s="106" customFormat="1">
      <c r="A1014" s="108"/>
      <c r="B1014" s="108"/>
      <c r="C1014" s="108"/>
      <c r="D1014" s="125"/>
      <c r="E1014" s="100"/>
      <c r="F1014" s="125"/>
      <c r="G1014" s="125"/>
      <c r="H1014" s="109"/>
      <c r="I1014" s="109"/>
      <c r="J1014" s="109"/>
      <c r="K1014" s="109"/>
      <c r="L1014" s="109"/>
      <c r="M1014" s="109"/>
      <c r="N1014" s="109"/>
      <c r="Q1014" s="109"/>
      <c r="R1014" s="109"/>
      <c r="S1014" s="109"/>
      <c r="T1014" s="109"/>
      <c r="U1014" s="109"/>
      <c r="V1014" s="109"/>
      <c r="W1014" s="122"/>
      <c r="X1014" s="138"/>
      <c r="Y1014" s="123"/>
      <c r="Z1014" s="123"/>
      <c r="AA1014" s="79"/>
      <c r="AB1014" s="79"/>
      <c r="AC1014" s="164"/>
      <c r="AD1014" s="123"/>
      <c r="AE1014" s="174"/>
      <c r="AF1014" s="124"/>
    </row>
    <row r="1015" spans="1:32" s="106" customFormat="1">
      <c r="A1015" s="108"/>
      <c r="B1015" s="108"/>
      <c r="C1015" s="108"/>
      <c r="D1015" s="125"/>
      <c r="E1015" s="100"/>
      <c r="F1015" s="125"/>
      <c r="G1015" s="125"/>
      <c r="H1015" s="109"/>
      <c r="I1015" s="109"/>
      <c r="J1015" s="109"/>
      <c r="K1015" s="109"/>
      <c r="L1015" s="109"/>
      <c r="M1015" s="109"/>
      <c r="N1015" s="109"/>
      <c r="Q1015" s="109"/>
      <c r="R1015" s="109"/>
      <c r="S1015" s="109"/>
      <c r="T1015" s="109"/>
      <c r="U1015" s="109"/>
      <c r="V1015" s="109"/>
      <c r="W1015" s="122"/>
      <c r="X1015" s="138"/>
      <c r="Y1015" s="123"/>
      <c r="Z1015" s="123"/>
      <c r="AA1015" s="79"/>
      <c r="AB1015" s="79"/>
      <c r="AC1015" s="164"/>
      <c r="AD1015" s="123"/>
      <c r="AE1015" s="174"/>
      <c r="AF1015" s="124"/>
    </row>
    <row r="1016" spans="1:32" s="106" customFormat="1">
      <c r="A1016" s="108"/>
      <c r="B1016" s="108"/>
      <c r="C1016" s="108"/>
      <c r="D1016" s="125"/>
      <c r="E1016" s="100"/>
      <c r="F1016" s="125"/>
      <c r="G1016" s="125"/>
      <c r="H1016" s="109"/>
      <c r="I1016" s="109"/>
      <c r="J1016" s="109"/>
      <c r="K1016" s="109"/>
      <c r="L1016" s="109"/>
      <c r="M1016" s="109"/>
      <c r="N1016" s="109"/>
      <c r="Q1016" s="109"/>
      <c r="R1016" s="109"/>
      <c r="S1016" s="109"/>
      <c r="T1016" s="109"/>
      <c r="U1016" s="109"/>
      <c r="V1016" s="109"/>
      <c r="W1016" s="122"/>
      <c r="X1016" s="138"/>
      <c r="Y1016" s="123"/>
      <c r="Z1016" s="123"/>
      <c r="AA1016" s="79"/>
      <c r="AB1016" s="79"/>
      <c r="AC1016" s="164"/>
      <c r="AD1016" s="123"/>
      <c r="AE1016" s="174"/>
      <c r="AF1016" s="124"/>
    </row>
    <row r="1017" spans="1:32" s="106" customFormat="1">
      <c r="A1017" s="108"/>
      <c r="B1017" s="108"/>
      <c r="C1017" s="108"/>
      <c r="D1017" s="111"/>
      <c r="E1017" s="100"/>
      <c r="F1017" s="111"/>
      <c r="G1017" s="111"/>
      <c r="H1017" s="109"/>
      <c r="I1017" s="109"/>
      <c r="J1017" s="109"/>
      <c r="K1017" s="109"/>
      <c r="L1017" s="109"/>
      <c r="M1017" s="109"/>
      <c r="N1017" s="109"/>
      <c r="Q1017" s="109"/>
      <c r="R1017" s="109"/>
      <c r="S1017" s="109"/>
      <c r="T1017" s="109"/>
      <c r="U1017" s="109"/>
      <c r="V1017" s="109"/>
      <c r="W1017" s="122"/>
      <c r="X1017" s="138"/>
      <c r="Y1017" s="123"/>
      <c r="Z1017" s="123"/>
      <c r="AA1017" s="79"/>
      <c r="AB1017" s="79"/>
      <c r="AC1017" s="164"/>
      <c r="AD1017" s="123"/>
      <c r="AE1017" s="174"/>
      <c r="AF1017" s="124"/>
    </row>
    <row r="1018" spans="1:32" s="106" customFormat="1">
      <c r="A1018" s="108"/>
      <c r="B1018" s="108"/>
      <c r="C1018" s="108"/>
      <c r="D1018" s="125"/>
      <c r="E1018" s="100"/>
      <c r="F1018" s="125"/>
      <c r="G1018" s="125"/>
      <c r="H1018" s="109"/>
      <c r="I1018" s="109"/>
      <c r="J1018" s="109"/>
      <c r="K1018" s="109"/>
      <c r="L1018" s="109"/>
      <c r="M1018" s="109"/>
      <c r="N1018" s="109"/>
      <c r="Q1018" s="109"/>
      <c r="R1018" s="109"/>
      <c r="S1018" s="109"/>
      <c r="T1018" s="109"/>
      <c r="U1018" s="109"/>
      <c r="V1018" s="109"/>
      <c r="W1018" s="122"/>
      <c r="X1018" s="138"/>
      <c r="Y1018" s="123"/>
      <c r="Z1018" s="123"/>
      <c r="AA1018" s="79"/>
      <c r="AB1018" s="79"/>
      <c r="AC1018" s="164"/>
      <c r="AD1018" s="123"/>
      <c r="AE1018" s="174"/>
      <c r="AF1018" s="124"/>
    </row>
    <row r="1019" spans="1:32" s="106" customFormat="1">
      <c r="A1019" s="108"/>
      <c r="B1019" s="108"/>
      <c r="C1019" s="108"/>
      <c r="D1019" s="125"/>
      <c r="E1019" s="100"/>
      <c r="F1019" s="125"/>
      <c r="G1019" s="125"/>
      <c r="H1019" s="109"/>
      <c r="I1019" s="109"/>
      <c r="J1019" s="109"/>
      <c r="K1019" s="109"/>
      <c r="L1019" s="109"/>
      <c r="M1019" s="109"/>
      <c r="N1019" s="109"/>
      <c r="Q1019" s="109"/>
      <c r="R1019" s="109"/>
      <c r="S1019" s="109"/>
      <c r="T1019" s="109"/>
      <c r="U1019" s="109"/>
      <c r="V1019" s="109"/>
      <c r="W1019" s="122"/>
      <c r="X1019" s="138"/>
      <c r="Y1019" s="123"/>
      <c r="Z1019" s="123"/>
      <c r="AA1019" s="79"/>
      <c r="AB1019" s="79"/>
      <c r="AC1019" s="164"/>
      <c r="AD1019" s="123"/>
      <c r="AE1019" s="174"/>
      <c r="AF1019" s="124"/>
    </row>
    <row r="1020" spans="1:32" s="106" customFormat="1">
      <c r="A1020" s="108"/>
      <c r="B1020" s="108"/>
      <c r="C1020" s="108"/>
      <c r="D1020" s="125"/>
      <c r="E1020" s="100"/>
      <c r="F1020" s="125"/>
      <c r="G1020" s="125"/>
      <c r="H1020" s="109"/>
      <c r="I1020" s="109"/>
      <c r="J1020" s="109"/>
      <c r="K1020" s="109"/>
      <c r="L1020" s="109"/>
      <c r="M1020" s="109"/>
      <c r="N1020" s="109"/>
      <c r="Q1020" s="109"/>
      <c r="R1020" s="109"/>
      <c r="S1020" s="109"/>
      <c r="T1020" s="109"/>
      <c r="U1020" s="109"/>
      <c r="V1020" s="109"/>
      <c r="W1020" s="122"/>
      <c r="X1020" s="138"/>
      <c r="Y1020" s="123"/>
      <c r="Z1020" s="123"/>
      <c r="AA1020" s="79"/>
      <c r="AB1020" s="79"/>
      <c r="AC1020" s="164"/>
      <c r="AD1020" s="123"/>
      <c r="AE1020" s="174"/>
      <c r="AF1020" s="124"/>
    </row>
    <row r="1021" spans="1:32" s="106" customFormat="1">
      <c r="A1021" s="108"/>
      <c r="B1021" s="108"/>
      <c r="C1021" s="108"/>
      <c r="D1021" s="125"/>
      <c r="E1021" s="100"/>
      <c r="F1021" s="125"/>
      <c r="G1021" s="125"/>
      <c r="H1021" s="109"/>
      <c r="I1021" s="109"/>
      <c r="J1021" s="109"/>
      <c r="K1021" s="109"/>
      <c r="L1021" s="109"/>
      <c r="M1021" s="109"/>
      <c r="N1021" s="109"/>
      <c r="Q1021" s="109"/>
      <c r="R1021" s="109"/>
      <c r="S1021" s="109"/>
      <c r="T1021" s="109"/>
      <c r="U1021" s="109"/>
      <c r="V1021" s="109"/>
      <c r="W1021" s="122"/>
      <c r="X1021" s="138"/>
      <c r="Y1021" s="123"/>
      <c r="Z1021" s="123"/>
      <c r="AA1021" s="79"/>
      <c r="AB1021" s="79"/>
      <c r="AC1021" s="164"/>
      <c r="AD1021" s="123"/>
      <c r="AE1021" s="174"/>
      <c r="AF1021" s="124"/>
    </row>
    <row r="1022" spans="1:32" s="106" customFormat="1">
      <c r="A1022" s="108"/>
      <c r="B1022" s="108"/>
      <c r="C1022" s="108"/>
      <c r="D1022" s="125"/>
      <c r="E1022" s="100"/>
      <c r="F1022" s="125"/>
      <c r="G1022" s="125"/>
      <c r="H1022" s="109"/>
      <c r="I1022" s="109"/>
      <c r="J1022" s="109"/>
      <c r="K1022" s="109"/>
      <c r="L1022" s="109"/>
      <c r="M1022" s="109"/>
      <c r="N1022" s="109"/>
      <c r="Q1022" s="109"/>
      <c r="R1022" s="109"/>
      <c r="S1022" s="109"/>
      <c r="T1022" s="109"/>
      <c r="U1022" s="109"/>
      <c r="V1022" s="109"/>
      <c r="W1022" s="122"/>
      <c r="X1022" s="138"/>
      <c r="Y1022" s="123"/>
      <c r="Z1022" s="123"/>
      <c r="AA1022" s="79"/>
      <c r="AB1022" s="79"/>
      <c r="AC1022" s="164"/>
      <c r="AD1022" s="123"/>
      <c r="AE1022" s="174"/>
      <c r="AF1022" s="124"/>
    </row>
    <row r="1023" spans="1:32" s="106" customFormat="1">
      <c r="A1023" s="108"/>
      <c r="B1023" s="108"/>
      <c r="C1023" s="108"/>
      <c r="D1023" s="125"/>
      <c r="E1023" s="100"/>
      <c r="F1023" s="125"/>
      <c r="G1023" s="125"/>
      <c r="H1023" s="109"/>
      <c r="I1023" s="109"/>
      <c r="J1023" s="109"/>
      <c r="K1023" s="109"/>
      <c r="L1023" s="109"/>
      <c r="M1023" s="109"/>
      <c r="N1023" s="109"/>
      <c r="Q1023" s="109"/>
      <c r="R1023" s="109"/>
      <c r="S1023" s="109"/>
      <c r="T1023" s="109"/>
      <c r="U1023" s="109"/>
      <c r="V1023" s="109"/>
      <c r="W1023" s="122"/>
      <c r="X1023" s="138"/>
      <c r="Y1023" s="123"/>
      <c r="Z1023" s="123"/>
      <c r="AA1023" s="79"/>
      <c r="AB1023" s="79"/>
      <c r="AC1023" s="164"/>
      <c r="AD1023" s="123"/>
      <c r="AE1023" s="174"/>
      <c r="AF1023" s="124"/>
    </row>
    <row r="1024" spans="1:32" s="106" customFormat="1">
      <c r="A1024" s="108"/>
      <c r="B1024" s="108"/>
      <c r="C1024" s="108"/>
      <c r="D1024" s="111"/>
      <c r="E1024" s="100"/>
      <c r="F1024" s="111"/>
      <c r="G1024" s="111"/>
      <c r="H1024" s="109"/>
      <c r="I1024" s="109"/>
      <c r="J1024" s="109"/>
      <c r="K1024" s="109"/>
      <c r="L1024" s="109"/>
      <c r="M1024" s="109"/>
      <c r="N1024" s="109"/>
      <c r="Q1024" s="109"/>
      <c r="R1024" s="109"/>
      <c r="S1024" s="109"/>
      <c r="T1024" s="109"/>
      <c r="U1024" s="109"/>
      <c r="V1024" s="109"/>
      <c r="W1024" s="122"/>
      <c r="X1024" s="138"/>
      <c r="Y1024" s="123"/>
      <c r="Z1024" s="123"/>
      <c r="AA1024" s="79"/>
      <c r="AB1024" s="79"/>
      <c r="AC1024" s="164"/>
      <c r="AD1024" s="123"/>
      <c r="AE1024" s="174"/>
      <c r="AF1024" s="124"/>
    </row>
    <row r="1025" spans="1:32" s="106" customFormat="1">
      <c r="A1025" s="108"/>
      <c r="B1025" s="108"/>
      <c r="C1025" s="108"/>
      <c r="D1025" s="125"/>
      <c r="E1025" s="100"/>
      <c r="F1025" s="125"/>
      <c r="G1025" s="125"/>
      <c r="H1025" s="109"/>
      <c r="I1025" s="109"/>
      <c r="J1025" s="109"/>
      <c r="K1025" s="109"/>
      <c r="L1025" s="109"/>
      <c r="M1025" s="109"/>
      <c r="N1025" s="109"/>
      <c r="Q1025" s="109"/>
      <c r="R1025" s="109"/>
      <c r="S1025" s="109"/>
      <c r="T1025" s="109"/>
      <c r="U1025" s="109"/>
      <c r="V1025" s="109"/>
      <c r="W1025" s="122"/>
      <c r="X1025" s="138"/>
      <c r="Y1025" s="123"/>
      <c r="Z1025" s="123"/>
      <c r="AA1025" s="79"/>
      <c r="AB1025" s="79"/>
      <c r="AC1025" s="164"/>
      <c r="AD1025" s="123"/>
      <c r="AE1025" s="174"/>
      <c r="AF1025" s="124"/>
    </row>
    <row r="1026" spans="1:32" s="106" customFormat="1">
      <c r="A1026" s="108"/>
      <c r="B1026" s="108"/>
      <c r="C1026" s="108"/>
      <c r="D1026" s="125"/>
      <c r="E1026" s="100"/>
      <c r="F1026" s="125"/>
      <c r="G1026" s="125"/>
      <c r="H1026" s="109"/>
      <c r="I1026" s="109"/>
      <c r="J1026" s="109"/>
      <c r="K1026" s="109"/>
      <c r="L1026" s="109"/>
      <c r="M1026" s="109"/>
      <c r="N1026" s="109"/>
      <c r="Q1026" s="109"/>
      <c r="R1026" s="109"/>
      <c r="S1026" s="109"/>
      <c r="T1026" s="109"/>
      <c r="U1026" s="109"/>
      <c r="V1026" s="109"/>
      <c r="W1026" s="122"/>
      <c r="X1026" s="138"/>
      <c r="Y1026" s="123"/>
      <c r="Z1026" s="123"/>
      <c r="AA1026" s="79"/>
      <c r="AB1026" s="79"/>
      <c r="AC1026" s="164"/>
      <c r="AD1026" s="123"/>
      <c r="AE1026" s="174"/>
      <c r="AF1026" s="124"/>
    </row>
    <row r="1027" spans="1:32" s="106" customFormat="1">
      <c r="A1027" s="108"/>
      <c r="B1027" s="108"/>
      <c r="C1027" s="108"/>
      <c r="D1027" s="125"/>
      <c r="E1027" s="100"/>
      <c r="F1027" s="125"/>
      <c r="G1027" s="125"/>
      <c r="H1027" s="109"/>
      <c r="I1027" s="109"/>
      <c r="J1027" s="109"/>
      <c r="K1027" s="109"/>
      <c r="L1027" s="109"/>
      <c r="M1027" s="109"/>
      <c r="N1027" s="109"/>
      <c r="Q1027" s="109"/>
      <c r="R1027" s="109"/>
      <c r="S1027" s="109"/>
      <c r="T1027" s="109"/>
      <c r="U1027" s="109"/>
      <c r="V1027" s="109"/>
      <c r="W1027" s="122"/>
      <c r="X1027" s="138"/>
      <c r="Y1027" s="123"/>
      <c r="Z1027" s="123"/>
      <c r="AA1027" s="79"/>
      <c r="AB1027" s="79"/>
      <c r="AC1027" s="164"/>
      <c r="AD1027" s="123"/>
      <c r="AE1027" s="174"/>
      <c r="AF1027" s="124"/>
    </row>
    <row r="1028" spans="1:32" s="106" customFormat="1">
      <c r="A1028" s="108"/>
      <c r="B1028" s="108"/>
      <c r="C1028" s="108"/>
      <c r="D1028" s="41"/>
      <c r="E1028" s="41"/>
      <c r="F1028" s="41"/>
      <c r="G1028" s="41"/>
      <c r="H1028" s="109"/>
      <c r="I1028" s="109"/>
      <c r="J1028" s="109"/>
      <c r="K1028" s="109"/>
      <c r="L1028" s="109"/>
      <c r="M1028" s="109"/>
      <c r="N1028" s="109"/>
      <c r="Q1028" s="109"/>
      <c r="R1028" s="109"/>
      <c r="S1028" s="109"/>
      <c r="T1028" s="109"/>
      <c r="U1028" s="109"/>
      <c r="V1028" s="109"/>
      <c r="W1028" s="122"/>
      <c r="X1028" s="138"/>
      <c r="Y1028" s="123"/>
      <c r="Z1028" s="123"/>
      <c r="AA1028" s="79"/>
      <c r="AB1028" s="79"/>
      <c r="AC1028" s="164"/>
      <c r="AD1028" s="123"/>
      <c r="AE1028" s="174"/>
      <c r="AF1028" s="124"/>
    </row>
    <row r="1029" spans="1:32" s="106" customFormat="1">
      <c r="A1029" s="108"/>
      <c r="B1029" s="108"/>
      <c r="C1029" s="108"/>
      <c r="D1029" s="111"/>
      <c r="E1029" s="100"/>
      <c r="F1029" s="111"/>
      <c r="G1029" s="111"/>
      <c r="H1029" s="109"/>
      <c r="I1029" s="109"/>
      <c r="J1029" s="109"/>
      <c r="K1029" s="109"/>
      <c r="L1029" s="109"/>
      <c r="M1029" s="109"/>
      <c r="N1029" s="109"/>
      <c r="Q1029" s="109"/>
      <c r="R1029" s="109"/>
      <c r="S1029" s="109"/>
      <c r="T1029" s="109"/>
      <c r="U1029" s="109"/>
      <c r="V1029" s="109"/>
      <c r="W1029" s="122"/>
      <c r="X1029" s="138"/>
      <c r="Y1029" s="123"/>
      <c r="Z1029" s="123"/>
      <c r="AA1029" s="79"/>
      <c r="AB1029" s="79"/>
      <c r="AC1029" s="164"/>
      <c r="AD1029" s="123"/>
      <c r="AE1029" s="174"/>
      <c r="AF1029" s="124"/>
    </row>
    <row r="1030" spans="1:32" s="106" customFormat="1">
      <c r="A1030" s="108"/>
      <c r="B1030" s="108"/>
      <c r="C1030" s="108"/>
      <c r="D1030" s="127"/>
      <c r="E1030" s="100"/>
      <c r="F1030" s="127"/>
      <c r="G1030" s="127"/>
      <c r="H1030" s="109"/>
      <c r="I1030" s="109"/>
      <c r="J1030" s="109"/>
      <c r="K1030" s="109"/>
      <c r="L1030" s="109"/>
      <c r="M1030" s="109"/>
      <c r="N1030" s="109"/>
      <c r="Q1030" s="109"/>
      <c r="R1030" s="109"/>
      <c r="S1030" s="109"/>
      <c r="T1030" s="109"/>
      <c r="U1030" s="109"/>
      <c r="V1030" s="109"/>
      <c r="W1030" s="122"/>
      <c r="X1030" s="138"/>
      <c r="Y1030" s="123"/>
      <c r="Z1030" s="123"/>
      <c r="AA1030" s="79"/>
      <c r="AB1030" s="79"/>
      <c r="AC1030" s="164"/>
      <c r="AD1030" s="123"/>
      <c r="AE1030" s="174"/>
      <c r="AF1030" s="124"/>
    </row>
    <row r="1031" spans="1:32" s="106" customFormat="1">
      <c r="A1031" s="108"/>
      <c r="B1031" s="108"/>
      <c r="C1031" s="108"/>
      <c r="D1031" s="127"/>
      <c r="E1031" s="100"/>
      <c r="F1031" s="127"/>
      <c r="G1031" s="127"/>
      <c r="H1031" s="109"/>
      <c r="I1031" s="109"/>
      <c r="J1031" s="109"/>
      <c r="K1031" s="109"/>
      <c r="L1031" s="109"/>
      <c r="M1031" s="109"/>
      <c r="N1031" s="109"/>
      <c r="Q1031" s="109"/>
      <c r="R1031" s="109"/>
      <c r="S1031" s="109"/>
      <c r="T1031" s="109"/>
      <c r="U1031" s="109"/>
      <c r="V1031" s="109"/>
      <c r="W1031" s="122"/>
      <c r="X1031" s="138"/>
      <c r="Y1031" s="123"/>
      <c r="Z1031" s="123"/>
      <c r="AA1031" s="79"/>
      <c r="AB1031" s="79"/>
      <c r="AC1031" s="164"/>
      <c r="AD1031" s="123"/>
      <c r="AE1031" s="174"/>
      <c r="AF1031" s="124"/>
    </row>
    <row r="1032" spans="1:32" s="106" customFormat="1">
      <c r="A1032" s="108"/>
      <c r="B1032" s="108"/>
      <c r="C1032" s="108"/>
      <c r="D1032" s="127"/>
      <c r="E1032" s="100"/>
      <c r="F1032" s="127"/>
      <c r="G1032" s="127"/>
      <c r="H1032" s="109"/>
      <c r="I1032" s="109"/>
      <c r="J1032" s="109"/>
      <c r="K1032" s="109"/>
      <c r="L1032" s="109"/>
      <c r="M1032" s="109"/>
      <c r="N1032" s="109"/>
      <c r="Q1032" s="109"/>
      <c r="R1032" s="109"/>
      <c r="S1032" s="109"/>
      <c r="T1032" s="109"/>
      <c r="U1032" s="109"/>
      <c r="V1032" s="109"/>
      <c r="W1032" s="122"/>
      <c r="X1032" s="138"/>
      <c r="Y1032" s="123"/>
      <c r="Z1032" s="123"/>
      <c r="AA1032" s="79"/>
      <c r="AB1032" s="79"/>
      <c r="AC1032" s="164"/>
      <c r="AD1032" s="123"/>
      <c r="AE1032" s="174"/>
      <c r="AF1032" s="124"/>
    </row>
    <row r="1033" spans="1:32" s="106" customFormat="1">
      <c r="A1033" s="108"/>
      <c r="B1033" s="108"/>
      <c r="C1033" s="108"/>
      <c r="D1033" s="127"/>
      <c r="E1033" s="100"/>
      <c r="F1033" s="127"/>
      <c r="G1033" s="127"/>
      <c r="H1033" s="109"/>
      <c r="I1033" s="109"/>
      <c r="J1033" s="109"/>
      <c r="K1033" s="109"/>
      <c r="L1033" s="109"/>
      <c r="M1033" s="109"/>
      <c r="N1033" s="109"/>
      <c r="Q1033" s="109"/>
      <c r="R1033" s="109"/>
      <c r="S1033" s="109"/>
      <c r="T1033" s="109"/>
      <c r="U1033" s="109"/>
      <c r="V1033" s="109"/>
      <c r="W1033" s="122"/>
      <c r="X1033" s="138"/>
      <c r="Y1033" s="123"/>
      <c r="Z1033" s="123"/>
      <c r="AA1033" s="79"/>
      <c r="AB1033" s="79"/>
      <c r="AC1033" s="164"/>
      <c r="AD1033" s="123"/>
      <c r="AE1033" s="174"/>
      <c r="AF1033" s="124"/>
    </row>
    <row r="1034" spans="1:32" s="106" customFormat="1">
      <c r="A1034" s="108"/>
      <c r="B1034" s="108"/>
      <c r="C1034" s="108"/>
      <c r="D1034" s="126"/>
      <c r="E1034" s="100"/>
      <c r="F1034" s="126"/>
      <c r="G1034" s="126"/>
      <c r="H1034" s="109"/>
      <c r="I1034" s="109"/>
      <c r="J1034" s="109"/>
      <c r="K1034" s="109"/>
      <c r="L1034" s="109"/>
      <c r="M1034" s="109"/>
      <c r="N1034" s="109"/>
      <c r="Q1034" s="109"/>
      <c r="R1034" s="109"/>
      <c r="S1034" s="109"/>
      <c r="T1034" s="109"/>
      <c r="U1034" s="109"/>
      <c r="V1034" s="109"/>
      <c r="W1034" s="122"/>
      <c r="X1034" s="138"/>
      <c r="Y1034" s="123"/>
      <c r="Z1034" s="123"/>
      <c r="AA1034" s="79"/>
      <c r="AB1034" s="79"/>
      <c r="AC1034" s="164"/>
      <c r="AD1034" s="123"/>
      <c r="AE1034" s="174"/>
      <c r="AF1034" s="124"/>
    </row>
    <row r="1035" spans="1:32" s="106" customFormat="1">
      <c r="A1035" s="108"/>
      <c r="B1035" s="108"/>
      <c r="C1035" s="108"/>
      <c r="D1035" s="111"/>
      <c r="E1035" s="100"/>
      <c r="F1035" s="111"/>
      <c r="G1035" s="111"/>
      <c r="H1035" s="109"/>
      <c r="I1035" s="109"/>
      <c r="J1035" s="109"/>
      <c r="K1035" s="109"/>
      <c r="L1035" s="109"/>
      <c r="M1035" s="109"/>
      <c r="N1035" s="109"/>
      <c r="Q1035" s="109"/>
      <c r="R1035" s="109"/>
      <c r="S1035" s="109"/>
      <c r="T1035" s="109"/>
      <c r="U1035" s="109"/>
      <c r="V1035" s="109"/>
      <c r="W1035" s="122"/>
      <c r="X1035" s="138"/>
      <c r="Y1035" s="123"/>
      <c r="Z1035" s="123"/>
      <c r="AA1035" s="79"/>
      <c r="AB1035" s="79"/>
      <c r="AC1035" s="164"/>
      <c r="AD1035" s="123"/>
      <c r="AE1035" s="174"/>
      <c r="AF1035" s="124"/>
    </row>
    <row r="1036" spans="1:32" s="106" customFormat="1">
      <c r="A1036" s="108"/>
      <c r="B1036" s="108"/>
      <c r="C1036" s="108"/>
      <c r="D1036" s="125"/>
      <c r="E1036" s="100"/>
      <c r="F1036" s="125"/>
      <c r="G1036" s="125"/>
      <c r="H1036" s="109"/>
      <c r="I1036" s="109"/>
      <c r="J1036" s="109"/>
      <c r="K1036" s="109"/>
      <c r="L1036" s="109"/>
      <c r="M1036" s="109"/>
      <c r="N1036" s="109"/>
      <c r="Q1036" s="109"/>
      <c r="R1036" s="109"/>
      <c r="S1036" s="109"/>
      <c r="T1036" s="109"/>
      <c r="U1036" s="109"/>
      <c r="V1036" s="109"/>
      <c r="W1036" s="122"/>
      <c r="X1036" s="138"/>
      <c r="Y1036" s="123"/>
      <c r="Z1036" s="123"/>
      <c r="AA1036" s="79"/>
      <c r="AB1036" s="79"/>
      <c r="AC1036" s="164"/>
      <c r="AD1036" s="123"/>
      <c r="AE1036" s="174"/>
      <c r="AF1036" s="124"/>
    </row>
    <row r="1037" spans="1:32" s="106" customFormat="1">
      <c r="A1037" s="108"/>
      <c r="B1037" s="108"/>
      <c r="C1037" s="108"/>
      <c r="D1037" s="126"/>
      <c r="E1037" s="100"/>
      <c r="F1037" s="126"/>
      <c r="G1037" s="126"/>
      <c r="H1037" s="109"/>
      <c r="I1037" s="109"/>
      <c r="J1037" s="109"/>
      <c r="K1037" s="109"/>
      <c r="L1037" s="109"/>
      <c r="M1037" s="109"/>
      <c r="N1037" s="109"/>
      <c r="Q1037" s="109"/>
      <c r="R1037" s="109"/>
      <c r="S1037" s="109"/>
      <c r="T1037" s="109"/>
      <c r="U1037" s="109"/>
      <c r="V1037" s="109"/>
      <c r="W1037" s="122"/>
      <c r="X1037" s="138"/>
      <c r="Y1037" s="123"/>
      <c r="Z1037" s="123"/>
      <c r="AA1037" s="79"/>
      <c r="AB1037" s="79"/>
      <c r="AC1037" s="164"/>
      <c r="AD1037" s="123"/>
      <c r="AE1037" s="174"/>
      <c r="AF1037" s="124"/>
    </row>
    <row r="1038" spans="1:32" s="106" customFormat="1">
      <c r="A1038" s="108"/>
      <c r="B1038" s="108"/>
      <c r="C1038" s="108"/>
      <c r="D1038" s="111"/>
      <c r="E1038" s="100"/>
      <c r="F1038" s="111"/>
      <c r="G1038" s="111"/>
      <c r="H1038" s="109"/>
      <c r="I1038" s="109"/>
      <c r="J1038" s="109"/>
      <c r="K1038" s="109"/>
      <c r="L1038" s="109"/>
      <c r="M1038" s="109"/>
      <c r="N1038" s="109"/>
      <c r="Q1038" s="109"/>
      <c r="R1038" s="109"/>
      <c r="S1038" s="109"/>
      <c r="T1038" s="109"/>
      <c r="U1038" s="109"/>
      <c r="V1038" s="109"/>
      <c r="W1038" s="122"/>
      <c r="X1038" s="138"/>
      <c r="Y1038" s="123"/>
      <c r="Z1038" s="123"/>
      <c r="AA1038" s="79"/>
      <c r="AB1038" s="79"/>
      <c r="AC1038" s="164"/>
      <c r="AD1038" s="123"/>
      <c r="AE1038" s="174"/>
      <c r="AF1038" s="124"/>
    </row>
    <row r="1039" spans="1:32" s="106" customFormat="1">
      <c r="A1039" s="108"/>
      <c r="B1039" s="108"/>
      <c r="C1039" s="108"/>
      <c r="D1039" s="111"/>
      <c r="E1039" s="100"/>
      <c r="F1039" s="111"/>
      <c r="G1039" s="111"/>
      <c r="H1039" s="109"/>
      <c r="I1039" s="109"/>
      <c r="J1039" s="109"/>
      <c r="K1039" s="109"/>
      <c r="L1039" s="109"/>
      <c r="M1039" s="109"/>
      <c r="N1039" s="109"/>
      <c r="Q1039" s="109"/>
      <c r="R1039" s="109"/>
      <c r="S1039" s="109"/>
      <c r="T1039" s="109"/>
      <c r="U1039" s="109"/>
      <c r="V1039" s="109"/>
      <c r="W1039" s="122"/>
      <c r="X1039" s="138"/>
      <c r="Y1039" s="123"/>
      <c r="Z1039" s="123"/>
      <c r="AA1039" s="79"/>
      <c r="AB1039" s="79"/>
      <c r="AC1039" s="164"/>
      <c r="AD1039" s="123"/>
      <c r="AE1039" s="174"/>
      <c r="AF1039" s="124"/>
    </row>
    <row r="1040" spans="1:32" s="106" customFormat="1">
      <c r="A1040" s="108"/>
      <c r="B1040" s="108"/>
      <c r="C1040" s="108"/>
      <c r="D1040" s="41"/>
      <c r="E1040" s="41"/>
      <c r="F1040" s="41"/>
      <c r="G1040" s="41"/>
      <c r="H1040" s="109"/>
      <c r="I1040" s="109"/>
      <c r="J1040" s="109"/>
      <c r="K1040" s="109"/>
      <c r="L1040" s="109"/>
      <c r="M1040" s="109"/>
      <c r="N1040" s="109"/>
      <c r="Q1040" s="109"/>
      <c r="R1040" s="109"/>
      <c r="S1040" s="109"/>
      <c r="T1040" s="109"/>
      <c r="U1040" s="109"/>
      <c r="V1040" s="109"/>
      <c r="W1040" s="122"/>
      <c r="X1040" s="138"/>
      <c r="Y1040" s="123"/>
      <c r="Z1040" s="123"/>
      <c r="AA1040" s="79"/>
      <c r="AB1040" s="79"/>
      <c r="AC1040" s="164"/>
      <c r="AD1040" s="123"/>
      <c r="AE1040" s="174"/>
      <c r="AF1040" s="124"/>
    </row>
    <row r="1041" spans="1:32" s="106" customFormat="1">
      <c r="A1041" s="108"/>
      <c r="B1041" s="108"/>
      <c r="C1041" s="108"/>
      <c r="D1041" s="127"/>
      <c r="E1041" s="100"/>
      <c r="F1041" s="127"/>
      <c r="G1041" s="127"/>
      <c r="H1041" s="109"/>
      <c r="I1041" s="109"/>
      <c r="J1041" s="109"/>
      <c r="K1041" s="109"/>
      <c r="L1041" s="109"/>
      <c r="M1041" s="109"/>
      <c r="N1041" s="109"/>
      <c r="Q1041" s="109"/>
      <c r="R1041" s="109"/>
      <c r="S1041" s="109"/>
      <c r="T1041" s="109"/>
      <c r="U1041" s="109"/>
      <c r="V1041" s="109"/>
      <c r="W1041" s="122"/>
      <c r="X1041" s="138"/>
      <c r="Y1041" s="123"/>
      <c r="Z1041" s="123"/>
      <c r="AA1041" s="79"/>
      <c r="AB1041" s="79"/>
      <c r="AC1041" s="164"/>
      <c r="AD1041" s="123"/>
      <c r="AE1041" s="174"/>
      <c r="AF1041" s="124"/>
    </row>
    <row r="1042" spans="1:32" s="106" customFormat="1">
      <c r="A1042" s="108"/>
      <c r="B1042" s="108"/>
      <c r="C1042" s="108"/>
      <c r="D1042" s="41"/>
      <c r="E1042" s="41"/>
      <c r="F1042" s="41"/>
      <c r="G1042" s="41"/>
      <c r="H1042" s="109"/>
      <c r="I1042" s="109"/>
      <c r="J1042" s="109"/>
      <c r="K1042" s="109"/>
      <c r="L1042" s="109"/>
      <c r="M1042" s="109"/>
      <c r="N1042" s="109"/>
      <c r="Q1042" s="109"/>
      <c r="R1042" s="109"/>
      <c r="S1042" s="109"/>
      <c r="T1042" s="109"/>
      <c r="U1042" s="109"/>
      <c r="V1042" s="109"/>
      <c r="W1042" s="122"/>
      <c r="X1042" s="138"/>
      <c r="Y1042" s="123"/>
      <c r="Z1042" s="123"/>
      <c r="AA1042" s="79"/>
      <c r="AB1042" s="79"/>
      <c r="AC1042" s="164"/>
      <c r="AD1042" s="123"/>
      <c r="AE1042" s="174"/>
      <c r="AF1042" s="124"/>
    </row>
    <row r="1043" spans="1:32" s="106" customFormat="1">
      <c r="A1043" s="108"/>
      <c r="B1043" s="108"/>
      <c r="C1043" s="108"/>
      <c r="D1043" s="126"/>
      <c r="E1043" s="100"/>
      <c r="F1043" s="126"/>
      <c r="G1043" s="126"/>
      <c r="H1043" s="109"/>
      <c r="I1043" s="109"/>
      <c r="J1043" s="109"/>
      <c r="K1043" s="109"/>
      <c r="L1043" s="109"/>
      <c r="M1043" s="109"/>
      <c r="N1043" s="109"/>
      <c r="Q1043" s="109"/>
      <c r="R1043" s="109"/>
      <c r="S1043" s="109"/>
      <c r="T1043" s="109"/>
      <c r="U1043" s="109"/>
      <c r="V1043" s="109"/>
      <c r="W1043" s="122"/>
      <c r="X1043" s="138"/>
      <c r="Y1043" s="123"/>
      <c r="Z1043" s="123"/>
      <c r="AA1043" s="79"/>
      <c r="AB1043" s="79"/>
      <c r="AC1043" s="164"/>
      <c r="AD1043" s="123"/>
      <c r="AE1043" s="174"/>
      <c r="AF1043" s="124"/>
    </row>
    <row r="1044" spans="1:32" s="106" customFormat="1">
      <c r="A1044" s="108"/>
      <c r="B1044" s="108"/>
      <c r="C1044" s="108"/>
      <c r="D1044" s="41"/>
      <c r="E1044" s="41"/>
      <c r="F1044" s="41"/>
      <c r="G1044" s="41"/>
      <c r="H1044" s="109"/>
      <c r="I1044" s="109"/>
      <c r="J1044" s="109"/>
      <c r="K1044" s="109"/>
      <c r="L1044" s="109"/>
      <c r="M1044" s="109"/>
      <c r="N1044" s="109"/>
      <c r="Q1044" s="109"/>
      <c r="R1044" s="109"/>
      <c r="S1044" s="109"/>
      <c r="T1044" s="109"/>
      <c r="U1044" s="109"/>
      <c r="V1044" s="109"/>
      <c r="W1044" s="122"/>
      <c r="X1044" s="138"/>
      <c r="Y1044" s="123"/>
      <c r="Z1044" s="123"/>
      <c r="AA1044" s="79"/>
      <c r="AB1044" s="79"/>
      <c r="AC1044" s="164"/>
      <c r="AD1044" s="123"/>
      <c r="AE1044" s="174"/>
      <c r="AF1044" s="124"/>
    </row>
    <row r="1045" spans="1:32" s="106" customFormat="1">
      <c r="A1045" s="108"/>
      <c r="B1045" s="108"/>
      <c r="C1045" s="108"/>
      <c r="D1045" s="125"/>
      <c r="E1045" s="100"/>
      <c r="F1045" s="125"/>
      <c r="G1045" s="125"/>
      <c r="H1045" s="109"/>
      <c r="I1045" s="109"/>
      <c r="J1045" s="109"/>
      <c r="K1045" s="109"/>
      <c r="L1045" s="109"/>
      <c r="M1045" s="109"/>
      <c r="N1045" s="109"/>
      <c r="Q1045" s="109"/>
      <c r="R1045" s="109"/>
      <c r="S1045" s="109"/>
      <c r="T1045" s="109"/>
      <c r="U1045" s="109"/>
      <c r="V1045" s="109"/>
      <c r="W1045" s="122"/>
      <c r="X1045" s="138"/>
      <c r="Y1045" s="123"/>
      <c r="Z1045" s="123"/>
      <c r="AA1045" s="79"/>
      <c r="AB1045" s="79"/>
      <c r="AC1045" s="164"/>
      <c r="AD1045" s="123"/>
      <c r="AE1045" s="174"/>
      <c r="AF1045" s="124"/>
    </row>
    <row r="1046" spans="1:32" s="106" customFormat="1">
      <c r="A1046" s="108"/>
      <c r="B1046" s="108"/>
      <c r="C1046" s="108"/>
      <c r="D1046" s="125"/>
      <c r="E1046" s="100"/>
      <c r="F1046" s="125"/>
      <c r="G1046" s="125"/>
      <c r="H1046" s="109"/>
      <c r="I1046" s="109"/>
      <c r="J1046" s="109"/>
      <c r="K1046" s="109"/>
      <c r="L1046" s="109"/>
      <c r="M1046" s="109"/>
      <c r="N1046" s="109"/>
      <c r="Q1046" s="109"/>
      <c r="R1046" s="109"/>
      <c r="S1046" s="109"/>
      <c r="T1046" s="109"/>
      <c r="U1046" s="109"/>
      <c r="V1046" s="109"/>
      <c r="W1046" s="122"/>
      <c r="X1046" s="138"/>
      <c r="Y1046" s="123"/>
      <c r="Z1046" s="123"/>
      <c r="AA1046" s="79"/>
      <c r="AB1046" s="79"/>
      <c r="AC1046" s="164"/>
      <c r="AD1046" s="123"/>
      <c r="AE1046" s="174"/>
      <c r="AF1046" s="124"/>
    </row>
    <row r="1047" spans="1:32" s="106" customFormat="1">
      <c r="A1047" s="108"/>
      <c r="B1047" s="108"/>
      <c r="C1047" s="108"/>
      <c r="D1047" s="125"/>
      <c r="E1047" s="100"/>
      <c r="F1047" s="125"/>
      <c r="G1047" s="125"/>
      <c r="H1047" s="109"/>
      <c r="I1047" s="109"/>
      <c r="J1047" s="109"/>
      <c r="K1047" s="109"/>
      <c r="L1047" s="109"/>
      <c r="M1047" s="109"/>
      <c r="N1047" s="109"/>
      <c r="Q1047" s="109"/>
      <c r="R1047" s="109"/>
      <c r="S1047" s="109"/>
      <c r="T1047" s="109"/>
      <c r="U1047" s="109"/>
      <c r="V1047" s="109"/>
      <c r="W1047" s="122"/>
      <c r="X1047" s="138"/>
      <c r="Y1047" s="123"/>
      <c r="Z1047" s="123"/>
      <c r="AA1047" s="79"/>
      <c r="AB1047" s="79"/>
      <c r="AC1047" s="164"/>
      <c r="AD1047" s="123"/>
      <c r="AE1047" s="174"/>
      <c r="AF1047" s="124"/>
    </row>
    <row r="1048" spans="1:32" s="106" customFormat="1">
      <c r="A1048" s="108"/>
      <c r="B1048" s="108"/>
      <c r="C1048" s="108"/>
      <c r="D1048" s="41"/>
      <c r="E1048" s="41"/>
      <c r="F1048" s="41"/>
      <c r="G1048" s="41"/>
      <c r="H1048" s="109"/>
      <c r="I1048" s="109"/>
      <c r="J1048" s="109"/>
      <c r="K1048" s="109"/>
      <c r="L1048" s="109"/>
      <c r="M1048" s="109"/>
      <c r="N1048" s="109"/>
      <c r="Q1048" s="109"/>
      <c r="R1048" s="109"/>
      <c r="S1048" s="109"/>
      <c r="T1048" s="109"/>
      <c r="U1048" s="109"/>
      <c r="V1048" s="109"/>
      <c r="W1048" s="122"/>
      <c r="X1048" s="138"/>
      <c r="Y1048" s="123"/>
      <c r="Z1048" s="123"/>
      <c r="AA1048" s="79"/>
      <c r="AB1048" s="79"/>
      <c r="AC1048" s="164"/>
      <c r="AD1048" s="123"/>
      <c r="AE1048" s="174"/>
      <c r="AF1048" s="124"/>
    </row>
    <row r="1049" spans="1:32" s="106" customFormat="1">
      <c r="A1049" s="108"/>
      <c r="B1049" s="108"/>
      <c r="C1049" s="108"/>
      <c r="D1049" s="111"/>
      <c r="E1049" s="100"/>
      <c r="F1049" s="111"/>
      <c r="G1049" s="111"/>
      <c r="H1049" s="109"/>
      <c r="I1049" s="109"/>
      <c r="J1049" s="109"/>
      <c r="K1049" s="109"/>
      <c r="L1049" s="109"/>
      <c r="M1049" s="109"/>
      <c r="N1049" s="109"/>
      <c r="Q1049" s="109"/>
      <c r="R1049" s="109"/>
      <c r="S1049" s="109"/>
      <c r="T1049" s="109"/>
      <c r="U1049" s="109"/>
      <c r="V1049" s="109"/>
      <c r="W1049" s="122"/>
      <c r="X1049" s="138"/>
      <c r="Y1049" s="123"/>
      <c r="Z1049" s="123"/>
      <c r="AA1049" s="79"/>
      <c r="AB1049" s="79"/>
      <c r="AC1049" s="164"/>
      <c r="AD1049" s="123"/>
      <c r="AE1049" s="174"/>
      <c r="AF1049" s="124"/>
    </row>
    <row r="1050" spans="1:32" s="106" customFormat="1">
      <c r="A1050" s="108"/>
      <c r="B1050" s="108"/>
      <c r="C1050" s="108"/>
      <c r="D1050" s="41"/>
      <c r="E1050" s="41"/>
      <c r="F1050" s="41"/>
      <c r="G1050" s="41"/>
      <c r="H1050" s="109"/>
      <c r="I1050" s="109"/>
      <c r="J1050" s="109"/>
      <c r="K1050" s="109"/>
      <c r="L1050" s="109"/>
      <c r="M1050" s="109"/>
      <c r="N1050" s="109"/>
      <c r="Q1050" s="109"/>
      <c r="R1050" s="109"/>
      <c r="S1050" s="109"/>
      <c r="T1050" s="109"/>
      <c r="U1050" s="109"/>
      <c r="V1050" s="109"/>
      <c r="W1050" s="122"/>
      <c r="X1050" s="138"/>
      <c r="Y1050" s="123"/>
      <c r="Z1050" s="123"/>
      <c r="AA1050" s="79"/>
      <c r="AB1050" s="79"/>
      <c r="AC1050" s="164"/>
      <c r="AD1050" s="123"/>
      <c r="AE1050" s="174"/>
      <c r="AF1050" s="124"/>
    </row>
    <row r="1051" spans="1:32" s="106" customFormat="1">
      <c r="A1051" s="108"/>
      <c r="B1051" s="108"/>
      <c r="C1051" s="108"/>
      <c r="D1051" s="41"/>
      <c r="E1051" s="41"/>
      <c r="F1051" s="41"/>
      <c r="G1051" s="41"/>
      <c r="H1051" s="109"/>
      <c r="I1051" s="109"/>
      <c r="J1051" s="109"/>
      <c r="K1051" s="109"/>
      <c r="L1051" s="109"/>
      <c r="M1051" s="109"/>
      <c r="N1051" s="109"/>
      <c r="Q1051" s="109"/>
      <c r="R1051" s="109"/>
      <c r="S1051" s="109"/>
      <c r="T1051" s="109"/>
      <c r="U1051" s="109"/>
      <c r="V1051" s="109"/>
      <c r="W1051" s="122"/>
      <c r="X1051" s="138"/>
      <c r="Y1051" s="123"/>
      <c r="Z1051" s="123"/>
      <c r="AA1051" s="79"/>
      <c r="AB1051" s="79"/>
      <c r="AC1051" s="164"/>
      <c r="AD1051" s="123"/>
      <c r="AE1051" s="174"/>
      <c r="AF1051" s="124"/>
    </row>
    <row r="1052" spans="1:32" s="106" customFormat="1">
      <c r="A1052" s="108"/>
      <c r="B1052" s="108"/>
      <c r="C1052" s="108"/>
      <c r="D1052" s="41"/>
      <c r="E1052" s="41"/>
      <c r="F1052" s="41"/>
      <c r="G1052" s="41"/>
      <c r="H1052" s="109"/>
      <c r="I1052" s="109"/>
      <c r="J1052" s="109"/>
      <c r="K1052" s="109"/>
      <c r="L1052" s="109"/>
      <c r="M1052" s="109"/>
      <c r="N1052" s="109"/>
      <c r="Q1052" s="109"/>
      <c r="R1052" s="109"/>
      <c r="S1052" s="109"/>
      <c r="T1052" s="109"/>
      <c r="U1052" s="109"/>
      <c r="V1052" s="109"/>
      <c r="W1052" s="122"/>
      <c r="X1052" s="138"/>
      <c r="Y1052" s="123"/>
      <c r="Z1052" s="123"/>
      <c r="AA1052" s="79"/>
      <c r="AB1052" s="79"/>
      <c r="AC1052" s="164"/>
      <c r="AD1052" s="123"/>
      <c r="AE1052" s="174"/>
      <c r="AF1052" s="124"/>
    </row>
    <row r="1053" spans="1:32" s="106" customFormat="1">
      <c r="A1053" s="108"/>
      <c r="B1053" s="108"/>
      <c r="C1053" s="108"/>
      <c r="D1053" s="41"/>
      <c r="E1053" s="41"/>
      <c r="F1053" s="41"/>
      <c r="G1053" s="41"/>
      <c r="H1053" s="109"/>
      <c r="I1053" s="109"/>
      <c r="J1053" s="109"/>
      <c r="K1053" s="109"/>
      <c r="L1053" s="109"/>
      <c r="M1053" s="109"/>
      <c r="N1053" s="109"/>
      <c r="Q1053" s="109"/>
      <c r="R1053" s="109"/>
      <c r="S1053" s="109"/>
      <c r="T1053" s="109"/>
      <c r="U1053" s="109"/>
      <c r="V1053" s="109"/>
      <c r="W1053" s="122"/>
      <c r="X1053" s="138"/>
      <c r="Y1053" s="123"/>
      <c r="Z1053" s="123"/>
      <c r="AA1053" s="79"/>
      <c r="AB1053" s="79"/>
      <c r="AC1053" s="164"/>
      <c r="AD1053" s="123"/>
      <c r="AE1053" s="174"/>
      <c r="AF1053" s="124"/>
    </row>
    <row r="1054" spans="1:32" s="106" customFormat="1">
      <c r="A1054" s="108"/>
      <c r="B1054" s="108"/>
      <c r="C1054" s="108"/>
      <c r="D1054" s="41"/>
      <c r="E1054" s="41"/>
      <c r="F1054" s="41"/>
      <c r="G1054" s="41"/>
      <c r="H1054" s="109"/>
      <c r="I1054" s="109"/>
      <c r="J1054" s="109"/>
      <c r="K1054" s="109"/>
      <c r="L1054" s="109"/>
      <c r="M1054" s="109"/>
      <c r="N1054" s="109"/>
      <c r="Q1054" s="109"/>
      <c r="R1054" s="109"/>
      <c r="S1054" s="109"/>
      <c r="T1054" s="109"/>
      <c r="U1054" s="109"/>
      <c r="V1054" s="109"/>
      <c r="W1054" s="122"/>
      <c r="X1054" s="138"/>
      <c r="Y1054" s="123"/>
      <c r="Z1054" s="123"/>
      <c r="AA1054" s="79"/>
      <c r="AB1054" s="79"/>
      <c r="AC1054" s="164"/>
      <c r="AD1054" s="123"/>
      <c r="AE1054" s="174"/>
      <c r="AF1054" s="124"/>
    </row>
    <row r="1055" spans="1:32" s="106" customFormat="1">
      <c r="A1055" s="108"/>
      <c r="B1055" s="108"/>
      <c r="C1055" s="108"/>
      <c r="D1055" s="41"/>
      <c r="E1055" s="41"/>
      <c r="F1055" s="41"/>
      <c r="G1055" s="41"/>
      <c r="H1055" s="109"/>
      <c r="I1055" s="109"/>
      <c r="J1055" s="109"/>
      <c r="K1055" s="109"/>
      <c r="L1055" s="109"/>
      <c r="M1055" s="109"/>
      <c r="N1055" s="109"/>
      <c r="Q1055" s="109"/>
      <c r="R1055" s="109"/>
      <c r="S1055" s="109"/>
      <c r="T1055" s="109"/>
      <c r="U1055" s="109"/>
      <c r="V1055" s="109"/>
      <c r="W1055" s="122"/>
      <c r="X1055" s="138"/>
      <c r="Y1055" s="123"/>
      <c r="Z1055" s="123"/>
      <c r="AA1055" s="79"/>
      <c r="AB1055" s="79"/>
      <c r="AC1055" s="164"/>
      <c r="AD1055" s="123"/>
      <c r="AE1055" s="174"/>
      <c r="AF1055" s="124"/>
    </row>
    <row r="1056" spans="1:32" s="106" customFormat="1">
      <c r="A1056" s="108"/>
      <c r="B1056" s="108"/>
      <c r="C1056" s="108"/>
      <c r="D1056" s="41"/>
      <c r="E1056" s="41"/>
      <c r="F1056" s="41"/>
      <c r="G1056" s="41"/>
      <c r="H1056" s="109"/>
      <c r="I1056" s="109"/>
      <c r="J1056" s="109"/>
      <c r="K1056" s="109"/>
      <c r="L1056" s="109"/>
      <c r="M1056" s="109"/>
      <c r="N1056" s="109"/>
      <c r="Q1056" s="109"/>
      <c r="R1056" s="109"/>
      <c r="S1056" s="109"/>
      <c r="T1056" s="109"/>
      <c r="U1056" s="109"/>
      <c r="V1056" s="109"/>
      <c r="W1056" s="122"/>
      <c r="X1056" s="138"/>
      <c r="Y1056" s="123"/>
      <c r="Z1056" s="123"/>
      <c r="AA1056" s="79"/>
      <c r="AB1056" s="79"/>
      <c r="AC1056" s="164"/>
      <c r="AD1056" s="123"/>
      <c r="AE1056" s="174"/>
      <c r="AF1056" s="124"/>
    </row>
    <row r="1057" spans="1:32" s="106" customFormat="1">
      <c r="A1057" s="108"/>
      <c r="B1057" s="108"/>
      <c r="C1057" s="108"/>
      <c r="D1057" s="126"/>
      <c r="E1057" s="100"/>
      <c r="F1057" s="126"/>
      <c r="G1057" s="126"/>
      <c r="H1057" s="109"/>
      <c r="I1057" s="109"/>
      <c r="J1057" s="109"/>
      <c r="K1057" s="109"/>
      <c r="L1057" s="109"/>
      <c r="M1057" s="109"/>
      <c r="N1057" s="109"/>
      <c r="Q1057" s="109"/>
      <c r="R1057" s="109"/>
      <c r="S1057" s="109"/>
      <c r="T1057" s="109"/>
      <c r="U1057" s="109"/>
      <c r="V1057" s="109"/>
      <c r="W1057" s="122"/>
      <c r="X1057" s="138"/>
      <c r="Y1057" s="123"/>
      <c r="Z1057" s="123"/>
      <c r="AA1057" s="79"/>
      <c r="AB1057" s="79"/>
      <c r="AC1057" s="164"/>
      <c r="AD1057" s="123"/>
      <c r="AE1057" s="174"/>
      <c r="AF1057" s="124"/>
    </row>
    <row r="1058" spans="1:32" s="106" customFormat="1">
      <c r="A1058" s="108"/>
      <c r="B1058" s="108"/>
      <c r="C1058" s="108"/>
      <c r="D1058" s="41"/>
      <c r="E1058" s="41"/>
      <c r="F1058" s="41"/>
      <c r="G1058" s="41"/>
      <c r="H1058" s="109"/>
      <c r="I1058" s="109"/>
      <c r="J1058" s="109"/>
      <c r="K1058" s="109"/>
      <c r="L1058" s="109"/>
      <c r="M1058" s="109"/>
      <c r="N1058" s="109"/>
      <c r="Q1058" s="109"/>
      <c r="R1058" s="109"/>
      <c r="S1058" s="109"/>
      <c r="T1058" s="109"/>
      <c r="U1058" s="109"/>
      <c r="V1058" s="109"/>
      <c r="W1058" s="122"/>
      <c r="X1058" s="138"/>
      <c r="Y1058" s="123"/>
      <c r="Z1058" s="123"/>
      <c r="AA1058" s="79"/>
      <c r="AB1058" s="79"/>
      <c r="AC1058" s="164"/>
      <c r="AD1058" s="123"/>
      <c r="AE1058" s="174"/>
      <c r="AF1058" s="124"/>
    </row>
    <row r="1059" spans="1:32" s="106" customFormat="1">
      <c r="A1059" s="108"/>
      <c r="B1059" s="108"/>
      <c r="C1059" s="108"/>
      <c r="D1059" s="102"/>
      <c r="E1059" s="102"/>
      <c r="F1059" s="102"/>
      <c r="G1059" s="102"/>
      <c r="H1059" s="133"/>
      <c r="I1059" s="133"/>
      <c r="J1059" s="133"/>
      <c r="K1059" s="133"/>
      <c r="L1059" s="133"/>
      <c r="M1059" s="133"/>
      <c r="N1059" s="133"/>
      <c r="Q1059" s="109"/>
      <c r="R1059" s="109"/>
      <c r="S1059" s="109"/>
      <c r="T1059" s="109"/>
      <c r="U1059" s="109"/>
      <c r="V1059" s="109"/>
      <c r="W1059" s="122"/>
      <c r="X1059" s="138"/>
      <c r="Y1059" s="123"/>
      <c r="Z1059" s="123"/>
      <c r="AA1059" s="79"/>
      <c r="AB1059" s="79"/>
      <c r="AC1059" s="164"/>
      <c r="AD1059" s="123"/>
      <c r="AE1059" s="174"/>
      <c r="AF1059" s="124"/>
    </row>
    <row r="1060" spans="1:32" s="106" customFormat="1">
      <c r="A1060" s="108"/>
      <c r="B1060" s="108"/>
      <c r="C1060" s="108"/>
      <c r="D1060" s="41"/>
      <c r="E1060" s="41"/>
      <c r="F1060" s="41"/>
      <c r="G1060" s="41"/>
      <c r="H1060" s="133"/>
      <c r="I1060" s="133"/>
      <c r="J1060" s="133"/>
      <c r="K1060" s="133"/>
      <c r="L1060" s="133"/>
      <c r="M1060" s="133"/>
      <c r="N1060" s="133"/>
      <c r="Q1060" s="109"/>
      <c r="R1060" s="109"/>
      <c r="S1060" s="109"/>
      <c r="T1060" s="109"/>
      <c r="U1060" s="109"/>
      <c r="V1060" s="109"/>
      <c r="W1060" s="122"/>
      <c r="X1060" s="138"/>
      <c r="Y1060" s="123"/>
      <c r="Z1060" s="123"/>
      <c r="AA1060" s="79"/>
      <c r="AB1060" s="79"/>
      <c r="AC1060" s="164"/>
      <c r="AD1060" s="123"/>
      <c r="AE1060" s="174"/>
      <c r="AF1060" s="124"/>
    </row>
    <row r="1061" spans="1:32" s="106" customFormat="1">
      <c r="A1061" s="108"/>
      <c r="B1061" s="108"/>
      <c r="C1061" s="108"/>
      <c r="D1061" s="126"/>
      <c r="E1061" s="100"/>
      <c r="F1061" s="126"/>
      <c r="G1061" s="126"/>
      <c r="H1061" s="133"/>
      <c r="I1061" s="133"/>
      <c r="J1061" s="133"/>
      <c r="K1061" s="133"/>
      <c r="L1061" s="133"/>
      <c r="M1061" s="133"/>
      <c r="N1061" s="133"/>
      <c r="Q1061" s="109"/>
      <c r="R1061" s="109"/>
      <c r="S1061" s="109"/>
      <c r="T1061" s="109"/>
      <c r="U1061" s="109"/>
      <c r="V1061" s="109"/>
      <c r="W1061" s="122"/>
      <c r="X1061" s="138"/>
      <c r="Y1061" s="123"/>
      <c r="Z1061" s="123"/>
      <c r="AA1061" s="79"/>
      <c r="AB1061" s="79"/>
      <c r="AC1061" s="164"/>
      <c r="AD1061" s="123"/>
      <c r="AE1061" s="174"/>
      <c r="AF1061" s="124"/>
    </row>
    <row r="1062" spans="1:32" s="106" customFormat="1">
      <c r="A1062" s="108"/>
      <c r="B1062" s="108"/>
      <c r="C1062" s="108"/>
      <c r="D1062" s="125"/>
      <c r="E1062" s="100"/>
      <c r="F1062" s="125"/>
      <c r="G1062" s="125"/>
      <c r="H1062" s="133"/>
      <c r="I1062" s="133"/>
      <c r="J1062" s="133"/>
      <c r="K1062" s="133"/>
      <c r="L1062" s="133"/>
      <c r="M1062" s="133"/>
      <c r="N1062" s="133"/>
      <c r="Q1062" s="109"/>
      <c r="R1062" s="109"/>
      <c r="S1062" s="109"/>
      <c r="T1062" s="109"/>
      <c r="U1062" s="109"/>
      <c r="V1062" s="109"/>
      <c r="W1062" s="122"/>
      <c r="X1062" s="138"/>
      <c r="Y1062" s="123"/>
      <c r="Z1062" s="123"/>
      <c r="AA1062" s="79"/>
      <c r="AB1062" s="79"/>
      <c r="AC1062" s="164"/>
      <c r="AD1062" s="123"/>
      <c r="AE1062" s="174"/>
      <c r="AF1062" s="124"/>
    </row>
    <row r="1063" spans="1:32" s="106" customFormat="1">
      <c r="A1063" s="108"/>
      <c r="B1063" s="108"/>
      <c r="C1063" s="108"/>
      <c r="D1063" s="125"/>
      <c r="E1063" s="100"/>
      <c r="F1063" s="125"/>
      <c r="G1063" s="125"/>
      <c r="H1063" s="133"/>
      <c r="I1063" s="133"/>
      <c r="J1063" s="133"/>
      <c r="K1063" s="133"/>
      <c r="L1063" s="133"/>
      <c r="M1063" s="133"/>
      <c r="N1063" s="133"/>
      <c r="Q1063" s="109"/>
      <c r="R1063" s="109"/>
      <c r="S1063" s="109"/>
      <c r="T1063" s="109"/>
      <c r="U1063" s="109"/>
      <c r="V1063" s="109"/>
      <c r="W1063" s="122"/>
      <c r="X1063" s="138"/>
      <c r="Y1063" s="123"/>
      <c r="Z1063" s="123"/>
      <c r="AA1063" s="79"/>
      <c r="AB1063" s="79"/>
      <c r="AC1063" s="164"/>
      <c r="AD1063" s="123"/>
      <c r="AE1063" s="174"/>
      <c r="AF1063" s="124"/>
    </row>
    <row r="1064" spans="1:32" s="106" customFormat="1">
      <c r="A1064" s="108"/>
      <c r="B1064" s="108"/>
      <c r="C1064" s="108"/>
      <c r="D1064" s="125"/>
      <c r="E1064" s="100"/>
      <c r="F1064" s="125"/>
      <c r="G1064" s="125"/>
      <c r="H1064" s="133"/>
      <c r="I1064" s="133"/>
      <c r="J1064" s="133"/>
      <c r="K1064" s="133"/>
      <c r="L1064" s="133"/>
      <c r="M1064" s="133"/>
      <c r="N1064" s="133"/>
      <c r="Q1064" s="109"/>
      <c r="R1064" s="109"/>
      <c r="S1064" s="109"/>
      <c r="T1064" s="109"/>
      <c r="U1064" s="109"/>
      <c r="V1064" s="109"/>
      <c r="W1064" s="122"/>
      <c r="X1064" s="138"/>
      <c r="Y1064" s="123"/>
      <c r="Z1064" s="123"/>
      <c r="AA1064" s="79"/>
      <c r="AB1064" s="79"/>
      <c r="AC1064" s="164"/>
      <c r="AD1064" s="123"/>
      <c r="AE1064" s="174"/>
      <c r="AF1064" s="124"/>
    </row>
    <row r="1065" spans="1:32" s="106" customFormat="1">
      <c r="A1065" s="108"/>
      <c r="B1065" s="108"/>
      <c r="C1065" s="108"/>
      <c r="D1065" s="125"/>
      <c r="E1065" s="100"/>
      <c r="F1065" s="125"/>
      <c r="G1065" s="125"/>
      <c r="H1065" s="133"/>
      <c r="I1065" s="133"/>
      <c r="J1065" s="133"/>
      <c r="K1065" s="133"/>
      <c r="L1065" s="133"/>
      <c r="M1065" s="133"/>
      <c r="N1065" s="133"/>
      <c r="Q1065" s="109"/>
      <c r="R1065" s="109"/>
      <c r="S1065" s="109"/>
      <c r="T1065" s="109"/>
      <c r="U1065" s="109"/>
      <c r="V1065" s="109"/>
      <c r="W1065" s="122"/>
      <c r="X1065" s="138"/>
      <c r="Y1065" s="123"/>
      <c r="Z1065" s="123"/>
      <c r="AA1065" s="79"/>
      <c r="AB1065" s="79"/>
      <c r="AC1065" s="164"/>
      <c r="AD1065" s="123"/>
      <c r="AE1065" s="174"/>
      <c r="AF1065" s="124"/>
    </row>
    <row r="1066" spans="1:32" s="106" customFormat="1">
      <c r="A1066" s="108"/>
      <c r="B1066" s="108"/>
      <c r="C1066" s="108"/>
      <c r="D1066" s="125"/>
      <c r="E1066" s="100"/>
      <c r="F1066" s="125"/>
      <c r="G1066" s="125"/>
      <c r="H1066" s="133"/>
      <c r="I1066" s="133"/>
      <c r="J1066" s="133"/>
      <c r="K1066" s="133"/>
      <c r="L1066" s="133"/>
      <c r="M1066" s="133"/>
      <c r="N1066" s="133"/>
      <c r="Q1066" s="109"/>
      <c r="R1066" s="109"/>
      <c r="S1066" s="109"/>
      <c r="T1066" s="109"/>
      <c r="U1066" s="109"/>
      <c r="V1066" s="109"/>
      <c r="W1066" s="122"/>
      <c r="X1066" s="138"/>
      <c r="Y1066" s="123"/>
      <c r="Z1066" s="123"/>
      <c r="AA1066" s="79"/>
      <c r="AB1066" s="79"/>
      <c r="AC1066" s="164"/>
      <c r="AD1066" s="123"/>
      <c r="AE1066" s="174"/>
      <c r="AF1066" s="124"/>
    </row>
    <row r="1067" spans="1:32" s="106" customFormat="1">
      <c r="A1067" s="108"/>
      <c r="B1067" s="108"/>
      <c r="C1067" s="108"/>
      <c r="D1067" s="126"/>
      <c r="E1067" s="100"/>
      <c r="F1067" s="126"/>
      <c r="G1067" s="126"/>
      <c r="H1067" s="133"/>
      <c r="I1067" s="133"/>
      <c r="J1067" s="133"/>
      <c r="K1067" s="133"/>
      <c r="L1067" s="133"/>
      <c r="M1067" s="133"/>
      <c r="N1067" s="133"/>
      <c r="Q1067" s="109"/>
      <c r="R1067" s="109"/>
      <c r="S1067" s="109"/>
      <c r="T1067" s="109"/>
      <c r="U1067" s="109"/>
      <c r="V1067" s="109"/>
      <c r="W1067" s="122"/>
      <c r="X1067" s="138"/>
      <c r="Y1067" s="123"/>
      <c r="Z1067" s="123"/>
      <c r="AA1067" s="79"/>
      <c r="AB1067" s="79"/>
      <c r="AC1067" s="164"/>
      <c r="AD1067" s="123"/>
      <c r="AE1067" s="174"/>
      <c r="AF1067" s="124"/>
    </row>
    <row r="1068" spans="1:32" s="106" customFormat="1">
      <c r="A1068" s="108"/>
      <c r="B1068" s="108"/>
      <c r="C1068" s="108"/>
      <c r="D1068" s="125"/>
      <c r="E1068" s="100"/>
      <c r="F1068" s="125"/>
      <c r="G1068" s="125"/>
      <c r="H1068" s="133"/>
      <c r="I1068" s="133"/>
      <c r="J1068" s="133"/>
      <c r="K1068" s="133"/>
      <c r="L1068" s="133"/>
      <c r="M1068" s="133"/>
      <c r="N1068" s="133"/>
      <c r="Q1068" s="109"/>
      <c r="R1068" s="109"/>
      <c r="S1068" s="109"/>
      <c r="T1068" s="109"/>
      <c r="U1068" s="109"/>
      <c r="V1068" s="109"/>
      <c r="W1068" s="122"/>
      <c r="X1068" s="138"/>
      <c r="Y1068" s="123"/>
      <c r="Z1068" s="123"/>
      <c r="AA1068" s="79"/>
      <c r="AB1068" s="79"/>
      <c r="AC1068" s="164"/>
      <c r="AD1068" s="123"/>
      <c r="AE1068" s="174"/>
      <c r="AF1068" s="124"/>
    </row>
    <row r="1069" spans="1:32" s="106" customFormat="1">
      <c r="A1069" s="108"/>
      <c r="B1069" s="108"/>
      <c r="C1069" s="108"/>
      <c r="D1069" s="125"/>
      <c r="E1069" s="100"/>
      <c r="F1069" s="125"/>
      <c r="G1069" s="125"/>
      <c r="H1069" s="133"/>
      <c r="I1069" s="133"/>
      <c r="J1069" s="133"/>
      <c r="K1069" s="133"/>
      <c r="L1069" s="133"/>
      <c r="M1069" s="133"/>
      <c r="N1069" s="133"/>
      <c r="Q1069" s="109"/>
      <c r="R1069" s="109"/>
      <c r="S1069" s="109"/>
      <c r="T1069" s="109"/>
      <c r="U1069" s="109"/>
      <c r="V1069" s="109"/>
      <c r="W1069" s="122"/>
      <c r="X1069" s="138"/>
      <c r="Y1069" s="123"/>
      <c r="Z1069" s="123"/>
      <c r="AA1069" s="79"/>
      <c r="AB1069" s="79"/>
      <c r="AC1069" s="164"/>
      <c r="AD1069" s="123"/>
      <c r="AE1069" s="174"/>
      <c r="AF1069" s="124"/>
    </row>
    <row r="1070" spans="1:32" s="106" customFormat="1">
      <c r="A1070" s="108"/>
      <c r="B1070" s="108"/>
      <c r="C1070" s="108"/>
      <c r="D1070" s="125"/>
      <c r="E1070" s="100"/>
      <c r="F1070" s="125"/>
      <c r="G1070" s="125"/>
      <c r="H1070" s="133"/>
      <c r="I1070" s="133"/>
      <c r="J1070" s="133"/>
      <c r="K1070" s="133"/>
      <c r="L1070" s="133"/>
      <c r="M1070" s="133"/>
      <c r="N1070" s="133"/>
      <c r="Q1070" s="109"/>
      <c r="R1070" s="109"/>
      <c r="S1070" s="109"/>
      <c r="T1070" s="109"/>
      <c r="U1070" s="109"/>
      <c r="V1070" s="109"/>
      <c r="W1070" s="122"/>
      <c r="X1070" s="138"/>
      <c r="Y1070" s="123"/>
      <c r="Z1070" s="123"/>
      <c r="AA1070" s="79"/>
      <c r="AB1070" s="79"/>
      <c r="AC1070" s="164"/>
      <c r="AD1070" s="123"/>
      <c r="AE1070" s="174"/>
      <c r="AF1070" s="124"/>
    </row>
    <row r="1071" spans="1:32" s="106" customFormat="1">
      <c r="A1071" s="108"/>
      <c r="B1071" s="108"/>
      <c r="C1071" s="108"/>
      <c r="D1071" s="41"/>
      <c r="E1071" s="41"/>
      <c r="F1071" s="41"/>
      <c r="G1071" s="41"/>
      <c r="H1071" s="133"/>
      <c r="I1071" s="133"/>
      <c r="J1071" s="133"/>
      <c r="K1071" s="133"/>
      <c r="L1071" s="133"/>
      <c r="M1071" s="133"/>
      <c r="N1071" s="133"/>
      <c r="Q1071" s="109"/>
      <c r="R1071" s="109"/>
      <c r="S1071" s="109"/>
      <c r="T1071" s="109"/>
      <c r="U1071" s="109"/>
      <c r="V1071" s="109"/>
      <c r="W1071" s="122"/>
      <c r="X1071" s="138"/>
      <c r="Y1071" s="123"/>
      <c r="Z1071" s="123"/>
      <c r="AA1071" s="79"/>
      <c r="AB1071" s="79"/>
      <c r="AC1071" s="164"/>
      <c r="AD1071" s="123"/>
      <c r="AE1071" s="174"/>
      <c r="AF1071" s="124"/>
    </row>
    <row r="1072" spans="1:32" s="106" customFormat="1">
      <c r="A1072" s="108"/>
      <c r="B1072" s="108"/>
      <c r="C1072" s="108"/>
      <c r="D1072" s="41"/>
      <c r="E1072" s="41"/>
      <c r="F1072" s="41"/>
      <c r="G1072" s="41"/>
      <c r="H1072" s="133"/>
      <c r="I1072" s="133"/>
      <c r="J1072" s="133"/>
      <c r="K1072" s="133"/>
      <c r="L1072" s="133"/>
      <c r="M1072" s="133"/>
      <c r="N1072" s="133"/>
      <c r="Q1072" s="109"/>
      <c r="R1072" s="109"/>
      <c r="S1072" s="109"/>
      <c r="T1072" s="109"/>
      <c r="U1072" s="109"/>
      <c r="V1072" s="109"/>
      <c r="W1072" s="122"/>
      <c r="X1072" s="138"/>
      <c r="Y1072" s="123"/>
      <c r="Z1072" s="123"/>
      <c r="AA1072" s="79"/>
      <c r="AB1072" s="79"/>
      <c r="AC1072" s="164"/>
      <c r="AD1072" s="123"/>
      <c r="AE1072" s="174"/>
      <c r="AF1072" s="124"/>
    </row>
    <row r="1073" spans="1:32" s="106" customFormat="1">
      <c r="A1073" s="108"/>
      <c r="B1073" s="108"/>
      <c r="C1073" s="108"/>
      <c r="D1073" s="41"/>
      <c r="E1073" s="41"/>
      <c r="F1073" s="41"/>
      <c r="G1073" s="41"/>
      <c r="H1073" s="133"/>
      <c r="I1073" s="133"/>
      <c r="J1073" s="133"/>
      <c r="K1073" s="133"/>
      <c r="L1073" s="133"/>
      <c r="M1073" s="133"/>
      <c r="N1073" s="133"/>
      <c r="Q1073" s="109"/>
      <c r="R1073" s="109"/>
      <c r="S1073" s="109"/>
      <c r="T1073" s="109"/>
      <c r="U1073" s="109"/>
      <c r="V1073" s="109"/>
      <c r="W1073" s="122"/>
      <c r="X1073" s="138"/>
      <c r="Y1073" s="123"/>
      <c r="Z1073" s="123"/>
      <c r="AA1073" s="79"/>
      <c r="AB1073" s="79"/>
      <c r="AC1073" s="164"/>
      <c r="AD1073" s="123"/>
      <c r="AE1073" s="174"/>
      <c r="AF1073" s="124"/>
    </row>
    <row r="1074" spans="1:32" s="106" customFormat="1">
      <c r="A1074" s="108"/>
      <c r="B1074" s="108"/>
      <c r="C1074" s="108"/>
      <c r="D1074" s="41"/>
      <c r="E1074" s="41"/>
      <c r="F1074" s="41"/>
      <c r="G1074" s="41"/>
      <c r="H1074" s="133"/>
      <c r="I1074" s="133"/>
      <c r="J1074" s="133"/>
      <c r="K1074" s="133"/>
      <c r="L1074" s="133"/>
      <c r="M1074" s="133"/>
      <c r="N1074" s="133"/>
      <c r="Q1074" s="109"/>
      <c r="R1074" s="109"/>
      <c r="S1074" s="109"/>
      <c r="T1074" s="109"/>
      <c r="U1074" s="109"/>
      <c r="V1074" s="109"/>
      <c r="W1074" s="122"/>
      <c r="X1074" s="138"/>
      <c r="Y1074" s="123"/>
      <c r="Z1074" s="123"/>
      <c r="AA1074" s="79"/>
      <c r="AB1074" s="79"/>
      <c r="AC1074" s="164"/>
      <c r="AD1074" s="123"/>
      <c r="AE1074" s="174"/>
      <c r="AF1074" s="124"/>
    </row>
    <row r="1075" spans="1:32" s="106" customFormat="1">
      <c r="A1075" s="108"/>
      <c r="B1075" s="108"/>
      <c r="C1075" s="108"/>
      <c r="D1075" s="102"/>
      <c r="E1075" s="102"/>
      <c r="F1075" s="102"/>
      <c r="G1075" s="102"/>
      <c r="H1075" s="133"/>
      <c r="I1075" s="133"/>
      <c r="J1075" s="133"/>
      <c r="K1075" s="133"/>
      <c r="L1075" s="133"/>
      <c r="M1075" s="133"/>
      <c r="N1075" s="133"/>
      <c r="Q1075" s="109"/>
      <c r="R1075" s="109"/>
      <c r="S1075" s="109"/>
      <c r="T1075" s="109"/>
      <c r="U1075" s="109"/>
      <c r="V1075" s="109"/>
      <c r="W1075" s="122"/>
      <c r="X1075" s="138"/>
      <c r="Y1075" s="123"/>
      <c r="Z1075" s="123"/>
      <c r="AA1075" s="79"/>
      <c r="AB1075" s="79"/>
      <c r="AC1075" s="164"/>
      <c r="AD1075" s="123"/>
      <c r="AE1075" s="174"/>
      <c r="AF1075" s="124"/>
    </row>
    <row r="1076" spans="1:32" s="106" customFormat="1">
      <c r="A1076" s="108"/>
      <c r="B1076" s="108"/>
      <c r="C1076" s="108"/>
      <c r="D1076" s="125"/>
      <c r="E1076" s="100"/>
      <c r="F1076" s="125"/>
      <c r="G1076" s="125"/>
      <c r="H1076" s="133"/>
      <c r="I1076" s="133"/>
      <c r="J1076" s="133"/>
      <c r="K1076" s="133"/>
      <c r="L1076" s="133"/>
      <c r="M1076" s="133"/>
      <c r="N1076" s="133"/>
      <c r="Q1076" s="109"/>
      <c r="R1076" s="109"/>
      <c r="S1076" s="109"/>
      <c r="T1076" s="109"/>
      <c r="U1076" s="109"/>
      <c r="V1076" s="109"/>
      <c r="W1076" s="122"/>
      <c r="X1076" s="138"/>
      <c r="Y1076" s="123"/>
      <c r="Z1076" s="123"/>
      <c r="AA1076" s="79"/>
      <c r="AB1076" s="79"/>
      <c r="AC1076" s="164"/>
      <c r="AD1076" s="123"/>
      <c r="AE1076" s="174"/>
      <c r="AF1076" s="124"/>
    </row>
    <row r="1077" spans="1:32" s="106" customFormat="1">
      <c r="A1077" s="108"/>
      <c r="B1077" s="108"/>
      <c r="C1077" s="108"/>
      <c r="D1077" s="41"/>
      <c r="E1077" s="41"/>
      <c r="F1077" s="41"/>
      <c r="G1077" s="41"/>
      <c r="H1077" s="133"/>
      <c r="I1077" s="133"/>
      <c r="J1077" s="133"/>
      <c r="K1077" s="133"/>
      <c r="L1077" s="133"/>
      <c r="M1077" s="133"/>
      <c r="N1077" s="133"/>
      <c r="Q1077" s="109"/>
      <c r="R1077" s="109"/>
      <c r="S1077" s="109"/>
      <c r="T1077" s="109"/>
      <c r="U1077" s="109"/>
      <c r="V1077" s="109"/>
      <c r="W1077" s="122"/>
      <c r="X1077" s="138"/>
      <c r="Y1077" s="123"/>
      <c r="Z1077" s="123"/>
      <c r="AA1077" s="79"/>
      <c r="AB1077" s="79"/>
      <c r="AC1077" s="164"/>
      <c r="AD1077" s="123"/>
      <c r="AE1077" s="174"/>
      <c r="AF1077" s="124"/>
    </row>
    <row r="1078" spans="1:32" s="106" customFormat="1">
      <c r="A1078" s="108"/>
      <c r="B1078" s="108"/>
      <c r="C1078" s="108"/>
      <c r="D1078" s="41"/>
      <c r="E1078" s="41"/>
      <c r="F1078" s="41"/>
      <c r="G1078" s="41"/>
      <c r="H1078" s="133"/>
      <c r="I1078" s="133"/>
      <c r="J1078" s="133"/>
      <c r="K1078" s="133"/>
      <c r="L1078" s="133"/>
      <c r="M1078" s="133"/>
      <c r="N1078" s="133"/>
      <c r="Q1078" s="109"/>
      <c r="R1078" s="109"/>
      <c r="S1078" s="109"/>
      <c r="T1078" s="109"/>
      <c r="U1078" s="109"/>
      <c r="V1078" s="109"/>
      <c r="W1078" s="122"/>
      <c r="X1078" s="138"/>
      <c r="Y1078" s="123"/>
      <c r="Z1078" s="123"/>
      <c r="AA1078" s="79"/>
      <c r="AB1078" s="79"/>
      <c r="AC1078" s="164"/>
      <c r="AD1078" s="123"/>
      <c r="AE1078" s="174"/>
      <c r="AF1078" s="124"/>
    </row>
    <row r="1079" spans="1:32" s="106" customFormat="1">
      <c r="A1079" s="108"/>
      <c r="B1079" s="108"/>
      <c r="C1079" s="108"/>
      <c r="D1079" s="41"/>
      <c r="E1079" s="41"/>
      <c r="F1079" s="41"/>
      <c r="G1079" s="41"/>
      <c r="H1079" s="133"/>
      <c r="I1079" s="133"/>
      <c r="J1079" s="133"/>
      <c r="K1079" s="133"/>
      <c r="L1079" s="133"/>
      <c r="M1079" s="133"/>
      <c r="N1079" s="133"/>
      <c r="Q1079" s="109"/>
      <c r="R1079" s="109"/>
      <c r="S1079" s="109"/>
      <c r="T1079" s="109"/>
      <c r="U1079" s="109"/>
      <c r="V1079" s="109"/>
      <c r="W1079" s="122"/>
      <c r="X1079" s="138"/>
      <c r="Y1079" s="123"/>
      <c r="Z1079" s="123"/>
      <c r="AA1079" s="79"/>
      <c r="AB1079" s="79"/>
      <c r="AC1079" s="164"/>
      <c r="AD1079" s="123"/>
      <c r="AE1079" s="174"/>
      <c r="AF1079" s="124"/>
    </row>
    <row r="1080" spans="1:32" s="106" customFormat="1">
      <c r="A1080" s="108"/>
      <c r="B1080" s="108"/>
      <c r="C1080" s="108"/>
      <c r="D1080" s="41"/>
      <c r="E1080" s="41"/>
      <c r="F1080" s="41"/>
      <c r="G1080" s="41"/>
      <c r="H1080" s="133"/>
      <c r="I1080" s="133"/>
      <c r="J1080" s="133"/>
      <c r="K1080" s="133"/>
      <c r="L1080" s="133"/>
      <c r="M1080" s="133"/>
      <c r="N1080" s="133"/>
      <c r="Q1080" s="109"/>
      <c r="R1080" s="109"/>
      <c r="S1080" s="109"/>
      <c r="T1080" s="109"/>
      <c r="U1080" s="109"/>
      <c r="V1080" s="109"/>
      <c r="W1080" s="122"/>
      <c r="X1080" s="138"/>
      <c r="Y1080" s="123"/>
      <c r="Z1080" s="123"/>
      <c r="AA1080" s="79"/>
      <c r="AB1080" s="79"/>
      <c r="AC1080" s="164"/>
      <c r="AD1080" s="123"/>
      <c r="AE1080" s="174"/>
      <c r="AF1080" s="124"/>
    </row>
    <row r="1081" spans="1:32" s="106" customFormat="1">
      <c r="A1081" s="108"/>
      <c r="B1081" s="108"/>
      <c r="C1081" s="108"/>
      <c r="D1081" s="111"/>
      <c r="E1081" s="100"/>
      <c r="F1081" s="111"/>
      <c r="G1081" s="111"/>
      <c r="H1081" s="133"/>
      <c r="I1081" s="133"/>
      <c r="J1081" s="133"/>
      <c r="K1081" s="133"/>
      <c r="L1081" s="133"/>
      <c r="M1081" s="133"/>
      <c r="N1081" s="133"/>
      <c r="Q1081" s="109"/>
      <c r="R1081" s="109"/>
      <c r="S1081" s="109"/>
      <c r="T1081" s="109"/>
      <c r="U1081" s="109"/>
      <c r="V1081" s="109"/>
      <c r="W1081" s="122"/>
      <c r="X1081" s="138"/>
      <c r="Y1081" s="123"/>
      <c r="Z1081" s="123"/>
      <c r="AA1081" s="79"/>
      <c r="AB1081" s="79"/>
      <c r="AC1081" s="164"/>
      <c r="AD1081" s="123"/>
      <c r="AE1081" s="174"/>
      <c r="AF1081" s="124"/>
    </row>
    <row r="1082" spans="1:32" s="106" customFormat="1">
      <c r="A1082" s="108"/>
      <c r="B1082" s="108"/>
      <c r="C1082" s="108"/>
      <c r="D1082" s="125"/>
      <c r="E1082" s="100"/>
      <c r="F1082" s="125"/>
      <c r="G1082" s="125"/>
      <c r="H1082" s="133"/>
      <c r="I1082" s="133"/>
      <c r="J1082" s="133"/>
      <c r="K1082" s="133"/>
      <c r="L1082" s="133"/>
      <c r="M1082" s="133"/>
      <c r="N1082" s="133"/>
      <c r="Q1082" s="109"/>
      <c r="R1082" s="109"/>
      <c r="S1082" s="109"/>
      <c r="T1082" s="109"/>
      <c r="U1082" s="109"/>
      <c r="V1082" s="109"/>
      <c r="W1082" s="122"/>
      <c r="X1082" s="138"/>
      <c r="Y1082" s="123"/>
      <c r="Z1082" s="123"/>
      <c r="AA1082" s="79"/>
      <c r="AB1082" s="79"/>
      <c r="AC1082" s="164"/>
      <c r="AD1082" s="123"/>
      <c r="AE1082" s="174"/>
      <c r="AF1082" s="124"/>
    </row>
    <row r="1083" spans="1:32" s="106" customFormat="1">
      <c r="A1083" s="108"/>
      <c r="B1083" s="108"/>
      <c r="C1083" s="108"/>
      <c r="D1083" s="125"/>
      <c r="E1083" s="100"/>
      <c r="F1083" s="125"/>
      <c r="G1083" s="125"/>
      <c r="H1083" s="133"/>
      <c r="I1083" s="133"/>
      <c r="J1083" s="133"/>
      <c r="K1083" s="133"/>
      <c r="L1083" s="133"/>
      <c r="M1083" s="133"/>
      <c r="N1083" s="133"/>
      <c r="Q1083" s="109"/>
      <c r="R1083" s="109"/>
      <c r="S1083" s="109"/>
      <c r="T1083" s="109"/>
      <c r="U1083" s="109"/>
      <c r="V1083" s="109"/>
      <c r="W1083" s="122"/>
      <c r="X1083" s="138"/>
      <c r="Y1083" s="123"/>
      <c r="Z1083" s="123"/>
      <c r="AA1083" s="79"/>
      <c r="AB1083" s="79"/>
      <c r="AC1083" s="164"/>
      <c r="AD1083" s="123"/>
      <c r="AE1083" s="174"/>
      <c r="AF1083" s="124"/>
    </row>
    <row r="1084" spans="1:32" s="106" customFormat="1">
      <c r="A1084" s="108"/>
      <c r="B1084" s="108"/>
      <c r="C1084" s="108"/>
      <c r="D1084" s="125"/>
      <c r="E1084" s="100"/>
      <c r="F1084" s="125"/>
      <c r="G1084" s="125"/>
      <c r="H1084" s="133"/>
      <c r="I1084" s="133"/>
      <c r="J1084" s="133"/>
      <c r="K1084" s="133"/>
      <c r="L1084" s="133"/>
      <c r="M1084" s="133"/>
      <c r="N1084" s="133"/>
      <c r="Q1084" s="109"/>
      <c r="R1084" s="109"/>
      <c r="S1084" s="109"/>
      <c r="T1084" s="109"/>
      <c r="U1084" s="109"/>
      <c r="V1084" s="109"/>
      <c r="W1084" s="122"/>
      <c r="X1084" s="138"/>
      <c r="Y1084" s="123"/>
      <c r="Z1084" s="123"/>
      <c r="AA1084" s="79"/>
      <c r="AB1084" s="79"/>
      <c r="AC1084" s="164"/>
      <c r="AD1084" s="123"/>
      <c r="AE1084" s="174"/>
      <c r="AF1084" s="124"/>
    </row>
    <row r="1085" spans="1:32" s="106" customFormat="1">
      <c r="A1085" s="108"/>
      <c r="B1085" s="108"/>
      <c r="C1085" s="108"/>
      <c r="D1085" s="125"/>
      <c r="E1085" s="100"/>
      <c r="F1085" s="125"/>
      <c r="G1085" s="125"/>
      <c r="H1085" s="133"/>
      <c r="I1085" s="133"/>
      <c r="J1085" s="133"/>
      <c r="K1085" s="133"/>
      <c r="L1085" s="133"/>
      <c r="M1085" s="133"/>
      <c r="N1085" s="133"/>
      <c r="Q1085" s="109"/>
      <c r="R1085" s="109"/>
      <c r="S1085" s="109"/>
      <c r="T1085" s="109"/>
      <c r="U1085" s="109"/>
      <c r="V1085" s="109"/>
      <c r="W1085" s="122"/>
      <c r="X1085" s="138"/>
      <c r="Y1085" s="123"/>
      <c r="Z1085" s="123"/>
      <c r="AA1085" s="79"/>
      <c r="AB1085" s="79"/>
      <c r="AC1085" s="164"/>
      <c r="AD1085" s="123"/>
      <c r="AE1085" s="174"/>
      <c r="AF1085" s="124"/>
    </row>
    <row r="1086" spans="1:32" s="106" customFormat="1">
      <c r="A1086" s="108"/>
      <c r="B1086" s="108"/>
      <c r="C1086" s="108"/>
      <c r="D1086" s="111"/>
      <c r="E1086" s="100"/>
      <c r="F1086" s="111"/>
      <c r="G1086" s="111"/>
      <c r="H1086" s="133"/>
      <c r="I1086" s="133"/>
      <c r="J1086" s="133"/>
      <c r="K1086" s="133"/>
      <c r="L1086" s="133"/>
      <c r="M1086" s="133"/>
      <c r="N1086" s="133"/>
      <c r="Q1086" s="109"/>
      <c r="R1086" s="109"/>
      <c r="S1086" s="109"/>
      <c r="T1086" s="109"/>
      <c r="U1086" s="109"/>
      <c r="V1086" s="109"/>
      <c r="W1086" s="122"/>
      <c r="X1086" s="138"/>
      <c r="Y1086" s="123"/>
      <c r="Z1086" s="123"/>
      <c r="AA1086" s="79"/>
      <c r="AB1086" s="79"/>
      <c r="AC1086" s="164"/>
      <c r="AD1086" s="123"/>
      <c r="AE1086" s="174"/>
      <c r="AF1086" s="124"/>
    </row>
    <row r="1087" spans="1:32" s="106" customFormat="1">
      <c r="A1087" s="108"/>
      <c r="B1087" s="108"/>
      <c r="C1087" s="108"/>
      <c r="D1087" s="126"/>
      <c r="E1087" s="100"/>
      <c r="F1087" s="126"/>
      <c r="G1087" s="126"/>
      <c r="H1087" s="133"/>
      <c r="I1087" s="133"/>
      <c r="J1087" s="133"/>
      <c r="K1087" s="133"/>
      <c r="L1087" s="133"/>
      <c r="M1087" s="133"/>
      <c r="N1087" s="133"/>
      <c r="Q1087" s="109"/>
      <c r="R1087" s="109"/>
      <c r="S1087" s="109"/>
      <c r="T1087" s="109"/>
      <c r="U1087" s="109"/>
      <c r="V1087" s="109"/>
      <c r="W1087" s="122"/>
      <c r="X1087" s="138"/>
      <c r="Y1087" s="123"/>
      <c r="Z1087" s="123"/>
      <c r="AA1087" s="79"/>
      <c r="AB1087" s="79"/>
      <c r="AC1087" s="164"/>
      <c r="AD1087" s="123"/>
      <c r="AE1087" s="174"/>
      <c r="AF1087" s="124"/>
    </row>
    <row r="1088" spans="1:32" s="106" customFormat="1">
      <c r="A1088" s="108"/>
      <c r="B1088" s="108"/>
      <c r="C1088" s="108"/>
      <c r="D1088" s="41"/>
      <c r="E1088" s="41"/>
      <c r="F1088" s="41"/>
      <c r="G1088" s="41"/>
      <c r="H1088" s="133"/>
      <c r="I1088" s="133"/>
      <c r="J1088" s="133"/>
      <c r="K1088" s="133"/>
      <c r="L1088" s="133"/>
      <c r="M1088" s="133"/>
      <c r="N1088" s="133"/>
      <c r="Q1088" s="109"/>
      <c r="R1088" s="109"/>
      <c r="S1088" s="109"/>
      <c r="T1088" s="109"/>
      <c r="U1088" s="109"/>
      <c r="V1088" s="109"/>
      <c r="W1088" s="122"/>
      <c r="X1088" s="138"/>
      <c r="Y1088" s="123"/>
      <c r="Z1088" s="123"/>
      <c r="AA1088" s="79"/>
      <c r="AB1088" s="79"/>
      <c r="AC1088" s="164"/>
      <c r="AD1088" s="123"/>
      <c r="AE1088" s="174"/>
      <c r="AF1088" s="124"/>
    </row>
    <row r="1089" spans="1:32" s="106" customFormat="1">
      <c r="A1089" s="108"/>
      <c r="B1089" s="108"/>
      <c r="C1089" s="108"/>
      <c r="D1089" s="41"/>
      <c r="E1089" s="41"/>
      <c r="F1089" s="41"/>
      <c r="G1089" s="41"/>
      <c r="H1089" s="133"/>
      <c r="I1089" s="133"/>
      <c r="J1089" s="133"/>
      <c r="K1089" s="133"/>
      <c r="L1089" s="133"/>
      <c r="M1089" s="133"/>
      <c r="N1089" s="133"/>
      <c r="Q1089" s="109"/>
      <c r="R1089" s="109"/>
      <c r="S1089" s="109"/>
      <c r="T1089" s="109"/>
      <c r="U1089" s="109"/>
      <c r="V1089" s="109"/>
      <c r="W1089" s="122"/>
      <c r="X1089" s="138"/>
      <c r="Y1089" s="123"/>
      <c r="Z1089" s="123"/>
      <c r="AA1089" s="79"/>
      <c r="AB1089" s="79"/>
      <c r="AC1089" s="164"/>
      <c r="AD1089" s="123"/>
      <c r="AE1089" s="174"/>
      <c r="AF1089" s="124"/>
    </row>
    <row r="1090" spans="1:32" s="106" customFormat="1">
      <c r="A1090" s="108"/>
      <c r="B1090" s="108"/>
      <c r="C1090" s="108"/>
      <c r="D1090" s="41"/>
      <c r="E1090" s="41"/>
      <c r="F1090" s="41"/>
      <c r="G1090" s="41"/>
      <c r="H1090" s="133"/>
      <c r="I1090" s="133"/>
      <c r="J1090" s="133"/>
      <c r="K1090" s="133"/>
      <c r="L1090" s="133"/>
      <c r="M1090" s="133"/>
      <c r="N1090" s="133"/>
      <c r="Q1090" s="109"/>
      <c r="R1090" s="109"/>
      <c r="S1090" s="109"/>
      <c r="T1090" s="109"/>
      <c r="U1090" s="109"/>
      <c r="V1090" s="109"/>
      <c r="W1090" s="122"/>
      <c r="X1090" s="138"/>
      <c r="Y1090" s="123"/>
      <c r="Z1090" s="123"/>
      <c r="AA1090" s="79"/>
      <c r="AB1090" s="79"/>
      <c r="AC1090" s="164"/>
      <c r="AD1090" s="123"/>
      <c r="AE1090" s="174"/>
      <c r="AF1090" s="124"/>
    </row>
    <row r="1091" spans="1:32" s="106" customFormat="1">
      <c r="A1091" s="108"/>
      <c r="B1091" s="108"/>
      <c r="C1091" s="108"/>
      <c r="D1091" s="41"/>
      <c r="E1091" s="41"/>
      <c r="F1091" s="41"/>
      <c r="G1091" s="41"/>
      <c r="H1091" s="133"/>
      <c r="I1091" s="133"/>
      <c r="J1091" s="133"/>
      <c r="K1091" s="133"/>
      <c r="L1091" s="133"/>
      <c r="M1091" s="133"/>
      <c r="N1091" s="133"/>
      <c r="Q1091" s="109"/>
      <c r="R1091" s="109"/>
      <c r="S1091" s="109"/>
      <c r="T1091" s="109"/>
      <c r="U1091" s="109"/>
      <c r="V1091" s="109"/>
      <c r="W1091" s="122"/>
      <c r="X1091" s="138"/>
      <c r="Y1091" s="123"/>
      <c r="Z1091" s="123"/>
      <c r="AA1091" s="79"/>
      <c r="AB1091" s="79"/>
      <c r="AC1091" s="164"/>
      <c r="AD1091" s="123"/>
      <c r="AE1091" s="174"/>
      <c r="AF1091" s="124"/>
    </row>
    <row r="1092" spans="1:32" s="106" customFormat="1">
      <c r="A1092" s="108"/>
      <c r="B1092" s="108"/>
      <c r="C1092" s="108"/>
      <c r="D1092" s="41"/>
      <c r="E1092" s="41"/>
      <c r="F1092" s="41"/>
      <c r="G1092" s="41"/>
      <c r="H1092" s="133"/>
      <c r="I1092" s="133"/>
      <c r="J1092" s="133"/>
      <c r="K1092" s="133"/>
      <c r="L1092" s="133"/>
      <c r="M1092" s="133"/>
      <c r="N1092" s="133"/>
      <c r="Q1092" s="109"/>
      <c r="R1092" s="109"/>
      <c r="S1092" s="109"/>
      <c r="T1092" s="109"/>
      <c r="U1092" s="109"/>
      <c r="V1092" s="109"/>
      <c r="W1092" s="122"/>
      <c r="X1092" s="138"/>
      <c r="Y1092" s="123"/>
      <c r="Z1092" s="123"/>
      <c r="AA1092" s="79"/>
      <c r="AB1092" s="79"/>
      <c r="AC1092" s="164"/>
      <c r="AD1092" s="123"/>
      <c r="AE1092" s="174"/>
      <c r="AF1092" s="124"/>
    </row>
    <row r="1093" spans="1:32" s="106" customFormat="1">
      <c r="A1093" s="108"/>
      <c r="B1093" s="108"/>
      <c r="C1093" s="108"/>
      <c r="D1093" s="41"/>
      <c r="E1093" s="41"/>
      <c r="F1093" s="41"/>
      <c r="G1093" s="41"/>
      <c r="H1093" s="133"/>
      <c r="I1093" s="133"/>
      <c r="J1093" s="133"/>
      <c r="K1093" s="133"/>
      <c r="L1093" s="133"/>
      <c r="M1093" s="133"/>
      <c r="N1093" s="133"/>
      <c r="Q1093" s="109"/>
      <c r="R1093" s="109"/>
      <c r="S1093" s="109"/>
      <c r="T1093" s="109"/>
      <c r="U1093" s="109"/>
      <c r="V1093" s="109"/>
      <c r="W1093" s="122"/>
      <c r="X1093" s="138"/>
      <c r="Y1093" s="123"/>
      <c r="Z1093" s="123"/>
      <c r="AA1093" s="79"/>
      <c r="AB1093" s="79"/>
      <c r="AC1093" s="164"/>
      <c r="AD1093" s="123"/>
      <c r="AE1093" s="174"/>
      <c r="AF1093" s="124"/>
    </row>
    <row r="1094" spans="1:32" s="106" customFormat="1">
      <c r="A1094" s="108"/>
      <c r="B1094" s="108"/>
      <c r="C1094" s="108"/>
      <c r="D1094" s="41"/>
      <c r="E1094" s="41"/>
      <c r="F1094" s="41"/>
      <c r="G1094" s="41"/>
      <c r="H1094" s="133"/>
      <c r="I1094" s="133"/>
      <c r="J1094" s="133"/>
      <c r="K1094" s="133"/>
      <c r="L1094" s="133"/>
      <c r="M1094" s="133"/>
      <c r="N1094" s="133"/>
      <c r="Q1094" s="109"/>
      <c r="R1094" s="109"/>
      <c r="S1094" s="109"/>
      <c r="T1094" s="109"/>
      <c r="U1094" s="109"/>
      <c r="V1094" s="109"/>
      <c r="W1094" s="122"/>
      <c r="X1094" s="138"/>
      <c r="Y1094" s="123"/>
      <c r="Z1094" s="123"/>
      <c r="AA1094" s="79"/>
      <c r="AB1094" s="79"/>
      <c r="AC1094" s="164"/>
      <c r="AD1094" s="123"/>
      <c r="AE1094" s="174"/>
      <c r="AF1094" s="124"/>
    </row>
    <row r="1095" spans="1:32" s="106" customFormat="1">
      <c r="A1095" s="108"/>
      <c r="B1095" s="108"/>
      <c r="C1095" s="108"/>
      <c r="D1095" s="125"/>
      <c r="E1095" s="100"/>
      <c r="F1095" s="125"/>
      <c r="G1095" s="125"/>
      <c r="H1095" s="133"/>
      <c r="I1095" s="133"/>
      <c r="J1095" s="133"/>
      <c r="K1095" s="133"/>
      <c r="L1095" s="133"/>
      <c r="M1095" s="133"/>
      <c r="N1095" s="133"/>
      <c r="Q1095" s="109"/>
      <c r="R1095" s="109"/>
      <c r="S1095" s="109"/>
      <c r="T1095" s="109"/>
      <c r="U1095" s="109"/>
      <c r="V1095" s="109"/>
      <c r="W1095" s="122"/>
      <c r="X1095" s="138"/>
      <c r="Y1095" s="123"/>
      <c r="Z1095" s="123"/>
      <c r="AA1095" s="79"/>
      <c r="AB1095" s="79"/>
      <c r="AC1095" s="164"/>
      <c r="AD1095" s="123"/>
      <c r="AE1095" s="174"/>
      <c r="AF1095" s="124"/>
    </row>
    <row r="1096" spans="1:32" s="106" customFormat="1">
      <c r="A1096" s="108"/>
      <c r="B1096" s="108"/>
      <c r="C1096" s="108"/>
      <c r="D1096" s="41"/>
      <c r="E1096" s="41"/>
      <c r="F1096" s="41"/>
      <c r="G1096" s="41"/>
      <c r="H1096" s="133"/>
      <c r="I1096" s="133"/>
      <c r="J1096" s="133"/>
      <c r="K1096" s="133"/>
      <c r="L1096" s="133"/>
      <c r="M1096" s="133"/>
      <c r="N1096" s="133"/>
      <c r="Q1096" s="109"/>
      <c r="R1096" s="109"/>
      <c r="S1096" s="109"/>
      <c r="T1096" s="109"/>
      <c r="U1096" s="109"/>
      <c r="V1096" s="109"/>
      <c r="W1096" s="122"/>
      <c r="X1096" s="138"/>
      <c r="Y1096" s="123"/>
      <c r="Z1096" s="123"/>
      <c r="AA1096" s="79"/>
      <c r="AB1096" s="79"/>
      <c r="AC1096" s="164"/>
      <c r="AD1096" s="123"/>
      <c r="AE1096" s="174"/>
      <c r="AF1096" s="124"/>
    </row>
    <row r="1097" spans="1:32" s="106" customFormat="1">
      <c r="A1097" s="108"/>
      <c r="B1097" s="108"/>
      <c r="C1097" s="108"/>
      <c r="D1097" s="41"/>
      <c r="E1097" s="41"/>
      <c r="F1097" s="41"/>
      <c r="G1097" s="41"/>
      <c r="H1097" s="133"/>
      <c r="I1097" s="133"/>
      <c r="J1097" s="133"/>
      <c r="K1097" s="133"/>
      <c r="L1097" s="133"/>
      <c r="M1097" s="133"/>
      <c r="N1097" s="133"/>
      <c r="Q1097" s="109"/>
      <c r="R1097" s="109"/>
      <c r="S1097" s="109"/>
      <c r="T1097" s="109"/>
      <c r="U1097" s="109"/>
      <c r="V1097" s="109"/>
      <c r="W1097" s="122"/>
      <c r="X1097" s="138"/>
      <c r="Y1097" s="123"/>
      <c r="Z1097" s="123"/>
      <c r="AA1097" s="79"/>
      <c r="AB1097" s="79"/>
      <c r="AC1097" s="164"/>
      <c r="AD1097" s="123"/>
      <c r="AE1097" s="174"/>
      <c r="AF1097" s="124"/>
    </row>
    <row r="1098" spans="1:32" s="106" customFormat="1">
      <c r="A1098" s="108"/>
      <c r="B1098" s="108"/>
      <c r="C1098" s="108"/>
      <c r="D1098" s="125"/>
      <c r="E1098" s="100"/>
      <c r="F1098" s="125"/>
      <c r="G1098" s="125"/>
      <c r="H1098" s="133"/>
      <c r="I1098" s="133"/>
      <c r="J1098" s="133"/>
      <c r="K1098" s="133"/>
      <c r="L1098" s="133"/>
      <c r="M1098" s="133"/>
      <c r="N1098" s="133"/>
      <c r="Q1098" s="109"/>
      <c r="R1098" s="109"/>
      <c r="S1098" s="109"/>
      <c r="T1098" s="109"/>
      <c r="U1098" s="109"/>
      <c r="V1098" s="109"/>
      <c r="W1098" s="122"/>
      <c r="X1098" s="138"/>
      <c r="Y1098" s="123"/>
      <c r="Z1098" s="123"/>
      <c r="AA1098" s="79"/>
      <c r="AB1098" s="79"/>
      <c r="AC1098" s="164"/>
      <c r="AD1098" s="123"/>
      <c r="AE1098" s="174"/>
      <c r="AF1098" s="124"/>
    </row>
    <row r="1099" spans="1:32" s="106" customFormat="1">
      <c r="A1099" s="108"/>
      <c r="B1099" s="108"/>
      <c r="C1099" s="108"/>
      <c r="D1099" s="125"/>
      <c r="E1099" s="100"/>
      <c r="F1099" s="125"/>
      <c r="G1099" s="125"/>
      <c r="H1099" s="133"/>
      <c r="I1099" s="133"/>
      <c r="J1099" s="133"/>
      <c r="K1099" s="133"/>
      <c r="L1099" s="133"/>
      <c r="M1099" s="133"/>
      <c r="N1099" s="133"/>
      <c r="Q1099" s="109"/>
      <c r="R1099" s="109"/>
      <c r="S1099" s="109"/>
      <c r="T1099" s="109"/>
      <c r="U1099" s="109"/>
      <c r="V1099" s="109"/>
      <c r="W1099" s="122"/>
      <c r="X1099" s="138"/>
      <c r="Y1099" s="123"/>
      <c r="Z1099" s="123"/>
      <c r="AA1099" s="79"/>
      <c r="AB1099" s="79"/>
      <c r="AC1099" s="164"/>
      <c r="AD1099" s="123"/>
      <c r="AE1099" s="174"/>
      <c r="AF1099" s="124"/>
    </row>
    <row r="1100" spans="1:32" s="106" customFormat="1">
      <c r="A1100" s="108"/>
      <c r="B1100" s="108"/>
      <c r="C1100" s="108"/>
      <c r="D1100" s="41"/>
      <c r="E1100" s="41"/>
      <c r="F1100" s="41"/>
      <c r="G1100" s="41"/>
      <c r="H1100" s="133"/>
      <c r="I1100" s="133"/>
      <c r="J1100" s="133"/>
      <c r="K1100" s="133"/>
      <c r="L1100" s="133"/>
      <c r="M1100" s="133"/>
      <c r="N1100" s="133"/>
      <c r="Q1100" s="109"/>
      <c r="R1100" s="109"/>
      <c r="S1100" s="109"/>
      <c r="T1100" s="109"/>
      <c r="U1100" s="109"/>
      <c r="V1100" s="109"/>
      <c r="W1100" s="122"/>
      <c r="X1100" s="138"/>
      <c r="Y1100" s="123"/>
      <c r="Z1100" s="123"/>
      <c r="AA1100" s="79"/>
      <c r="AB1100" s="79"/>
      <c r="AC1100" s="164"/>
      <c r="AD1100" s="123"/>
      <c r="AE1100" s="174"/>
      <c r="AF1100" s="124"/>
    </row>
    <row r="1101" spans="1:32" s="106" customFormat="1">
      <c r="A1101" s="108"/>
      <c r="B1101" s="108"/>
      <c r="C1101" s="108"/>
      <c r="D1101" s="41"/>
      <c r="E1101" s="41"/>
      <c r="F1101" s="41"/>
      <c r="G1101" s="41"/>
      <c r="H1101" s="133"/>
      <c r="I1101" s="133"/>
      <c r="J1101" s="133"/>
      <c r="K1101" s="133"/>
      <c r="L1101" s="133"/>
      <c r="M1101" s="133"/>
      <c r="N1101" s="133"/>
      <c r="Q1101" s="109"/>
      <c r="R1101" s="109"/>
      <c r="S1101" s="109"/>
      <c r="T1101" s="109"/>
      <c r="U1101" s="109"/>
      <c r="V1101" s="109"/>
      <c r="W1101" s="122"/>
      <c r="X1101" s="138"/>
      <c r="Y1101" s="123"/>
      <c r="Z1101" s="123"/>
      <c r="AA1101" s="79"/>
      <c r="AB1101" s="79"/>
      <c r="AC1101" s="164"/>
      <c r="AD1101" s="123"/>
      <c r="AE1101" s="174"/>
      <c r="AF1101" s="124"/>
    </row>
    <row r="1102" spans="1:32" s="106" customFormat="1">
      <c r="A1102" s="108"/>
      <c r="B1102" s="108"/>
      <c r="C1102" s="108"/>
      <c r="D1102" s="41"/>
      <c r="E1102" s="41"/>
      <c r="F1102" s="41"/>
      <c r="G1102" s="41"/>
      <c r="H1102" s="133"/>
      <c r="I1102" s="133"/>
      <c r="J1102" s="133"/>
      <c r="K1102" s="133"/>
      <c r="L1102" s="133"/>
      <c r="M1102" s="133"/>
      <c r="N1102" s="133"/>
      <c r="Q1102" s="109"/>
      <c r="R1102" s="109"/>
      <c r="S1102" s="109"/>
      <c r="T1102" s="109"/>
      <c r="U1102" s="109"/>
      <c r="V1102" s="109"/>
      <c r="W1102" s="122"/>
      <c r="X1102" s="138"/>
      <c r="Y1102" s="123"/>
      <c r="Z1102" s="123"/>
      <c r="AA1102" s="79"/>
      <c r="AB1102" s="79"/>
      <c r="AC1102" s="164"/>
      <c r="AD1102" s="123"/>
      <c r="AE1102" s="174"/>
      <c r="AF1102" s="124"/>
    </row>
    <row r="1103" spans="1:32" s="106" customFormat="1">
      <c r="A1103" s="108"/>
      <c r="B1103" s="108"/>
      <c r="C1103" s="108"/>
      <c r="D1103" s="102"/>
      <c r="E1103" s="102"/>
      <c r="F1103" s="102"/>
      <c r="G1103" s="102"/>
      <c r="H1103" s="133"/>
      <c r="I1103" s="133"/>
      <c r="J1103" s="133"/>
      <c r="K1103" s="133"/>
      <c r="L1103" s="133"/>
      <c r="M1103" s="133"/>
      <c r="N1103" s="133"/>
      <c r="Q1103" s="109"/>
      <c r="R1103" s="109"/>
      <c r="S1103" s="109"/>
      <c r="T1103" s="109"/>
      <c r="U1103" s="109"/>
      <c r="V1103" s="109"/>
      <c r="W1103" s="122"/>
      <c r="X1103" s="138"/>
      <c r="Y1103" s="123"/>
      <c r="Z1103" s="123"/>
      <c r="AA1103" s="79"/>
      <c r="AB1103" s="79"/>
      <c r="AC1103" s="164"/>
      <c r="AD1103" s="123"/>
      <c r="AE1103" s="174"/>
      <c r="AF1103" s="124"/>
    </row>
    <row r="1104" spans="1:32" s="106" customFormat="1">
      <c r="A1104" s="108"/>
      <c r="B1104" s="108"/>
      <c r="C1104" s="108"/>
      <c r="D1104" s="125"/>
      <c r="E1104" s="100"/>
      <c r="F1104" s="125"/>
      <c r="G1104" s="125"/>
      <c r="H1104" s="133"/>
      <c r="I1104" s="133"/>
      <c r="J1104" s="133"/>
      <c r="K1104" s="133"/>
      <c r="L1104" s="133"/>
      <c r="M1104" s="133"/>
      <c r="N1104" s="133"/>
      <c r="Q1104" s="109"/>
      <c r="R1104" s="109"/>
      <c r="S1104" s="109"/>
      <c r="T1104" s="109"/>
      <c r="U1104" s="109"/>
      <c r="V1104" s="109"/>
      <c r="W1104" s="122"/>
      <c r="X1104" s="138"/>
      <c r="Y1104" s="123"/>
      <c r="Z1104" s="123"/>
      <c r="AA1104" s="79"/>
      <c r="AB1104" s="79"/>
      <c r="AC1104" s="164"/>
      <c r="AD1104" s="123"/>
      <c r="AE1104" s="174"/>
      <c r="AF1104" s="124"/>
    </row>
    <row r="1105" spans="1:32" s="106" customFormat="1">
      <c r="A1105" s="108"/>
      <c r="B1105" s="108"/>
      <c r="C1105" s="108"/>
      <c r="D1105" s="125"/>
      <c r="E1105" s="100"/>
      <c r="F1105" s="125"/>
      <c r="G1105" s="125"/>
      <c r="H1105" s="133"/>
      <c r="I1105" s="133"/>
      <c r="J1105" s="133"/>
      <c r="K1105" s="133"/>
      <c r="L1105" s="133"/>
      <c r="M1105" s="133"/>
      <c r="N1105" s="133"/>
      <c r="Q1105" s="109"/>
      <c r="R1105" s="109"/>
      <c r="S1105" s="109"/>
      <c r="T1105" s="109"/>
      <c r="U1105" s="109"/>
      <c r="V1105" s="109"/>
      <c r="W1105" s="122"/>
      <c r="X1105" s="138"/>
      <c r="Y1105" s="123"/>
      <c r="Z1105" s="123"/>
      <c r="AA1105" s="79"/>
      <c r="AB1105" s="79"/>
      <c r="AC1105" s="164"/>
      <c r="AD1105" s="123"/>
      <c r="AE1105" s="174"/>
      <c r="AF1105" s="124"/>
    </row>
    <row r="1106" spans="1:32" s="106" customFormat="1">
      <c r="A1106" s="108"/>
      <c r="B1106" s="108"/>
      <c r="C1106" s="108"/>
      <c r="D1106" s="125"/>
      <c r="E1106" s="100"/>
      <c r="F1106" s="125"/>
      <c r="G1106" s="125"/>
      <c r="H1106" s="133"/>
      <c r="I1106" s="133"/>
      <c r="J1106" s="133"/>
      <c r="K1106" s="133"/>
      <c r="L1106" s="133"/>
      <c r="M1106" s="133"/>
      <c r="N1106" s="133"/>
      <c r="Q1106" s="109"/>
      <c r="R1106" s="109"/>
      <c r="S1106" s="109"/>
      <c r="T1106" s="109"/>
      <c r="U1106" s="109"/>
      <c r="V1106" s="109"/>
      <c r="W1106" s="122"/>
      <c r="X1106" s="138"/>
      <c r="Y1106" s="123"/>
      <c r="Z1106" s="123"/>
      <c r="AA1106" s="79"/>
      <c r="AB1106" s="79"/>
      <c r="AC1106" s="164"/>
      <c r="AD1106" s="123"/>
      <c r="AE1106" s="174"/>
      <c r="AF1106" s="124"/>
    </row>
    <row r="1107" spans="1:32" s="106" customFormat="1">
      <c r="A1107" s="108"/>
      <c r="B1107" s="108"/>
      <c r="C1107" s="108"/>
      <c r="D1107" s="125"/>
      <c r="E1107" s="100"/>
      <c r="F1107" s="125"/>
      <c r="G1107" s="125"/>
      <c r="H1107" s="133"/>
      <c r="I1107" s="133"/>
      <c r="J1107" s="133"/>
      <c r="K1107" s="133"/>
      <c r="L1107" s="133"/>
      <c r="M1107" s="133"/>
      <c r="N1107" s="133"/>
      <c r="Q1107" s="109"/>
      <c r="R1107" s="109"/>
      <c r="S1107" s="109"/>
      <c r="T1107" s="109"/>
      <c r="U1107" s="109"/>
      <c r="V1107" s="109"/>
      <c r="W1107" s="122"/>
      <c r="X1107" s="138"/>
      <c r="Y1107" s="123"/>
      <c r="Z1107" s="123"/>
      <c r="AA1107" s="79"/>
      <c r="AB1107" s="79"/>
      <c r="AC1107" s="164"/>
      <c r="AD1107" s="123"/>
      <c r="AE1107" s="174"/>
      <c r="AF1107" s="124"/>
    </row>
    <row r="1108" spans="1:32" s="106" customFormat="1">
      <c r="A1108" s="108"/>
      <c r="B1108" s="108"/>
      <c r="C1108" s="108"/>
      <c r="D1108" s="111"/>
      <c r="E1108" s="100"/>
      <c r="F1108" s="111"/>
      <c r="G1108" s="111"/>
      <c r="H1108" s="133"/>
      <c r="I1108" s="133"/>
      <c r="J1108" s="133"/>
      <c r="K1108" s="133"/>
      <c r="L1108" s="133"/>
      <c r="M1108" s="133"/>
      <c r="N1108" s="133"/>
      <c r="Q1108" s="109"/>
      <c r="R1108" s="109"/>
      <c r="S1108" s="109"/>
      <c r="T1108" s="109"/>
      <c r="U1108" s="109"/>
      <c r="V1108" s="109"/>
      <c r="W1108" s="122"/>
      <c r="X1108" s="138"/>
      <c r="Y1108" s="123"/>
      <c r="Z1108" s="123"/>
      <c r="AA1108" s="79"/>
      <c r="AB1108" s="79"/>
      <c r="AC1108" s="164"/>
      <c r="AD1108" s="123"/>
      <c r="AE1108" s="174"/>
      <c r="AF1108" s="124"/>
    </row>
    <row r="1109" spans="1:32" s="106" customFormat="1">
      <c r="A1109" s="108"/>
      <c r="B1109" s="108"/>
      <c r="C1109" s="108"/>
      <c r="D1109" s="126"/>
      <c r="E1109" s="100"/>
      <c r="F1109" s="126"/>
      <c r="G1109" s="126"/>
      <c r="H1109" s="133"/>
      <c r="I1109" s="133"/>
      <c r="J1109" s="133"/>
      <c r="K1109" s="133"/>
      <c r="L1109" s="133"/>
      <c r="M1109" s="133"/>
      <c r="N1109" s="133"/>
      <c r="Q1109" s="109"/>
      <c r="R1109" s="109"/>
      <c r="S1109" s="109"/>
      <c r="T1109" s="109"/>
      <c r="U1109" s="109"/>
      <c r="V1109" s="109"/>
      <c r="W1109" s="122"/>
      <c r="X1109" s="138"/>
      <c r="Y1109" s="123"/>
      <c r="Z1109" s="123"/>
      <c r="AA1109" s="79"/>
      <c r="AB1109" s="79"/>
      <c r="AC1109" s="164"/>
      <c r="AD1109" s="123"/>
      <c r="AE1109" s="174"/>
      <c r="AF1109" s="124"/>
    </row>
    <row r="1110" spans="1:32" s="106" customFormat="1">
      <c r="A1110" s="108"/>
      <c r="B1110" s="108"/>
      <c r="C1110" s="108"/>
      <c r="D1110" s="111"/>
      <c r="E1110" s="100"/>
      <c r="F1110" s="111"/>
      <c r="G1110" s="111"/>
      <c r="H1110" s="133"/>
      <c r="I1110" s="133"/>
      <c r="J1110" s="133"/>
      <c r="K1110" s="133"/>
      <c r="L1110" s="133"/>
      <c r="M1110" s="133"/>
      <c r="N1110" s="133"/>
      <c r="Q1110" s="109"/>
      <c r="R1110" s="109"/>
      <c r="S1110" s="109"/>
      <c r="T1110" s="109"/>
      <c r="U1110" s="109"/>
      <c r="V1110" s="109"/>
      <c r="W1110" s="122"/>
      <c r="X1110" s="138"/>
      <c r="Y1110" s="123"/>
      <c r="Z1110" s="123"/>
      <c r="AA1110" s="79"/>
      <c r="AB1110" s="79"/>
      <c r="AC1110" s="164"/>
      <c r="AD1110" s="123"/>
      <c r="AE1110" s="174"/>
      <c r="AF1110" s="124"/>
    </row>
    <row r="1111" spans="1:32" s="106" customFormat="1">
      <c r="A1111" s="108"/>
      <c r="B1111" s="108"/>
      <c r="C1111" s="108"/>
      <c r="D1111" s="41"/>
      <c r="E1111" s="41"/>
      <c r="F1111" s="41"/>
      <c r="G1111" s="41"/>
      <c r="H1111" s="133"/>
      <c r="I1111" s="133"/>
      <c r="J1111" s="133"/>
      <c r="K1111" s="133"/>
      <c r="L1111" s="133"/>
      <c r="M1111" s="133"/>
      <c r="N1111" s="133"/>
      <c r="Q1111" s="109"/>
      <c r="R1111" s="109"/>
      <c r="S1111" s="109"/>
      <c r="T1111" s="109"/>
      <c r="U1111" s="109"/>
      <c r="V1111" s="109"/>
      <c r="W1111" s="122"/>
      <c r="X1111" s="138"/>
      <c r="Y1111" s="123"/>
      <c r="Z1111" s="123"/>
      <c r="AA1111" s="79"/>
      <c r="AB1111" s="79"/>
      <c r="AC1111" s="164"/>
      <c r="AD1111" s="123"/>
      <c r="AE1111" s="174"/>
      <c r="AF1111" s="124"/>
    </row>
    <row r="1112" spans="1:32" s="106" customFormat="1">
      <c r="A1112" s="108"/>
      <c r="B1112" s="108"/>
      <c r="C1112" s="108"/>
      <c r="D1112" s="41"/>
      <c r="E1112" s="41"/>
      <c r="F1112" s="41"/>
      <c r="G1112" s="41"/>
      <c r="H1112" s="133"/>
      <c r="I1112" s="133"/>
      <c r="J1112" s="133"/>
      <c r="K1112" s="133"/>
      <c r="L1112" s="133"/>
      <c r="M1112" s="133"/>
      <c r="N1112" s="133"/>
      <c r="Q1112" s="109"/>
      <c r="R1112" s="109"/>
      <c r="S1112" s="109"/>
      <c r="T1112" s="109"/>
      <c r="U1112" s="109"/>
      <c r="V1112" s="109"/>
      <c r="W1112" s="122"/>
      <c r="X1112" s="138"/>
      <c r="Y1112" s="123"/>
      <c r="Z1112" s="123"/>
      <c r="AA1112" s="79"/>
      <c r="AB1112" s="79"/>
      <c r="AC1112" s="164"/>
      <c r="AD1112" s="123"/>
      <c r="AE1112" s="174"/>
      <c r="AF1112" s="124"/>
    </row>
    <row r="1113" spans="1:32" s="106" customFormat="1">
      <c r="A1113" s="108"/>
      <c r="B1113" s="108"/>
      <c r="C1113" s="108"/>
      <c r="D1113" s="41"/>
      <c r="E1113" s="41"/>
      <c r="F1113" s="41"/>
      <c r="G1113" s="41"/>
      <c r="H1113" s="133"/>
      <c r="I1113" s="133"/>
      <c r="J1113" s="133"/>
      <c r="K1113" s="133"/>
      <c r="L1113" s="133"/>
      <c r="M1113" s="133"/>
      <c r="N1113" s="133"/>
      <c r="Q1113" s="109"/>
      <c r="R1113" s="109"/>
      <c r="S1113" s="109"/>
      <c r="T1113" s="109"/>
      <c r="U1113" s="109"/>
      <c r="V1113" s="109"/>
      <c r="W1113" s="122"/>
      <c r="X1113" s="138"/>
      <c r="Y1113" s="123"/>
      <c r="Z1113" s="123"/>
      <c r="AA1113" s="79"/>
      <c r="AB1113" s="79"/>
      <c r="AC1113" s="164"/>
      <c r="AD1113" s="123"/>
      <c r="AE1113" s="174"/>
      <c r="AF1113" s="124"/>
    </row>
    <row r="1114" spans="1:32" s="106" customFormat="1">
      <c r="A1114" s="108"/>
      <c r="B1114" s="108"/>
      <c r="C1114" s="108"/>
      <c r="D1114" s="41"/>
      <c r="E1114" s="41"/>
      <c r="F1114" s="41"/>
      <c r="G1114" s="41"/>
      <c r="H1114" s="133"/>
      <c r="I1114" s="133"/>
      <c r="J1114" s="133"/>
      <c r="K1114" s="133"/>
      <c r="L1114" s="133"/>
      <c r="M1114" s="133"/>
      <c r="N1114" s="133"/>
      <c r="Q1114" s="109"/>
      <c r="R1114" s="109"/>
      <c r="S1114" s="109"/>
      <c r="T1114" s="109"/>
      <c r="U1114" s="109"/>
      <c r="V1114" s="109"/>
      <c r="W1114" s="122"/>
      <c r="X1114" s="138"/>
      <c r="Y1114" s="123"/>
      <c r="Z1114" s="123"/>
      <c r="AA1114" s="79"/>
      <c r="AB1114" s="79"/>
      <c r="AC1114" s="164"/>
      <c r="AD1114" s="123"/>
      <c r="AE1114" s="174"/>
      <c r="AF1114" s="124"/>
    </row>
    <row r="1115" spans="1:32" s="106" customFormat="1">
      <c r="A1115" s="108"/>
      <c r="B1115" s="108"/>
      <c r="C1115" s="108"/>
      <c r="D1115" s="41"/>
      <c r="E1115" s="41"/>
      <c r="F1115" s="41"/>
      <c r="G1115" s="41"/>
      <c r="H1115" s="133"/>
      <c r="I1115" s="133"/>
      <c r="J1115" s="133"/>
      <c r="K1115" s="133"/>
      <c r="L1115" s="133"/>
      <c r="M1115" s="133"/>
      <c r="N1115" s="133"/>
      <c r="Q1115" s="109"/>
      <c r="R1115" s="109"/>
      <c r="S1115" s="109"/>
      <c r="T1115" s="109"/>
      <c r="U1115" s="109"/>
      <c r="V1115" s="109"/>
      <c r="W1115" s="122"/>
      <c r="X1115" s="138"/>
      <c r="Y1115" s="123"/>
      <c r="Z1115" s="123"/>
      <c r="AA1115" s="79"/>
      <c r="AB1115" s="79"/>
      <c r="AC1115" s="164"/>
      <c r="AD1115" s="123"/>
      <c r="AE1115" s="174"/>
      <c r="AF1115" s="124"/>
    </row>
    <row r="1116" spans="1:32" s="106" customFormat="1">
      <c r="A1116" s="108"/>
      <c r="B1116" s="108"/>
      <c r="C1116" s="108"/>
      <c r="D1116" s="41"/>
      <c r="E1116" s="41"/>
      <c r="F1116" s="41"/>
      <c r="G1116" s="41"/>
      <c r="H1116" s="133"/>
      <c r="I1116" s="133"/>
      <c r="J1116" s="133"/>
      <c r="K1116" s="133"/>
      <c r="L1116" s="133"/>
      <c r="M1116" s="133"/>
      <c r="N1116" s="133"/>
      <c r="Q1116" s="109"/>
      <c r="R1116" s="109"/>
      <c r="S1116" s="109"/>
      <c r="T1116" s="109"/>
      <c r="U1116" s="109"/>
      <c r="V1116" s="109"/>
      <c r="W1116" s="122"/>
      <c r="X1116" s="138"/>
      <c r="Y1116" s="123"/>
      <c r="Z1116" s="123"/>
      <c r="AA1116" s="79"/>
      <c r="AB1116" s="79"/>
      <c r="AC1116" s="164"/>
      <c r="AD1116" s="123"/>
      <c r="AE1116" s="174"/>
      <c r="AF1116" s="124"/>
    </row>
    <row r="1117" spans="1:32" s="106" customFormat="1">
      <c r="A1117" s="108"/>
      <c r="B1117" s="108"/>
      <c r="C1117" s="108"/>
      <c r="D1117" s="41"/>
      <c r="E1117" s="41"/>
      <c r="F1117" s="41"/>
      <c r="G1117" s="41"/>
      <c r="H1117" s="133"/>
      <c r="I1117" s="133"/>
      <c r="J1117" s="133"/>
      <c r="K1117" s="133"/>
      <c r="L1117" s="133"/>
      <c r="M1117" s="133"/>
      <c r="N1117" s="133"/>
      <c r="Q1117" s="109"/>
      <c r="R1117" s="109"/>
      <c r="S1117" s="109"/>
      <c r="T1117" s="109"/>
      <c r="U1117" s="109"/>
      <c r="V1117" s="109"/>
      <c r="W1117" s="122"/>
      <c r="X1117" s="138"/>
      <c r="Y1117" s="123"/>
      <c r="Z1117" s="123"/>
      <c r="AA1117" s="79"/>
      <c r="AB1117" s="79"/>
      <c r="AC1117" s="164"/>
      <c r="AD1117" s="123"/>
      <c r="AE1117" s="174"/>
      <c r="AF1117" s="124"/>
    </row>
    <row r="1118" spans="1:32" s="106" customFormat="1">
      <c r="A1118" s="108"/>
      <c r="B1118" s="108"/>
      <c r="C1118" s="108"/>
      <c r="D1118" s="41"/>
      <c r="E1118" s="107"/>
      <c r="F1118" s="41"/>
      <c r="G1118" s="41"/>
      <c r="H1118" s="133"/>
      <c r="I1118" s="133"/>
      <c r="J1118" s="133"/>
      <c r="K1118" s="133"/>
      <c r="L1118" s="133"/>
      <c r="M1118" s="133"/>
      <c r="N1118" s="133"/>
      <c r="Q1118" s="109"/>
      <c r="R1118" s="109"/>
      <c r="S1118" s="109"/>
      <c r="T1118" s="109"/>
      <c r="U1118" s="109"/>
      <c r="V1118" s="109"/>
      <c r="W1118" s="122"/>
      <c r="X1118" s="138"/>
      <c r="Y1118" s="123"/>
      <c r="Z1118" s="123"/>
      <c r="AA1118" s="79"/>
      <c r="AB1118" s="79"/>
      <c r="AC1118" s="164"/>
      <c r="AD1118" s="123"/>
      <c r="AE1118" s="174"/>
      <c r="AF1118" s="124"/>
    </row>
    <row r="1119" spans="1:32" s="106" customFormat="1">
      <c r="A1119" s="108"/>
      <c r="B1119" s="108"/>
      <c r="C1119" s="108"/>
      <c r="D1119" s="41"/>
      <c r="E1119" s="41"/>
      <c r="F1119" s="41"/>
      <c r="G1119" s="41"/>
      <c r="H1119" s="133"/>
      <c r="I1119" s="133"/>
      <c r="J1119" s="133"/>
      <c r="K1119" s="133"/>
      <c r="L1119" s="133"/>
      <c r="M1119" s="133"/>
      <c r="N1119" s="133"/>
      <c r="Q1119" s="109"/>
      <c r="R1119" s="109"/>
      <c r="S1119" s="109"/>
      <c r="T1119" s="109"/>
      <c r="U1119" s="109"/>
      <c r="V1119" s="109"/>
      <c r="W1119" s="122"/>
      <c r="X1119" s="138"/>
      <c r="Y1119" s="123"/>
      <c r="Z1119" s="123"/>
      <c r="AA1119" s="79"/>
      <c r="AB1119" s="79"/>
      <c r="AC1119" s="164"/>
      <c r="AD1119" s="123"/>
      <c r="AE1119" s="174"/>
      <c r="AF1119" s="124"/>
    </row>
    <row r="1120" spans="1:32" s="106" customFormat="1">
      <c r="A1120" s="108"/>
      <c r="B1120" s="108"/>
      <c r="C1120" s="108"/>
      <c r="D1120" s="41"/>
      <c r="E1120" s="41"/>
      <c r="F1120" s="41"/>
      <c r="G1120" s="41"/>
      <c r="H1120" s="133"/>
      <c r="I1120" s="133"/>
      <c r="J1120" s="133"/>
      <c r="K1120" s="133"/>
      <c r="L1120" s="133"/>
      <c r="M1120" s="133"/>
      <c r="N1120" s="133"/>
      <c r="Q1120" s="109"/>
      <c r="R1120" s="109"/>
      <c r="S1120" s="109"/>
      <c r="T1120" s="109"/>
      <c r="U1120" s="109"/>
      <c r="V1120" s="109"/>
      <c r="W1120" s="122"/>
      <c r="X1120" s="138"/>
      <c r="Y1120" s="123"/>
      <c r="Z1120" s="123"/>
      <c r="AA1120" s="79"/>
      <c r="AB1120" s="79"/>
      <c r="AC1120" s="164"/>
      <c r="AD1120" s="123"/>
      <c r="AE1120" s="174"/>
      <c r="AF1120" s="124"/>
    </row>
    <row r="1121" spans="1:32" s="106" customFormat="1">
      <c r="A1121" s="108"/>
      <c r="B1121" s="108"/>
      <c r="C1121" s="108"/>
      <c r="D1121" s="41"/>
      <c r="E1121" s="41"/>
      <c r="F1121" s="41"/>
      <c r="G1121" s="41"/>
      <c r="H1121" s="133"/>
      <c r="I1121" s="133"/>
      <c r="J1121" s="133"/>
      <c r="K1121" s="133"/>
      <c r="L1121" s="133"/>
      <c r="M1121" s="133"/>
      <c r="N1121" s="133"/>
      <c r="Q1121" s="109"/>
      <c r="R1121" s="109"/>
      <c r="S1121" s="109"/>
      <c r="T1121" s="109"/>
      <c r="U1121" s="109"/>
      <c r="V1121" s="109"/>
      <c r="W1121" s="122"/>
      <c r="X1121" s="138"/>
      <c r="Y1121" s="123"/>
      <c r="Z1121" s="123"/>
      <c r="AA1121" s="79"/>
      <c r="AB1121" s="79"/>
      <c r="AC1121" s="164"/>
      <c r="AD1121" s="123"/>
      <c r="AE1121" s="174"/>
      <c r="AF1121" s="124"/>
    </row>
    <row r="1122" spans="1:32" s="106" customFormat="1">
      <c r="A1122" s="108"/>
      <c r="B1122" s="108"/>
      <c r="C1122" s="108"/>
      <c r="D1122" s="125"/>
      <c r="E1122" s="100"/>
      <c r="F1122" s="125"/>
      <c r="G1122" s="125"/>
      <c r="H1122" s="133"/>
      <c r="I1122" s="133"/>
      <c r="J1122" s="133"/>
      <c r="K1122" s="133"/>
      <c r="L1122" s="133"/>
      <c r="M1122" s="133"/>
      <c r="N1122" s="133"/>
      <c r="Q1122" s="109"/>
      <c r="R1122" s="109"/>
      <c r="S1122" s="109"/>
      <c r="T1122" s="109"/>
      <c r="U1122" s="109"/>
      <c r="V1122" s="109"/>
      <c r="W1122" s="122"/>
      <c r="X1122" s="138"/>
      <c r="Y1122" s="123"/>
      <c r="Z1122" s="123"/>
      <c r="AA1122" s="79"/>
      <c r="AB1122" s="79"/>
      <c r="AC1122" s="164"/>
      <c r="AD1122" s="123"/>
      <c r="AE1122" s="174"/>
      <c r="AF1122" s="124"/>
    </row>
    <row r="1123" spans="1:32" s="106" customFormat="1">
      <c r="A1123" s="108"/>
      <c r="B1123" s="108"/>
      <c r="C1123" s="108"/>
      <c r="D1123" s="125"/>
      <c r="E1123" s="100"/>
      <c r="F1123" s="125"/>
      <c r="G1123" s="125"/>
      <c r="H1123" s="133"/>
      <c r="I1123" s="133"/>
      <c r="J1123" s="133"/>
      <c r="K1123" s="133"/>
      <c r="L1123" s="133"/>
      <c r="M1123" s="133"/>
      <c r="N1123" s="133"/>
      <c r="Q1123" s="109"/>
      <c r="R1123" s="109"/>
      <c r="S1123" s="109"/>
      <c r="T1123" s="109"/>
      <c r="U1123" s="109"/>
      <c r="V1123" s="109"/>
      <c r="W1123" s="122"/>
      <c r="X1123" s="138"/>
      <c r="Y1123" s="123"/>
      <c r="Z1123" s="123"/>
      <c r="AA1123" s="79"/>
      <c r="AB1123" s="79"/>
      <c r="AC1123" s="164"/>
      <c r="AD1123" s="123"/>
      <c r="AE1123" s="174"/>
      <c r="AF1123" s="124"/>
    </row>
    <row r="1124" spans="1:32" s="106" customFormat="1">
      <c r="A1124" s="108"/>
      <c r="B1124" s="108"/>
      <c r="C1124" s="108"/>
      <c r="D1124" s="125"/>
      <c r="E1124" s="100"/>
      <c r="F1124" s="125"/>
      <c r="G1124" s="125"/>
      <c r="H1124" s="133"/>
      <c r="I1124" s="133"/>
      <c r="J1124" s="133"/>
      <c r="K1124" s="133"/>
      <c r="L1124" s="133"/>
      <c r="M1124" s="133"/>
      <c r="N1124" s="133"/>
      <c r="Q1124" s="109"/>
      <c r="R1124" s="109"/>
      <c r="S1124" s="109"/>
      <c r="T1124" s="109"/>
      <c r="U1124" s="109"/>
      <c r="V1124" s="109"/>
      <c r="W1124" s="122"/>
      <c r="X1124" s="138"/>
      <c r="Y1124" s="123"/>
      <c r="Z1124" s="123"/>
      <c r="AA1124" s="79"/>
      <c r="AB1124" s="79"/>
      <c r="AC1124" s="164"/>
      <c r="AD1124" s="123"/>
      <c r="AE1124" s="174"/>
      <c r="AF1124" s="124"/>
    </row>
    <row r="1125" spans="1:32" s="106" customFormat="1">
      <c r="A1125" s="108"/>
      <c r="B1125" s="108"/>
      <c r="C1125" s="108"/>
      <c r="D1125" s="41"/>
      <c r="E1125" s="41"/>
      <c r="F1125" s="41"/>
      <c r="G1125" s="41"/>
      <c r="H1125" s="133"/>
      <c r="I1125" s="133"/>
      <c r="J1125" s="133"/>
      <c r="K1125" s="133"/>
      <c r="L1125" s="133"/>
      <c r="M1125" s="133"/>
      <c r="N1125" s="133"/>
      <c r="Q1125" s="109"/>
      <c r="R1125" s="109"/>
      <c r="S1125" s="109"/>
      <c r="T1125" s="109"/>
      <c r="U1125" s="109"/>
      <c r="V1125" s="109"/>
      <c r="W1125" s="122"/>
      <c r="X1125" s="138"/>
      <c r="Y1125" s="123"/>
      <c r="Z1125" s="123"/>
      <c r="AA1125" s="79"/>
      <c r="AB1125" s="79"/>
      <c r="AC1125" s="164"/>
      <c r="AD1125" s="123"/>
      <c r="AE1125" s="174"/>
      <c r="AF1125" s="124"/>
    </row>
    <row r="1126" spans="1:32" s="106" customFormat="1">
      <c r="A1126" s="108"/>
      <c r="B1126" s="108"/>
      <c r="C1126" s="108"/>
      <c r="D1126" s="41"/>
      <c r="E1126" s="107"/>
      <c r="F1126" s="41"/>
      <c r="G1126" s="41"/>
      <c r="H1126" s="133"/>
      <c r="I1126" s="133"/>
      <c r="J1126" s="133"/>
      <c r="K1126" s="133"/>
      <c r="L1126" s="133"/>
      <c r="M1126" s="133"/>
      <c r="N1126" s="133"/>
      <c r="Q1126" s="109"/>
      <c r="R1126" s="109"/>
      <c r="S1126" s="109"/>
      <c r="T1126" s="109"/>
      <c r="U1126" s="109"/>
      <c r="V1126" s="109"/>
      <c r="W1126" s="122"/>
      <c r="X1126" s="138"/>
      <c r="Y1126" s="123"/>
      <c r="Z1126" s="123"/>
      <c r="AA1126" s="79"/>
      <c r="AB1126" s="79"/>
      <c r="AC1126" s="164"/>
      <c r="AD1126" s="123"/>
      <c r="AE1126" s="174"/>
      <c r="AF1126" s="124"/>
    </row>
    <row r="1127" spans="1:32" s="106" customFormat="1">
      <c r="A1127" s="108"/>
      <c r="B1127" s="108"/>
      <c r="C1127" s="108"/>
      <c r="D1127" s="41"/>
      <c r="E1127" s="41"/>
      <c r="F1127" s="41"/>
      <c r="G1127" s="41"/>
      <c r="H1127" s="133"/>
      <c r="I1127" s="133"/>
      <c r="J1127" s="133"/>
      <c r="K1127" s="133"/>
      <c r="L1127" s="133"/>
      <c r="M1127" s="133"/>
      <c r="N1127" s="133"/>
      <c r="Q1127" s="109"/>
      <c r="R1127" s="109"/>
      <c r="S1127" s="109"/>
      <c r="T1127" s="109"/>
      <c r="U1127" s="109"/>
      <c r="V1127" s="109"/>
      <c r="W1127" s="122"/>
      <c r="X1127" s="138"/>
      <c r="Y1127" s="123"/>
      <c r="Z1127" s="123"/>
      <c r="AA1127" s="79"/>
      <c r="AB1127" s="79"/>
      <c r="AC1127" s="164"/>
      <c r="AD1127" s="123"/>
      <c r="AE1127" s="174"/>
      <c r="AF1127" s="124"/>
    </row>
    <row r="1128" spans="1:32" s="106" customFormat="1">
      <c r="A1128" s="108"/>
      <c r="B1128" s="108"/>
      <c r="C1128" s="108"/>
      <c r="D1128" s="41"/>
      <c r="E1128" s="41"/>
      <c r="F1128" s="41"/>
      <c r="G1128" s="41"/>
      <c r="H1128" s="133"/>
      <c r="I1128" s="133"/>
      <c r="J1128" s="133"/>
      <c r="K1128" s="133"/>
      <c r="L1128" s="133"/>
      <c r="M1128" s="133"/>
      <c r="N1128" s="133"/>
      <c r="Q1128" s="109"/>
      <c r="R1128" s="109"/>
      <c r="S1128" s="109"/>
      <c r="T1128" s="109"/>
      <c r="U1128" s="109"/>
      <c r="V1128" s="109"/>
      <c r="W1128" s="122"/>
      <c r="X1128" s="138"/>
      <c r="Y1128" s="123"/>
      <c r="Z1128" s="123"/>
      <c r="AA1128" s="79"/>
      <c r="AB1128" s="79"/>
      <c r="AC1128" s="164"/>
      <c r="AD1128" s="123"/>
      <c r="AE1128" s="174"/>
      <c r="AF1128" s="124"/>
    </row>
    <row r="1129" spans="1:32" s="106" customFormat="1">
      <c r="A1129" s="108"/>
      <c r="B1129" s="108"/>
      <c r="C1129" s="108"/>
      <c r="D1129" s="41"/>
      <c r="E1129" s="41"/>
      <c r="F1129" s="41"/>
      <c r="G1129" s="41"/>
      <c r="H1129" s="133"/>
      <c r="I1129" s="133"/>
      <c r="J1129" s="133"/>
      <c r="K1129" s="133"/>
      <c r="L1129" s="133"/>
      <c r="M1129" s="133"/>
      <c r="N1129" s="133"/>
      <c r="Q1129" s="109"/>
      <c r="R1129" s="109"/>
      <c r="S1129" s="109"/>
      <c r="T1129" s="109"/>
      <c r="U1129" s="109"/>
      <c r="V1129" s="109"/>
      <c r="W1129" s="122"/>
      <c r="X1129" s="138"/>
      <c r="Y1129" s="123"/>
      <c r="Z1129" s="123"/>
      <c r="AA1129" s="79"/>
      <c r="AB1129" s="79"/>
      <c r="AC1129" s="164"/>
      <c r="AD1129" s="123"/>
      <c r="AE1129" s="174"/>
      <c r="AF1129" s="124"/>
    </row>
    <row r="1130" spans="1:32" s="106" customFormat="1">
      <c r="A1130" s="108"/>
      <c r="B1130" s="108"/>
      <c r="C1130" s="108"/>
      <c r="D1130" s="102"/>
      <c r="E1130" s="102"/>
      <c r="F1130" s="102"/>
      <c r="G1130" s="102"/>
      <c r="H1130" s="133"/>
      <c r="I1130" s="133"/>
      <c r="J1130" s="133"/>
      <c r="K1130" s="133"/>
      <c r="L1130" s="133"/>
      <c r="M1130" s="133"/>
      <c r="N1130" s="133"/>
      <c r="Q1130" s="109"/>
      <c r="R1130" s="109"/>
      <c r="S1130" s="109"/>
      <c r="T1130" s="109"/>
      <c r="U1130" s="109"/>
      <c r="V1130" s="109"/>
      <c r="W1130" s="122"/>
      <c r="X1130" s="138"/>
      <c r="Y1130" s="123"/>
      <c r="Z1130" s="123"/>
      <c r="AA1130" s="79"/>
      <c r="AB1130" s="79"/>
      <c r="AC1130" s="164"/>
      <c r="AD1130" s="123"/>
      <c r="AE1130" s="174"/>
      <c r="AF1130" s="124"/>
    </row>
    <row r="1131" spans="1:32" s="106" customFormat="1">
      <c r="A1131" s="108"/>
      <c r="B1131" s="108"/>
      <c r="C1131" s="108"/>
      <c r="D1131" s="125"/>
      <c r="E1131" s="100"/>
      <c r="F1131" s="125"/>
      <c r="G1131" s="125"/>
      <c r="H1131" s="133"/>
      <c r="I1131" s="133"/>
      <c r="J1131" s="133"/>
      <c r="K1131" s="133"/>
      <c r="L1131" s="133"/>
      <c r="M1131" s="133"/>
      <c r="N1131" s="133"/>
      <c r="Q1131" s="109"/>
      <c r="R1131" s="109"/>
      <c r="S1131" s="109"/>
      <c r="T1131" s="109"/>
      <c r="U1131" s="109"/>
      <c r="V1131" s="109"/>
      <c r="W1131" s="122"/>
      <c r="X1131" s="138"/>
      <c r="Y1131" s="123"/>
      <c r="Z1131" s="123"/>
      <c r="AA1131" s="79"/>
      <c r="AB1131" s="79"/>
      <c r="AC1131" s="164"/>
      <c r="AD1131" s="123"/>
      <c r="AE1131" s="174"/>
      <c r="AF1131" s="124"/>
    </row>
    <row r="1132" spans="1:32" s="106" customFormat="1">
      <c r="A1132" s="108"/>
      <c r="B1132" s="108"/>
      <c r="C1132" s="108"/>
      <c r="D1132" s="111"/>
      <c r="E1132" s="100"/>
      <c r="F1132" s="111"/>
      <c r="G1132" s="111"/>
      <c r="H1132" s="133"/>
      <c r="I1132" s="133"/>
      <c r="J1132" s="133"/>
      <c r="K1132" s="133"/>
      <c r="L1132" s="133"/>
      <c r="M1132" s="133"/>
      <c r="N1132" s="133"/>
      <c r="Q1132" s="109"/>
      <c r="R1132" s="109"/>
      <c r="S1132" s="109"/>
      <c r="T1132" s="109"/>
      <c r="U1132" s="109"/>
      <c r="V1132" s="109"/>
      <c r="W1132" s="122"/>
      <c r="X1132" s="138"/>
      <c r="Y1132" s="123"/>
      <c r="Z1132" s="123"/>
      <c r="AA1132" s="79"/>
      <c r="AB1132" s="79"/>
      <c r="AC1132" s="164"/>
      <c r="AD1132" s="123"/>
      <c r="AE1132" s="174"/>
      <c r="AF1132" s="124"/>
    </row>
    <row r="1133" spans="1:32" s="106" customFormat="1">
      <c r="A1133" s="108"/>
      <c r="B1133" s="108"/>
      <c r="C1133" s="108"/>
      <c r="D1133" s="125"/>
      <c r="E1133" s="100"/>
      <c r="F1133" s="125"/>
      <c r="G1133" s="125"/>
      <c r="H1133" s="133"/>
      <c r="I1133" s="133"/>
      <c r="J1133" s="133"/>
      <c r="K1133" s="133"/>
      <c r="L1133" s="133"/>
      <c r="M1133" s="133"/>
      <c r="N1133" s="133"/>
      <c r="Q1133" s="109"/>
      <c r="R1133" s="109"/>
      <c r="S1133" s="109"/>
      <c r="T1133" s="109"/>
      <c r="U1133" s="109"/>
      <c r="V1133" s="109"/>
      <c r="W1133" s="122"/>
      <c r="X1133" s="138"/>
      <c r="Y1133" s="123"/>
      <c r="Z1133" s="123"/>
      <c r="AA1133" s="79"/>
      <c r="AB1133" s="79"/>
      <c r="AC1133" s="164"/>
      <c r="AD1133" s="123"/>
      <c r="AE1133" s="174"/>
      <c r="AF1133" s="124"/>
    </row>
    <row r="1134" spans="1:32" s="106" customFormat="1">
      <c r="A1134" s="108"/>
      <c r="B1134" s="108"/>
      <c r="C1134" s="108"/>
      <c r="D1134" s="125"/>
      <c r="E1134" s="100"/>
      <c r="F1134" s="125"/>
      <c r="G1134" s="125"/>
      <c r="H1134" s="133"/>
      <c r="I1134" s="133"/>
      <c r="J1134" s="133"/>
      <c r="K1134" s="133"/>
      <c r="L1134" s="133"/>
      <c r="M1134" s="133"/>
      <c r="N1134" s="133"/>
      <c r="Q1134" s="109"/>
      <c r="R1134" s="109"/>
      <c r="S1134" s="109"/>
      <c r="T1134" s="109"/>
      <c r="U1134" s="109"/>
      <c r="V1134" s="109"/>
      <c r="W1134" s="122"/>
      <c r="X1134" s="138"/>
      <c r="Y1134" s="123"/>
      <c r="Z1134" s="123"/>
      <c r="AA1134" s="79"/>
      <c r="AB1134" s="79"/>
      <c r="AC1134" s="164"/>
      <c r="AD1134" s="123"/>
      <c r="AE1134" s="174"/>
      <c r="AF1134" s="124"/>
    </row>
    <row r="1135" spans="1:32" s="106" customFormat="1">
      <c r="A1135" s="108"/>
      <c r="B1135" s="108"/>
      <c r="C1135" s="108"/>
      <c r="D1135" s="125"/>
      <c r="E1135" s="100"/>
      <c r="F1135" s="125"/>
      <c r="G1135" s="125"/>
      <c r="H1135" s="133"/>
      <c r="I1135" s="133"/>
      <c r="J1135" s="133"/>
      <c r="K1135" s="133"/>
      <c r="L1135" s="133"/>
      <c r="M1135" s="133"/>
      <c r="N1135" s="133"/>
      <c r="Q1135" s="109"/>
      <c r="R1135" s="109"/>
      <c r="S1135" s="109"/>
      <c r="T1135" s="109"/>
      <c r="U1135" s="109"/>
      <c r="V1135" s="109"/>
      <c r="W1135" s="122"/>
      <c r="X1135" s="138"/>
      <c r="Y1135" s="123"/>
      <c r="Z1135" s="123"/>
      <c r="AA1135" s="79"/>
      <c r="AB1135" s="79"/>
      <c r="AC1135" s="164"/>
      <c r="AD1135" s="123"/>
      <c r="AE1135" s="174"/>
      <c r="AF1135" s="124"/>
    </row>
    <row r="1136" spans="1:32" s="106" customFormat="1">
      <c r="A1136" s="108"/>
      <c r="B1136" s="108"/>
      <c r="C1136" s="108"/>
      <c r="D1136" s="125"/>
      <c r="E1136" s="100"/>
      <c r="F1136" s="125"/>
      <c r="G1136" s="125"/>
      <c r="H1136" s="133"/>
      <c r="I1136" s="133"/>
      <c r="J1136" s="133"/>
      <c r="K1136" s="133"/>
      <c r="L1136" s="133"/>
      <c r="M1136" s="133"/>
      <c r="N1136" s="133"/>
      <c r="Q1136" s="109"/>
      <c r="R1136" s="109"/>
      <c r="S1136" s="109"/>
      <c r="T1136" s="109"/>
      <c r="U1136" s="109"/>
      <c r="V1136" s="109"/>
      <c r="W1136" s="122"/>
      <c r="X1136" s="138"/>
      <c r="Y1136" s="123"/>
      <c r="Z1136" s="123"/>
      <c r="AA1136" s="79"/>
      <c r="AB1136" s="79"/>
      <c r="AC1136" s="164"/>
      <c r="AD1136" s="123"/>
      <c r="AE1136" s="174"/>
      <c r="AF1136" s="124"/>
    </row>
    <row r="1137" spans="1:32" s="106" customFormat="1">
      <c r="A1137" s="108"/>
      <c r="B1137" s="108"/>
      <c r="C1137" s="108"/>
      <c r="D1137" s="125"/>
      <c r="E1137" s="100"/>
      <c r="F1137" s="125"/>
      <c r="G1137" s="125"/>
      <c r="H1137" s="133"/>
      <c r="I1137" s="133"/>
      <c r="J1137" s="133"/>
      <c r="K1137" s="133"/>
      <c r="L1137" s="133"/>
      <c r="M1137" s="133"/>
      <c r="N1137" s="133"/>
      <c r="Q1137" s="109"/>
      <c r="R1137" s="109"/>
      <c r="S1137" s="109"/>
      <c r="T1137" s="109"/>
      <c r="U1137" s="109"/>
      <c r="V1137" s="109"/>
      <c r="W1137" s="122"/>
      <c r="X1137" s="138"/>
      <c r="Y1137" s="123"/>
      <c r="Z1137" s="123"/>
      <c r="AA1137" s="79"/>
      <c r="AB1137" s="79"/>
      <c r="AC1137" s="164"/>
      <c r="AD1137" s="123"/>
      <c r="AE1137" s="174"/>
      <c r="AF1137" s="124"/>
    </row>
    <row r="1138" spans="1:32" s="106" customFormat="1">
      <c r="A1138" s="108"/>
      <c r="B1138" s="108"/>
      <c r="C1138" s="108"/>
      <c r="D1138" s="125"/>
      <c r="E1138" s="100"/>
      <c r="F1138" s="125"/>
      <c r="G1138" s="125"/>
      <c r="H1138" s="133"/>
      <c r="I1138" s="133"/>
      <c r="J1138" s="133"/>
      <c r="K1138" s="133"/>
      <c r="L1138" s="133"/>
      <c r="M1138" s="133"/>
      <c r="N1138" s="133"/>
      <c r="Q1138" s="109"/>
      <c r="R1138" s="109"/>
      <c r="S1138" s="109"/>
      <c r="T1138" s="109"/>
      <c r="U1138" s="109"/>
      <c r="V1138" s="109"/>
      <c r="W1138" s="122"/>
      <c r="X1138" s="138"/>
      <c r="Y1138" s="123"/>
      <c r="Z1138" s="123"/>
      <c r="AA1138" s="79"/>
      <c r="AB1138" s="79"/>
      <c r="AC1138" s="164"/>
      <c r="AD1138" s="123"/>
      <c r="AE1138" s="174"/>
      <c r="AF1138" s="124"/>
    </row>
    <row r="1139" spans="1:32" s="106" customFormat="1">
      <c r="A1139" s="108"/>
      <c r="B1139" s="108"/>
      <c r="C1139" s="108"/>
      <c r="D1139" s="125"/>
      <c r="E1139" s="100"/>
      <c r="F1139" s="125"/>
      <c r="G1139" s="125"/>
      <c r="H1139" s="133"/>
      <c r="I1139" s="133"/>
      <c r="J1139" s="133"/>
      <c r="K1139" s="133"/>
      <c r="L1139" s="133"/>
      <c r="M1139" s="133"/>
      <c r="N1139" s="133"/>
      <c r="Q1139" s="109"/>
      <c r="R1139" s="109"/>
      <c r="S1139" s="109"/>
      <c r="T1139" s="109"/>
      <c r="U1139" s="109"/>
      <c r="V1139" s="109"/>
      <c r="W1139" s="122"/>
      <c r="X1139" s="138"/>
      <c r="Y1139" s="123"/>
      <c r="Z1139" s="123"/>
      <c r="AA1139" s="79"/>
      <c r="AB1139" s="79"/>
      <c r="AC1139" s="164"/>
      <c r="AD1139" s="123"/>
      <c r="AE1139" s="174"/>
      <c r="AF1139" s="124"/>
    </row>
    <row r="1140" spans="1:32" s="106" customFormat="1">
      <c r="A1140" s="108"/>
      <c r="B1140" s="108"/>
      <c r="C1140" s="108"/>
      <c r="D1140" s="125"/>
      <c r="E1140" s="100"/>
      <c r="F1140" s="125"/>
      <c r="G1140" s="125"/>
      <c r="H1140" s="133"/>
      <c r="I1140" s="133"/>
      <c r="J1140" s="133"/>
      <c r="K1140" s="133"/>
      <c r="L1140" s="133"/>
      <c r="M1140" s="133"/>
      <c r="N1140" s="133"/>
      <c r="Q1140" s="109"/>
      <c r="R1140" s="109"/>
      <c r="S1140" s="109"/>
      <c r="T1140" s="109"/>
      <c r="U1140" s="109"/>
      <c r="V1140" s="109"/>
      <c r="W1140" s="122"/>
      <c r="X1140" s="138"/>
      <c r="Y1140" s="123"/>
      <c r="Z1140" s="123"/>
      <c r="AA1140" s="79"/>
      <c r="AB1140" s="79"/>
      <c r="AC1140" s="164"/>
      <c r="AD1140" s="123"/>
      <c r="AE1140" s="174"/>
      <c r="AF1140" s="124"/>
    </row>
    <row r="1141" spans="1:32" s="106" customFormat="1">
      <c r="A1141" s="108"/>
      <c r="B1141" s="108"/>
      <c r="C1141" s="108"/>
      <c r="D1141" s="125"/>
      <c r="E1141" s="100"/>
      <c r="F1141" s="125"/>
      <c r="G1141" s="125"/>
      <c r="H1141" s="133"/>
      <c r="I1141" s="133"/>
      <c r="J1141" s="133"/>
      <c r="K1141" s="133"/>
      <c r="L1141" s="133"/>
      <c r="M1141" s="133"/>
      <c r="N1141" s="133"/>
      <c r="Q1141" s="109"/>
      <c r="R1141" s="109"/>
      <c r="S1141" s="109"/>
      <c r="T1141" s="109"/>
      <c r="U1141" s="109"/>
      <c r="V1141" s="109"/>
      <c r="W1141" s="122"/>
      <c r="X1141" s="138"/>
      <c r="Y1141" s="123"/>
      <c r="Z1141" s="123"/>
      <c r="AA1141" s="79"/>
      <c r="AB1141" s="79"/>
      <c r="AC1141" s="164"/>
      <c r="AD1141" s="123"/>
      <c r="AE1141" s="174"/>
      <c r="AF1141" s="124"/>
    </row>
    <row r="1142" spans="1:32" s="106" customFormat="1">
      <c r="A1142" s="108"/>
      <c r="B1142" s="108"/>
      <c r="C1142" s="108"/>
      <c r="D1142" s="125"/>
      <c r="E1142" s="100"/>
      <c r="F1142" s="125"/>
      <c r="G1142" s="125"/>
      <c r="H1142" s="133"/>
      <c r="I1142" s="133"/>
      <c r="J1142" s="133"/>
      <c r="K1142" s="133"/>
      <c r="L1142" s="133"/>
      <c r="M1142" s="133"/>
      <c r="N1142" s="133"/>
      <c r="Q1142" s="109"/>
      <c r="R1142" s="109"/>
      <c r="S1142" s="109"/>
      <c r="T1142" s="109"/>
      <c r="U1142" s="109"/>
      <c r="V1142" s="109"/>
      <c r="W1142" s="122"/>
      <c r="X1142" s="138"/>
      <c r="Y1142" s="123"/>
      <c r="Z1142" s="123"/>
      <c r="AA1142" s="79"/>
      <c r="AB1142" s="79"/>
      <c r="AC1142" s="164"/>
      <c r="AD1142" s="123"/>
      <c r="AE1142" s="174"/>
      <c r="AF1142" s="124"/>
    </row>
    <row r="1143" spans="1:32" s="106" customFormat="1">
      <c r="A1143" s="108"/>
      <c r="B1143" s="108"/>
      <c r="C1143" s="108"/>
      <c r="D1143" s="125"/>
      <c r="E1143" s="100"/>
      <c r="F1143" s="125"/>
      <c r="G1143" s="125"/>
      <c r="H1143" s="133"/>
      <c r="I1143" s="133"/>
      <c r="J1143" s="133"/>
      <c r="K1143" s="133"/>
      <c r="L1143" s="133"/>
      <c r="M1143" s="133"/>
      <c r="N1143" s="133"/>
      <c r="Q1143" s="109"/>
      <c r="R1143" s="109"/>
      <c r="S1143" s="109"/>
      <c r="T1143" s="109"/>
      <c r="U1143" s="109"/>
      <c r="V1143" s="109"/>
      <c r="W1143" s="122"/>
      <c r="X1143" s="138"/>
      <c r="Y1143" s="123"/>
      <c r="Z1143" s="123"/>
      <c r="AA1143" s="79"/>
      <c r="AB1143" s="79"/>
      <c r="AC1143" s="164"/>
      <c r="AD1143" s="123"/>
      <c r="AE1143" s="174"/>
      <c r="AF1143" s="124"/>
    </row>
    <row r="1144" spans="1:32" s="106" customFormat="1">
      <c r="A1144" s="108"/>
      <c r="B1144" s="108"/>
      <c r="C1144" s="108"/>
      <c r="D1144" s="125"/>
      <c r="E1144" s="100"/>
      <c r="F1144" s="125"/>
      <c r="G1144" s="125"/>
      <c r="H1144" s="133"/>
      <c r="I1144" s="133"/>
      <c r="J1144" s="133"/>
      <c r="K1144" s="133"/>
      <c r="L1144" s="133"/>
      <c r="M1144" s="133"/>
      <c r="N1144" s="133"/>
      <c r="Q1144" s="109"/>
      <c r="R1144" s="109"/>
      <c r="S1144" s="109"/>
      <c r="T1144" s="109"/>
      <c r="U1144" s="109"/>
      <c r="V1144" s="109"/>
      <c r="W1144" s="122"/>
      <c r="X1144" s="138"/>
      <c r="Y1144" s="123"/>
      <c r="Z1144" s="123"/>
      <c r="AA1144" s="79"/>
      <c r="AB1144" s="79"/>
      <c r="AC1144" s="164"/>
      <c r="AD1144" s="123"/>
      <c r="AE1144" s="174"/>
      <c r="AF1144" s="124"/>
    </row>
    <row r="1145" spans="1:32" s="106" customFormat="1">
      <c r="A1145" s="108"/>
      <c r="B1145" s="108"/>
      <c r="C1145" s="108"/>
      <c r="D1145" s="41"/>
      <c r="E1145" s="41"/>
      <c r="F1145" s="41"/>
      <c r="G1145" s="41"/>
      <c r="H1145" s="133"/>
      <c r="I1145" s="133"/>
      <c r="J1145" s="133"/>
      <c r="K1145" s="133"/>
      <c r="L1145" s="133"/>
      <c r="M1145" s="133"/>
      <c r="N1145" s="133"/>
      <c r="Q1145" s="109"/>
      <c r="R1145" s="109"/>
      <c r="S1145" s="109"/>
      <c r="T1145" s="109"/>
      <c r="U1145" s="109"/>
      <c r="V1145" s="109"/>
      <c r="W1145" s="122"/>
      <c r="X1145" s="138"/>
      <c r="Y1145" s="123"/>
      <c r="Z1145" s="123"/>
      <c r="AA1145" s="79"/>
      <c r="AB1145" s="79"/>
      <c r="AC1145" s="164"/>
      <c r="AD1145" s="123"/>
      <c r="AE1145" s="174"/>
      <c r="AF1145" s="124"/>
    </row>
    <row r="1146" spans="1:32" s="106" customFormat="1">
      <c r="A1146" s="108"/>
      <c r="B1146" s="108"/>
      <c r="C1146" s="108"/>
      <c r="D1146" s="126"/>
      <c r="E1146" s="100"/>
      <c r="F1146" s="126"/>
      <c r="G1146" s="126"/>
      <c r="H1146" s="133"/>
      <c r="I1146" s="133"/>
      <c r="J1146" s="133"/>
      <c r="K1146" s="133"/>
      <c r="L1146" s="133"/>
      <c r="M1146" s="133"/>
      <c r="N1146" s="133"/>
      <c r="Q1146" s="109"/>
      <c r="R1146" s="109"/>
      <c r="S1146" s="109"/>
      <c r="T1146" s="109"/>
      <c r="U1146" s="109"/>
      <c r="V1146" s="109"/>
      <c r="W1146" s="122"/>
      <c r="X1146" s="138"/>
      <c r="Y1146" s="123"/>
      <c r="Z1146" s="123"/>
      <c r="AA1146" s="79"/>
      <c r="AB1146" s="79"/>
      <c r="AC1146" s="164"/>
      <c r="AD1146" s="123"/>
      <c r="AE1146" s="174"/>
      <c r="AF1146" s="124"/>
    </row>
    <row r="1147" spans="1:32" s="106" customFormat="1">
      <c r="A1147" s="108"/>
      <c r="B1147" s="108"/>
      <c r="C1147" s="108"/>
      <c r="D1147" s="41"/>
      <c r="E1147" s="41"/>
      <c r="F1147" s="41"/>
      <c r="G1147" s="41"/>
      <c r="H1147" s="133"/>
      <c r="I1147" s="133"/>
      <c r="J1147" s="133"/>
      <c r="K1147" s="133"/>
      <c r="L1147" s="133"/>
      <c r="M1147" s="133"/>
      <c r="N1147" s="133"/>
      <c r="Q1147" s="109"/>
      <c r="R1147" s="109"/>
      <c r="S1147" s="109"/>
      <c r="T1147" s="109"/>
      <c r="U1147" s="109"/>
      <c r="V1147" s="109"/>
      <c r="W1147" s="122"/>
      <c r="X1147" s="138"/>
      <c r="Y1147" s="123"/>
      <c r="Z1147" s="123"/>
      <c r="AA1147" s="79"/>
      <c r="AB1147" s="79"/>
      <c r="AC1147" s="164"/>
      <c r="AD1147" s="123"/>
      <c r="AE1147" s="174"/>
      <c r="AF1147" s="124"/>
    </row>
    <row r="1148" spans="1:32" s="106" customFormat="1">
      <c r="A1148" s="108"/>
      <c r="B1148" s="108"/>
      <c r="C1148" s="108"/>
      <c r="D1148" s="102"/>
      <c r="E1148" s="102"/>
      <c r="F1148" s="102"/>
      <c r="G1148" s="102"/>
      <c r="H1148" s="133"/>
      <c r="I1148" s="133"/>
      <c r="J1148" s="133"/>
      <c r="K1148" s="133"/>
      <c r="L1148" s="133"/>
      <c r="M1148" s="133"/>
      <c r="N1148" s="133"/>
      <c r="Q1148" s="109"/>
      <c r="R1148" s="109"/>
      <c r="S1148" s="109"/>
      <c r="T1148" s="109"/>
      <c r="U1148" s="109"/>
      <c r="V1148" s="109"/>
      <c r="W1148" s="122"/>
      <c r="X1148" s="138"/>
      <c r="Y1148" s="123"/>
      <c r="Z1148" s="123"/>
      <c r="AA1148" s="79"/>
      <c r="AB1148" s="79"/>
      <c r="AC1148" s="164"/>
      <c r="AD1148" s="123"/>
      <c r="AE1148" s="174"/>
      <c r="AF1148" s="124"/>
    </row>
    <row r="1149" spans="1:32" s="106" customFormat="1">
      <c r="A1149" s="108"/>
      <c r="B1149" s="108"/>
      <c r="C1149" s="108"/>
      <c r="D1149" s="125"/>
      <c r="E1149" s="100"/>
      <c r="F1149" s="125"/>
      <c r="G1149" s="125"/>
      <c r="H1149" s="133"/>
      <c r="I1149" s="133"/>
      <c r="J1149" s="133"/>
      <c r="K1149" s="133"/>
      <c r="L1149" s="133"/>
      <c r="M1149" s="133"/>
      <c r="N1149" s="133"/>
      <c r="Q1149" s="109"/>
      <c r="R1149" s="109"/>
      <c r="S1149" s="109"/>
      <c r="T1149" s="109"/>
      <c r="U1149" s="109"/>
      <c r="V1149" s="109"/>
      <c r="W1149" s="122"/>
      <c r="X1149" s="138"/>
      <c r="Y1149" s="123"/>
      <c r="Z1149" s="123"/>
      <c r="AA1149" s="79"/>
      <c r="AB1149" s="79"/>
      <c r="AC1149" s="164"/>
      <c r="AD1149" s="123"/>
      <c r="AE1149" s="174"/>
      <c r="AF1149" s="124"/>
    </row>
    <row r="1150" spans="1:32" s="106" customFormat="1">
      <c r="A1150" s="108"/>
      <c r="B1150" s="108"/>
      <c r="C1150" s="108"/>
      <c r="D1150" s="41"/>
      <c r="E1150" s="41"/>
      <c r="F1150" s="41"/>
      <c r="G1150" s="41"/>
      <c r="H1150" s="133"/>
      <c r="I1150" s="133"/>
      <c r="J1150" s="133"/>
      <c r="K1150" s="133"/>
      <c r="L1150" s="133"/>
      <c r="M1150" s="133"/>
      <c r="N1150" s="133"/>
      <c r="Q1150" s="109"/>
      <c r="R1150" s="109"/>
      <c r="S1150" s="109"/>
      <c r="T1150" s="109"/>
      <c r="U1150" s="109"/>
      <c r="V1150" s="109"/>
      <c r="W1150" s="122"/>
      <c r="X1150" s="138"/>
      <c r="Y1150" s="123"/>
      <c r="Z1150" s="123"/>
      <c r="AA1150" s="79"/>
      <c r="AB1150" s="79"/>
      <c r="AC1150" s="164"/>
      <c r="AD1150" s="123"/>
      <c r="AE1150" s="174"/>
      <c r="AF1150" s="124"/>
    </row>
    <row r="1151" spans="1:32" s="106" customFormat="1">
      <c r="A1151" s="108"/>
      <c r="B1151" s="108"/>
      <c r="C1151" s="108"/>
      <c r="D1151" s="125"/>
      <c r="E1151" s="100"/>
      <c r="F1151" s="125"/>
      <c r="G1151" s="125"/>
      <c r="H1151" s="133"/>
      <c r="I1151" s="133"/>
      <c r="J1151" s="133"/>
      <c r="K1151" s="133"/>
      <c r="L1151" s="133"/>
      <c r="M1151" s="133"/>
      <c r="N1151" s="133"/>
      <c r="Q1151" s="109"/>
      <c r="R1151" s="109"/>
      <c r="S1151" s="109"/>
      <c r="T1151" s="109"/>
      <c r="U1151" s="109"/>
      <c r="V1151" s="109"/>
      <c r="W1151" s="122"/>
      <c r="X1151" s="138"/>
      <c r="Y1151" s="123"/>
      <c r="Z1151" s="123"/>
      <c r="AA1151" s="79"/>
      <c r="AB1151" s="79"/>
      <c r="AC1151" s="164"/>
      <c r="AD1151" s="123"/>
      <c r="AE1151" s="174"/>
      <c r="AF1151" s="124"/>
    </row>
    <row r="1152" spans="1:32" s="106" customFormat="1">
      <c r="A1152" s="108"/>
      <c r="B1152" s="108"/>
      <c r="C1152" s="108"/>
      <c r="D1152" s="41"/>
      <c r="E1152" s="41"/>
      <c r="F1152" s="41"/>
      <c r="G1152" s="41"/>
      <c r="H1152" s="133"/>
      <c r="I1152" s="133"/>
      <c r="J1152" s="133"/>
      <c r="K1152" s="133"/>
      <c r="L1152" s="133"/>
      <c r="M1152" s="133"/>
      <c r="N1152" s="133"/>
      <c r="Q1152" s="109"/>
      <c r="R1152" s="109"/>
      <c r="S1152" s="109"/>
      <c r="T1152" s="109"/>
      <c r="U1152" s="109"/>
      <c r="V1152" s="109"/>
      <c r="W1152" s="122"/>
      <c r="X1152" s="138"/>
      <c r="Y1152" s="123"/>
      <c r="Z1152" s="123"/>
      <c r="AA1152" s="79"/>
      <c r="AB1152" s="79"/>
      <c r="AC1152" s="164"/>
      <c r="AD1152" s="123"/>
      <c r="AE1152" s="174"/>
      <c r="AF1152" s="124"/>
    </row>
    <row r="1153" spans="1:32" s="106" customFormat="1">
      <c r="A1153" s="108"/>
      <c r="B1153" s="108"/>
      <c r="C1153" s="108"/>
      <c r="D1153" s="125"/>
      <c r="E1153" s="100"/>
      <c r="F1153" s="125"/>
      <c r="G1153" s="125"/>
      <c r="H1153" s="133"/>
      <c r="I1153" s="133"/>
      <c r="J1153" s="133"/>
      <c r="K1153" s="133"/>
      <c r="L1153" s="133"/>
      <c r="M1153" s="133"/>
      <c r="N1153" s="133"/>
      <c r="Q1153" s="109"/>
      <c r="R1153" s="109"/>
      <c r="S1153" s="109"/>
      <c r="T1153" s="109"/>
      <c r="U1153" s="109"/>
      <c r="V1153" s="109"/>
      <c r="W1153" s="122"/>
      <c r="X1153" s="138"/>
      <c r="Y1153" s="123"/>
      <c r="Z1153" s="123"/>
      <c r="AA1153" s="79"/>
      <c r="AB1153" s="79"/>
      <c r="AC1153" s="164"/>
      <c r="AD1153" s="123"/>
      <c r="AE1153" s="174"/>
      <c r="AF1153" s="124"/>
    </row>
    <row r="1154" spans="1:32" s="106" customFormat="1">
      <c r="A1154" s="108"/>
      <c r="B1154" s="108"/>
      <c r="C1154" s="108"/>
      <c r="D1154" s="125"/>
      <c r="E1154" s="100"/>
      <c r="F1154" s="125"/>
      <c r="G1154" s="125"/>
      <c r="H1154" s="133"/>
      <c r="I1154" s="133"/>
      <c r="J1154" s="133"/>
      <c r="K1154" s="133"/>
      <c r="L1154" s="133"/>
      <c r="M1154" s="133"/>
      <c r="N1154" s="133"/>
      <c r="Q1154" s="109"/>
      <c r="R1154" s="109"/>
      <c r="S1154" s="109"/>
      <c r="T1154" s="109"/>
      <c r="U1154" s="109"/>
      <c r="V1154" s="109"/>
      <c r="W1154" s="122"/>
      <c r="X1154" s="138"/>
      <c r="Y1154" s="123"/>
      <c r="Z1154" s="123"/>
      <c r="AA1154" s="79"/>
      <c r="AB1154" s="79"/>
      <c r="AC1154" s="164"/>
      <c r="AD1154" s="123"/>
      <c r="AE1154" s="174"/>
      <c r="AF1154" s="124"/>
    </row>
    <row r="1155" spans="1:32" s="106" customFormat="1">
      <c r="A1155" s="108"/>
      <c r="B1155" s="108"/>
      <c r="C1155" s="108"/>
      <c r="D1155" s="125"/>
      <c r="E1155" s="100"/>
      <c r="F1155" s="125"/>
      <c r="G1155" s="125"/>
      <c r="H1155" s="133"/>
      <c r="I1155" s="133"/>
      <c r="J1155" s="133"/>
      <c r="K1155" s="133"/>
      <c r="L1155" s="133"/>
      <c r="M1155" s="133"/>
      <c r="N1155" s="133"/>
      <c r="Q1155" s="109"/>
      <c r="R1155" s="109"/>
      <c r="S1155" s="109"/>
      <c r="T1155" s="109"/>
      <c r="U1155" s="109"/>
      <c r="V1155" s="109"/>
      <c r="W1155" s="122"/>
      <c r="X1155" s="138"/>
      <c r="Y1155" s="123"/>
      <c r="Z1155" s="123"/>
      <c r="AA1155" s="79"/>
      <c r="AB1155" s="79"/>
      <c r="AC1155" s="164"/>
      <c r="AD1155" s="123"/>
      <c r="AE1155" s="174"/>
      <c r="AF1155" s="124"/>
    </row>
    <row r="1156" spans="1:32" s="106" customFormat="1">
      <c r="A1156" s="108"/>
      <c r="B1156" s="108"/>
      <c r="C1156" s="108"/>
      <c r="D1156" s="41"/>
      <c r="E1156" s="41"/>
      <c r="F1156" s="41"/>
      <c r="G1156" s="41"/>
      <c r="H1156" s="133"/>
      <c r="I1156" s="133"/>
      <c r="J1156" s="133"/>
      <c r="K1156" s="133"/>
      <c r="L1156" s="133"/>
      <c r="M1156" s="133"/>
      <c r="N1156" s="133"/>
      <c r="Q1156" s="109"/>
      <c r="R1156" s="109"/>
      <c r="S1156" s="109"/>
      <c r="T1156" s="109"/>
      <c r="U1156" s="109"/>
      <c r="V1156" s="109"/>
      <c r="W1156" s="122"/>
      <c r="X1156" s="138"/>
      <c r="Y1156" s="123"/>
      <c r="Z1156" s="123"/>
      <c r="AA1156" s="79"/>
      <c r="AB1156" s="79"/>
      <c r="AC1156" s="164"/>
      <c r="AD1156" s="123"/>
      <c r="AE1156" s="174"/>
      <c r="AF1156" s="124"/>
    </row>
    <row r="1157" spans="1:32" s="106" customFormat="1">
      <c r="A1157" s="108"/>
      <c r="B1157" s="108"/>
      <c r="C1157" s="108"/>
      <c r="D1157" s="41"/>
      <c r="E1157" s="41"/>
      <c r="F1157" s="41"/>
      <c r="G1157" s="41"/>
      <c r="H1157" s="133"/>
      <c r="I1157" s="133"/>
      <c r="J1157" s="133"/>
      <c r="K1157" s="133"/>
      <c r="L1157" s="133"/>
      <c r="M1157" s="133"/>
      <c r="N1157" s="133"/>
      <c r="Q1157" s="109"/>
      <c r="R1157" s="109"/>
      <c r="S1157" s="109"/>
      <c r="T1157" s="109"/>
      <c r="U1157" s="109"/>
      <c r="V1157" s="109"/>
      <c r="W1157" s="122"/>
      <c r="X1157" s="138"/>
      <c r="Y1157" s="123"/>
      <c r="Z1157" s="123"/>
      <c r="AA1157" s="79"/>
      <c r="AB1157" s="79"/>
      <c r="AC1157" s="164"/>
      <c r="AD1157" s="123"/>
      <c r="AE1157" s="174"/>
      <c r="AF1157" s="124"/>
    </row>
    <row r="1158" spans="1:32" s="106" customFormat="1">
      <c r="A1158" s="108"/>
      <c r="B1158" s="108"/>
      <c r="C1158" s="108"/>
      <c r="D1158" s="111"/>
      <c r="E1158" s="100"/>
      <c r="F1158" s="111"/>
      <c r="G1158" s="111"/>
      <c r="H1158" s="133"/>
      <c r="I1158" s="133"/>
      <c r="J1158" s="133"/>
      <c r="K1158" s="133"/>
      <c r="L1158" s="133"/>
      <c r="M1158" s="133"/>
      <c r="N1158" s="133"/>
      <c r="Q1158" s="109"/>
      <c r="R1158" s="109"/>
      <c r="S1158" s="109"/>
      <c r="T1158" s="109"/>
      <c r="U1158" s="109"/>
      <c r="V1158" s="109"/>
      <c r="W1158" s="122"/>
      <c r="X1158" s="138"/>
      <c r="Y1158" s="123"/>
      <c r="Z1158" s="123"/>
      <c r="AA1158" s="79"/>
      <c r="AB1158" s="79"/>
      <c r="AC1158" s="164"/>
      <c r="AD1158" s="123"/>
      <c r="AE1158" s="174"/>
      <c r="AF1158" s="124"/>
    </row>
    <row r="1159" spans="1:32" s="106" customFormat="1">
      <c r="A1159" s="108"/>
      <c r="B1159" s="108"/>
      <c r="C1159" s="108"/>
      <c r="D1159" s="111"/>
      <c r="E1159" s="100"/>
      <c r="F1159" s="111"/>
      <c r="G1159" s="111"/>
      <c r="H1159" s="133"/>
      <c r="I1159" s="133"/>
      <c r="J1159" s="133"/>
      <c r="K1159" s="133"/>
      <c r="L1159" s="133"/>
      <c r="M1159" s="133"/>
      <c r="N1159" s="133"/>
      <c r="Q1159" s="109"/>
      <c r="R1159" s="109"/>
      <c r="S1159" s="109"/>
      <c r="T1159" s="109"/>
      <c r="U1159" s="109"/>
      <c r="V1159" s="109"/>
      <c r="W1159" s="122"/>
      <c r="X1159" s="138"/>
      <c r="Y1159" s="123"/>
      <c r="Z1159" s="123"/>
      <c r="AA1159" s="79"/>
      <c r="AB1159" s="79"/>
      <c r="AC1159" s="164"/>
      <c r="AD1159" s="123"/>
      <c r="AE1159" s="174"/>
      <c r="AF1159" s="124"/>
    </row>
    <row r="1160" spans="1:32" s="106" customFormat="1">
      <c r="A1160" s="108"/>
      <c r="B1160" s="108"/>
      <c r="C1160" s="108"/>
      <c r="D1160" s="102"/>
      <c r="E1160" s="102"/>
      <c r="F1160" s="102"/>
      <c r="G1160" s="102"/>
      <c r="H1160" s="133"/>
      <c r="I1160" s="133"/>
      <c r="J1160" s="133"/>
      <c r="K1160" s="133"/>
      <c r="L1160" s="133"/>
      <c r="M1160" s="133"/>
      <c r="N1160" s="133"/>
      <c r="Q1160" s="109"/>
      <c r="R1160" s="109"/>
      <c r="S1160" s="109"/>
      <c r="T1160" s="109"/>
      <c r="U1160" s="109"/>
      <c r="V1160" s="109"/>
      <c r="W1160" s="122"/>
      <c r="X1160" s="138"/>
      <c r="Y1160" s="123"/>
      <c r="Z1160" s="123"/>
      <c r="AA1160" s="79"/>
      <c r="AB1160" s="79"/>
      <c r="AC1160" s="164"/>
      <c r="AD1160" s="123"/>
      <c r="AE1160" s="174"/>
      <c r="AF1160" s="124"/>
    </row>
    <row r="1161" spans="1:32" s="106" customFormat="1">
      <c r="A1161" s="108"/>
      <c r="B1161" s="108"/>
      <c r="C1161" s="108"/>
      <c r="D1161" s="41"/>
      <c r="E1161" s="41"/>
      <c r="F1161" s="41"/>
      <c r="G1161" s="41"/>
      <c r="H1161" s="133"/>
      <c r="I1161" s="133"/>
      <c r="J1161" s="133"/>
      <c r="K1161" s="133"/>
      <c r="L1161" s="133"/>
      <c r="M1161" s="133"/>
      <c r="N1161" s="133"/>
      <c r="Q1161" s="109"/>
      <c r="R1161" s="109"/>
      <c r="S1161" s="109"/>
      <c r="T1161" s="109"/>
      <c r="U1161" s="109"/>
      <c r="V1161" s="109"/>
      <c r="W1161" s="122"/>
      <c r="X1161" s="138"/>
      <c r="Y1161" s="123"/>
      <c r="Z1161" s="123"/>
      <c r="AA1161" s="79"/>
      <c r="AB1161" s="79"/>
      <c r="AC1161" s="164"/>
      <c r="AD1161" s="123"/>
      <c r="AE1161" s="174"/>
      <c r="AF1161" s="124"/>
    </row>
    <row r="1162" spans="1:32" s="106" customFormat="1">
      <c r="A1162" s="108"/>
      <c r="B1162" s="108"/>
      <c r="C1162" s="108"/>
      <c r="D1162" s="41"/>
      <c r="E1162" s="41"/>
      <c r="F1162" s="41"/>
      <c r="G1162" s="41"/>
      <c r="H1162" s="133"/>
      <c r="I1162" s="133"/>
      <c r="J1162" s="133"/>
      <c r="K1162" s="133"/>
      <c r="L1162" s="133"/>
      <c r="M1162" s="133"/>
      <c r="N1162" s="133"/>
      <c r="Q1162" s="109"/>
      <c r="R1162" s="109"/>
      <c r="S1162" s="109"/>
      <c r="T1162" s="109"/>
      <c r="U1162" s="109"/>
      <c r="V1162" s="109"/>
      <c r="W1162" s="122"/>
      <c r="X1162" s="138"/>
      <c r="Y1162" s="123"/>
      <c r="Z1162" s="123"/>
      <c r="AA1162" s="79"/>
      <c r="AB1162" s="79"/>
      <c r="AC1162" s="164"/>
      <c r="AD1162" s="123"/>
      <c r="AE1162" s="174"/>
      <c r="AF1162" s="124"/>
    </row>
    <row r="1163" spans="1:32" s="106" customFormat="1">
      <c r="A1163" s="108"/>
      <c r="B1163" s="108"/>
      <c r="C1163" s="108"/>
      <c r="D1163" s="41"/>
      <c r="E1163" s="41"/>
      <c r="F1163" s="41"/>
      <c r="G1163" s="41"/>
      <c r="H1163" s="133"/>
      <c r="I1163" s="133"/>
      <c r="J1163" s="133"/>
      <c r="K1163" s="133"/>
      <c r="L1163" s="133"/>
      <c r="M1163" s="133"/>
      <c r="N1163" s="133"/>
      <c r="Q1163" s="109"/>
      <c r="R1163" s="109"/>
      <c r="S1163" s="109"/>
      <c r="T1163" s="109"/>
      <c r="U1163" s="109"/>
      <c r="V1163" s="109"/>
      <c r="W1163" s="122"/>
      <c r="X1163" s="138"/>
      <c r="Y1163" s="123"/>
      <c r="Z1163" s="123"/>
      <c r="AA1163" s="79"/>
      <c r="AB1163" s="79"/>
      <c r="AC1163" s="164"/>
      <c r="AD1163" s="123"/>
      <c r="AE1163" s="174"/>
      <c r="AF1163" s="124"/>
    </row>
    <row r="1164" spans="1:32" s="106" customFormat="1">
      <c r="A1164" s="108"/>
      <c r="B1164" s="108"/>
      <c r="C1164" s="108"/>
      <c r="D1164" s="41"/>
      <c r="E1164" s="41"/>
      <c r="F1164" s="41"/>
      <c r="G1164" s="41"/>
      <c r="H1164" s="133"/>
      <c r="I1164" s="133"/>
      <c r="J1164" s="133"/>
      <c r="K1164" s="133"/>
      <c r="L1164" s="133"/>
      <c r="M1164" s="133"/>
      <c r="N1164" s="133"/>
      <c r="Q1164" s="109"/>
      <c r="R1164" s="109"/>
      <c r="S1164" s="109"/>
      <c r="T1164" s="109"/>
      <c r="U1164" s="109"/>
      <c r="V1164" s="109"/>
      <c r="W1164" s="122"/>
      <c r="X1164" s="138"/>
      <c r="Y1164" s="123"/>
      <c r="Z1164" s="123"/>
      <c r="AA1164" s="79"/>
      <c r="AB1164" s="79"/>
      <c r="AC1164" s="164"/>
      <c r="AD1164" s="123"/>
      <c r="AE1164" s="174"/>
      <c r="AF1164" s="124"/>
    </row>
    <row r="1165" spans="1:32" s="106" customFormat="1">
      <c r="A1165" s="108"/>
      <c r="B1165" s="108"/>
      <c r="C1165" s="108"/>
      <c r="D1165" s="125"/>
      <c r="E1165" s="100"/>
      <c r="F1165" s="125"/>
      <c r="G1165" s="125"/>
      <c r="H1165" s="133"/>
      <c r="I1165" s="133"/>
      <c r="J1165" s="133"/>
      <c r="K1165" s="133"/>
      <c r="L1165" s="133"/>
      <c r="M1165" s="133"/>
      <c r="N1165" s="133"/>
      <c r="Q1165" s="109"/>
      <c r="R1165" s="109"/>
      <c r="S1165" s="109"/>
      <c r="T1165" s="109"/>
      <c r="U1165" s="109"/>
      <c r="V1165" s="109"/>
      <c r="W1165" s="122"/>
      <c r="X1165" s="138"/>
      <c r="Y1165" s="123"/>
      <c r="Z1165" s="123"/>
      <c r="AA1165" s="79"/>
      <c r="AB1165" s="79"/>
      <c r="AC1165" s="164"/>
      <c r="AD1165" s="123"/>
      <c r="AE1165" s="174"/>
      <c r="AF1165" s="124"/>
    </row>
    <row r="1166" spans="1:32" s="106" customFormat="1">
      <c r="A1166" s="108"/>
      <c r="B1166" s="108"/>
      <c r="C1166" s="108"/>
      <c r="D1166" s="125"/>
      <c r="E1166" s="100"/>
      <c r="F1166" s="125"/>
      <c r="G1166" s="125"/>
      <c r="H1166" s="133"/>
      <c r="I1166" s="133"/>
      <c r="J1166" s="133"/>
      <c r="K1166" s="133"/>
      <c r="L1166" s="133"/>
      <c r="M1166" s="133"/>
      <c r="N1166" s="133"/>
      <c r="Q1166" s="109"/>
      <c r="R1166" s="109"/>
      <c r="S1166" s="109"/>
      <c r="T1166" s="109"/>
      <c r="U1166" s="109"/>
      <c r="V1166" s="109"/>
      <c r="W1166" s="122"/>
      <c r="X1166" s="138"/>
      <c r="Y1166" s="123"/>
      <c r="Z1166" s="123"/>
      <c r="AA1166" s="79"/>
      <c r="AB1166" s="79"/>
      <c r="AC1166" s="164"/>
      <c r="AD1166" s="123"/>
      <c r="AE1166" s="174"/>
      <c r="AF1166" s="124"/>
    </row>
    <row r="1167" spans="1:32" s="106" customFormat="1">
      <c r="A1167" s="108"/>
      <c r="B1167" s="108"/>
      <c r="C1167" s="108"/>
      <c r="D1167" s="125"/>
      <c r="E1167" s="100"/>
      <c r="F1167" s="125"/>
      <c r="G1167" s="125"/>
      <c r="H1167" s="133"/>
      <c r="I1167" s="133"/>
      <c r="J1167" s="133"/>
      <c r="K1167" s="133"/>
      <c r="L1167" s="133"/>
      <c r="M1167" s="133"/>
      <c r="N1167" s="133"/>
      <c r="Q1167" s="109"/>
      <c r="R1167" s="109"/>
      <c r="S1167" s="109"/>
      <c r="T1167" s="109"/>
      <c r="U1167" s="109"/>
      <c r="V1167" s="109"/>
      <c r="W1167" s="122"/>
      <c r="X1167" s="138"/>
      <c r="Y1167" s="123"/>
      <c r="Z1167" s="123"/>
      <c r="AA1167" s="79"/>
      <c r="AB1167" s="79"/>
      <c r="AC1167" s="164"/>
      <c r="AD1167" s="123"/>
      <c r="AE1167" s="174"/>
      <c r="AF1167" s="124"/>
    </row>
    <row r="1168" spans="1:32" s="106" customFormat="1">
      <c r="A1168" s="108"/>
      <c r="B1168" s="108"/>
      <c r="C1168" s="108"/>
      <c r="D1168" s="125"/>
      <c r="E1168" s="100"/>
      <c r="F1168" s="125"/>
      <c r="G1168" s="125"/>
      <c r="H1168" s="133"/>
      <c r="I1168" s="133"/>
      <c r="J1168" s="133"/>
      <c r="K1168" s="133"/>
      <c r="L1168" s="133"/>
      <c r="M1168" s="133"/>
      <c r="N1168" s="133"/>
      <c r="Q1168" s="109"/>
      <c r="R1168" s="109"/>
      <c r="S1168" s="109"/>
      <c r="T1168" s="109"/>
      <c r="U1168" s="109"/>
      <c r="V1168" s="109"/>
      <c r="W1168" s="122"/>
      <c r="X1168" s="138"/>
      <c r="Y1168" s="123"/>
      <c r="Z1168" s="123"/>
      <c r="AA1168" s="79"/>
      <c r="AB1168" s="79"/>
      <c r="AC1168" s="164"/>
      <c r="AD1168" s="123"/>
      <c r="AE1168" s="174"/>
      <c r="AF1168" s="124"/>
    </row>
    <row r="1169" spans="1:32" s="106" customFormat="1">
      <c r="A1169" s="108"/>
      <c r="B1169" s="108"/>
      <c r="C1169" s="108"/>
      <c r="D1169" s="125"/>
      <c r="E1169" s="100"/>
      <c r="F1169" s="125"/>
      <c r="G1169" s="125"/>
      <c r="H1169" s="133"/>
      <c r="I1169" s="133"/>
      <c r="J1169" s="133"/>
      <c r="K1169" s="133"/>
      <c r="L1169" s="133"/>
      <c r="M1169" s="133"/>
      <c r="N1169" s="133"/>
      <c r="Q1169" s="109"/>
      <c r="R1169" s="109"/>
      <c r="S1169" s="109"/>
      <c r="T1169" s="109"/>
      <c r="U1169" s="109"/>
      <c r="V1169" s="109"/>
      <c r="W1169" s="122"/>
      <c r="X1169" s="138"/>
      <c r="Y1169" s="123"/>
      <c r="Z1169" s="123"/>
      <c r="AA1169" s="79"/>
      <c r="AB1169" s="79"/>
      <c r="AC1169" s="164"/>
      <c r="AD1169" s="123"/>
      <c r="AE1169" s="174"/>
      <c r="AF1169" s="124"/>
    </row>
    <row r="1170" spans="1:32" s="106" customFormat="1">
      <c r="A1170" s="108"/>
      <c r="B1170" s="108"/>
      <c r="C1170" s="108"/>
      <c r="D1170" s="41"/>
      <c r="E1170" s="41"/>
      <c r="F1170" s="41"/>
      <c r="G1170" s="41"/>
      <c r="H1170" s="133"/>
      <c r="I1170" s="133"/>
      <c r="J1170" s="133"/>
      <c r="K1170" s="133"/>
      <c r="L1170" s="133"/>
      <c r="M1170" s="133"/>
      <c r="N1170" s="133"/>
      <c r="Q1170" s="109"/>
      <c r="R1170" s="109"/>
      <c r="S1170" s="109"/>
      <c r="T1170" s="109"/>
      <c r="U1170" s="109"/>
      <c r="V1170" s="109"/>
      <c r="W1170" s="122"/>
      <c r="X1170" s="138"/>
      <c r="Y1170" s="123"/>
      <c r="Z1170" s="123"/>
      <c r="AA1170" s="79"/>
      <c r="AB1170" s="79"/>
      <c r="AC1170" s="164"/>
      <c r="AD1170" s="123"/>
      <c r="AE1170" s="174"/>
      <c r="AF1170" s="124"/>
    </row>
    <row r="1171" spans="1:32" s="106" customFormat="1">
      <c r="A1171" s="108"/>
      <c r="B1171" s="108"/>
      <c r="C1171" s="108"/>
      <c r="D1171" s="125"/>
      <c r="E1171" s="100"/>
      <c r="F1171" s="125"/>
      <c r="G1171" s="125"/>
      <c r="H1171" s="133"/>
      <c r="I1171" s="133"/>
      <c r="J1171" s="133"/>
      <c r="K1171" s="133"/>
      <c r="L1171" s="133"/>
      <c r="M1171" s="133"/>
      <c r="N1171" s="133"/>
      <c r="Q1171" s="109"/>
      <c r="R1171" s="109"/>
      <c r="S1171" s="109"/>
      <c r="T1171" s="109"/>
      <c r="U1171" s="109"/>
      <c r="V1171" s="109"/>
      <c r="W1171" s="122"/>
      <c r="X1171" s="138"/>
      <c r="Y1171" s="123"/>
      <c r="Z1171" s="123"/>
      <c r="AA1171" s="79"/>
      <c r="AB1171" s="79"/>
      <c r="AC1171" s="164"/>
      <c r="AD1171" s="123"/>
      <c r="AE1171" s="174"/>
      <c r="AF1171" s="124"/>
    </row>
    <row r="1172" spans="1:32" s="106" customFormat="1">
      <c r="A1172" s="108"/>
      <c r="B1172" s="108"/>
      <c r="C1172" s="108"/>
      <c r="D1172" s="125"/>
      <c r="E1172" s="100"/>
      <c r="F1172" s="125"/>
      <c r="G1172" s="125"/>
      <c r="H1172" s="133"/>
      <c r="I1172" s="133"/>
      <c r="J1172" s="133"/>
      <c r="K1172" s="133"/>
      <c r="L1172" s="133"/>
      <c r="M1172" s="133"/>
      <c r="N1172" s="133"/>
      <c r="Q1172" s="109"/>
      <c r="R1172" s="109"/>
      <c r="S1172" s="109"/>
      <c r="T1172" s="109"/>
      <c r="U1172" s="109"/>
      <c r="V1172" s="109"/>
      <c r="W1172" s="122"/>
      <c r="X1172" s="138"/>
      <c r="Y1172" s="123"/>
      <c r="Z1172" s="123"/>
      <c r="AA1172" s="79"/>
      <c r="AB1172" s="79"/>
      <c r="AC1172" s="164"/>
      <c r="AD1172" s="123"/>
      <c r="AE1172" s="174"/>
      <c r="AF1172" s="124"/>
    </row>
    <row r="1173" spans="1:32" s="106" customFormat="1">
      <c r="A1173" s="108"/>
      <c r="B1173" s="108"/>
      <c r="C1173" s="108"/>
      <c r="D1173" s="125"/>
      <c r="E1173" s="100"/>
      <c r="F1173" s="125"/>
      <c r="G1173" s="125"/>
      <c r="H1173" s="133"/>
      <c r="I1173" s="133"/>
      <c r="J1173" s="133"/>
      <c r="K1173" s="133"/>
      <c r="L1173" s="133"/>
      <c r="M1173" s="133"/>
      <c r="N1173" s="133"/>
      <c r="Q1173" s="109"/>
      <c r="R1173" s="109"/>
      <c r="S1173" s="109"/>
      <c r="T1173" s="109"/>
      <c r="U1173" s="109"/>
      <c r="V1173" s="109"/>
      <c r="W1173" s="122"/>
      <c r="X1173" s="138"/>
      <c r="Y1173" s="123"/>
      <c r="Z1173" s="123"/>
      <c r="AA1173" s="79"/>
      <c r="AB1173" s="79"/>
      <c r="AC1173" s="164"/>
      <c r="AD1173" s="123"/>
      <c r="AE1173" s="174"/>
      <c r="AF1173" s="124"/>
    </row>
    <row r="1174" spans="1:32" s="106" customFormat="1">
      <c r="A1174" s="108"/>
      <c r="B1174" s="108"/>
      <c r="C1174" s="108"/>
      <c r="D1174" s="125"/>
      <c r="E1174" s="100"/>
      <c r="F1174" s="125"/>
      <c r="G1174" s="125"/>
      <c r="H1174" s="133"/>
      <c r="I1174" s="133"/>
      <c r="J1174" s="133"/>
      <c r="K1174" s="133"/>
      <c r="L1174" s="133"/>
      <c r="M1174" s="133"/>
      <c r="N1174" s="133"/>
      <c r="Q1174" s="109"/>
      <c r="R1174" s="109"/>
      <c r="S1174" s="109"/>
      <c r="T1174" s="109"/>
      <c r="U1174" s="109"/>
      <c r="V1174" s="109"/>
      <c r="W1174" s="122"/>
      <c r="X1174" s="138"/>
      <c r="Y1174" s="123"/>
      <c r="Z1174" s="123"/>
      <c r="AA1174" s="79"/>
      <c r="AB1174" s="79"/>
      <c r="AC1174" s="164"/>
      <c r="AD1174" s="123"/>
      <c r="AE1174" s="174"/>
      <c r="AF1174" s="124"/>
    </row>
    <row r="1175" spans="1:32" s="106" customFormat="1">
      <c r="A1175" s="108"/>
      <c r="B1175" s="108"/>
      <c r="C1175" s="108"/>
      <c r="D1175" s="125"/>
      <c r="E1175" s="100"/>
      <c r="F1175" s="125"/>
      <c r="G1175" s="125"/>
      <c r="H1175" s="133"/>
      <c r="I1175" s="133"/>
      <c r="J1175" s="133"/>
      <c r="K1175" s="133"/>
      <c r="L1175" s="133"/>
      <c r="M1175" s="133"/>
      <c r="N1175" s="133"/>
      <c r="Q1175" s="109"/>
      <c r="R1175" s="109"/>
      <c r="S1175" s="109"/>
      <c r="T1175" s="109"/>
      <c r="U1175" s="109"/>
      <c r="V1175" s="109"/>
      <c r="W1175" s="122"/>
      <c r="X1175" s="138"/>
      <c r="Y1175" s="123"/>
      <c r="Z1175" s="123"/>
      <c r="AA1175" s="79"/>
      <c r="AB1175" s="79"/>
      <c r="AC1175" s="164"/>
      <c r="AD1175" s="123"/>
      <c r="AE1175" s="174"/>
      <c r="AF1175" s="124"/>
    </row>
    <row r="1176" spans="1:32" s="106" customFormat="1">
      <c r="A1176" s="108"/>
      <c r="B1176" s="108"/>
      <c r="C1176" s="108"/>
      <c r="D1176" s="41"/>
      <c r="E1176" s="107"/>
      <c r="F1176" s="41"/>
      <c r="G1176" s="41"/>
      <c r="H1176" s="133"/>
      <c r="I1176" s="133"/>
      <c r="J1176" s="133"/>
      <c r="K1176" s="133"/>
      <c r="L1176" s="133"/>
      <c r="M1176" s="133"/>
      <c r="N1176" s="133"/>
      <c r="Q1176" s="109"/>
      <c r="R1176" s="109"/>
      <c r="S1176" s="109"/>
      <c r="T1176" s="109"/>
      <c r="U1176" s="109"/>
      <c r="V1176" s="109"/>
      <c r="W1176" s="122"/>
      <c r="X1176" s="138"/>
      <c r="Y1176" s="123"/>
      <c r="Z1176" s="123"/>
      <c r="AA1176" s="79"/>
      <c r="AB1176" s="79"/>
      <c r="AC1176" s="164"/>
      <c r="AD1176" s="123"/>
      <c r="AE1176" s="174"/>
      <c r="AF1176" s="124"/>
    </row>
    <row r="1177" spans="1:32" s="106" customFormat="1">
      <c r="A1177" s="108"/>
      <c r="B1177" s="108"/>
      <c r="C1177" s="108"/>
      <c r="D1177" s="102"/>
      <c r="E1177" s="102"/>
      <c r="F1177" s="102"/>
      <c r="G1177" s="102"/>
      <c r="H1177" s="133"/>
      <c r="I1177" s="133"/>
      <c r="J1177" s="133"/>
      <c r="K1177" s="133"/>
      <c r="L1177" s="133"/>
      <c r="M1177" s="133"/>
      <c r="N1177" s="133"/>
      <c r="Q1177" s="109"/>
      <c r="R1177" s="109"/>
      <c r="S1177" s="109"/>
      <c r="T1177" s="109"/>
      <c r="U1177" s="109"/>
      <c r="V1177" s="109"/>
      <c r="W1177" s="122"/>
      <c r="X1177" s="138"/>
      <c r="Y1177" s="123"/>
      <c r="Z1177" s="123"/>
      <c r="AA1177" s="79"/>
      <c r="AB1177" s="79"/>
      <c r="AC1177" s="164"/>
      <c r="AD1177" s="123"/>
      <c r="AE1177" s="174"/>
      <c r="AF1177" s="124"/>
    </row>
    <row r="1178" spans="1:32" s="106" customFormat="1" ht="15.75" customHeight="1">
      <c r="A1178" s="108"/>
      <c r="B1178" s="108"/>
      <c r="C1178" s="108"/>
      <c r="D1178" s="41"/>
      <c r="E1178" s="107"/>
      <c r="F1178" s="41"/>
      <c r="G1178" s="41"/>
      <c r="H1178" s="133"/>
      <c r="I1178" s="133"/>
      <c r="J1178" s="133"/>
      <c r="K1178" s="133"/>
      <c r="L1178" s="133"/>
      <c r="M1178" s="133"/>
      <c r="N1178" s="133"/>
      <c r="Q1178" s="109"/>
      <c r="R1178" s="109"/>
      <c r="S1178" s="109"/>
      <c r="T1178" s="109"/>
      <c r="U1178" s="109"/>
      <c r="V1178" s="109"/>
      <c r="W1178" s="122"/>
      <c r="X1178" s="138"/>
      <c r="Y1178" s="123"/>
      <c r="Z1178" s="123"/>
      <c r="AA1178" s="79"/>
      <c r="AB1178" s="79"/>
      <c r="AC1178" s="164"/>
      <c r="AD1178" s="123"/>
      <c r="AE1178" s="174"/>
      <c r="AF1178" s="124"/>
    </row>
    <row r="1179" spans="1:32" s="106" customFormat="1">
      <c r="A1179" s="108"/>
      <c r="B1179" s="108"/>
      <c r="C1179" s="108"/>
      <c r="D1179" s="111"/>
      <c r="E1179" s="100"/>
      <c r="F1179" s="111"/>
      <c r="G1179" s="111"/>
      <c r="H1179" s="133"/>
      <c r="I1179" s="133"/>
      <c r="J1179" s="133"/>
      <c r="K1179" s="133"/>
      <c r="L1179" s="133"/>
      <c r="M1179" s="133"/>
      <c r="N1179" s="133"/>
      <c r="Q1179" s="109"/>
      <c r="R1179" s="109"/>
      <c r="S1179" s="109"/>
      <c r="T1179" s="109"/>
      <c r="U1179" s="109"/>
      <c r="V1179" s="109"/>
      <c r="W1179" s="122"/>
      <c r="X1179" s="138"/>
      <c r="Y1179" s="123"/>
      <c r="Z1179" s="123"/>
      <c r="AA1179" s="79"/>
      <c r="AB1179" s="79"/>
      <c r="AC1179" s="164"/>
      <c r="AD1179" s="123"/>
      <c r="AE1179" s="174"/>
      <c r="AF1179" s="124"/>
    </row>
    <row r="1180" spans="1:32" s="106" customFormat="1">
      <c r="A1180" s="108"/>
      <c r="B1180" s="108"/>
      <c r="C1180" s="108"/>
      <c r="D1180" s="127"/>
      <c r="E1180" s="100"/>
      <c r="F1180" s="127"/>
      <c r="G1180" s="127"/>
      <c r="H1180" s="133"/>
      <c r="I1180" s="133"/>
      <c r="J1180" s="133"/>
      <c r="K1180" s="133"/>
      <c r="L1180" s="133"/>
      <c r="M1180" s="133"/>
      <c r="N1180" s="133"/>
      <c r="Q1180" s="109"/>
      <c r="R1180" s="109"/>
      <c r="S1180" s="109"/>
      <c r="T1180" s="109"/>
      <c r="U1180" s="109"/>
      <c r="V1180" s="109"/>
      <c r="W1180" s="122"/>
      <c r="X1180" s="138"/>
      <c r="Y1180" s="123"/>
      <c r="Z1180" s="123"/>
      <c r="AA1180" s="79"/>
      <c r="AB1180" s="79"/>
      <c r="AC1180" s="164"/>
      <c r="AD1180" s="123"/>
      <c r="AE1180" s="174"/>
      <c r="AF1180" s="124"/>
    </row>
    <row r="1181" spans="1:32" s="106" customFormat="1">
      <c r="A1181" s="108"/>
      <c r="B1181" s="108"/>
      <c r="C1181" s="108"/>
      <c r="D1181" s="127"/>
      <c r="E1181" s="100"/>
      <c r="F1181" s="127"/>
      <c r="G1181" s="127"/>
      <c r="H1181" s="133"/>
      <c r="I1181" s="133"/>
      <c r="J1181" s="133"/>
      <c r="K1181" s="133"/>
      <c r="L1181" s="133"/>
      <c r="M1181" s="133"/>
      <c r="N1181" s="133"/>
      <c r="Q1181" s="109"/>
      <c r="R1181" s="109"/>
      <c r="S1181" s="109"/>
      <c r="T1181" s="109"/>
      <c r="U1181" s="109"/>
      <c r="V1181" s="109"/>
      <c r="W1181" s="122"/>
      <c r="X1181" s="138"/>
      <c r="Y1181" s="123"/>
      <c r="Z1181" s="123"/>
      <c r="AA1181" s="79"/>
      <c r="AB1181" s="79"/>
      <c r="AC1181" s="164"/>
      <c r="AD1181" s="123"/>
      <c r="AE1181" s="174"/>
      <c r="AF1181" s="124"/>
    </row>
    <row r="1182" spans="1:32" s="106" customFormat="1">
      <c r="A1182" s="108"/>
      <c r="B1182" s="108"/>
      <c r="C1182" s="108"/>
      <c r="D1182" s="127"/>
      <c r="E1182" s="100"/>
      <c r="F1182" s="127"/>
      <c r="G1182" s="127"/>
      <c r="H1182" s="133"/>
      <c r="I1182" s="133"/>
      <c r="J1182" s="133"/>
      <c r="K1182" s="133"/>
      <c r="L1182" s="133"/>
      <c r="M1182" s="133"/>
      <c r="N1182" s="133"/>
      <c r="Q1182" s="109"/>
      <c r="R1182" s="109"/>
      <c r="S1182" s="109"/>
      <c r="T1182" s="109"/>
      <c r="U1182" s="109"/>
      <c r="V1182" s="109"/>
      <c r="W1182" s="122"/>
      <c r="X1182" s="138"/>
      <c r="Y1182" s="123"/>
      <c r="Z1182" s="123"/>
      <c r="AA1182" s="79"/>
      <c r="AB1182" s="79"/>
      <c r="AC1182" s="164"/>
      <c r="AD1182" s="123"/>
      <c r="AE1182" s="174"/>
      <c r="AF1182" s="124"/>
    </row>
    <row r="1183" spans="1:32" s="106" customFormat="1">
      <c r="A1183" s="108"/>
      <c r="B1183" s="108"/>
      <c r="C1183" s="108"/>
      <c r="D1183" s="41"/>
      <c r="E1183" s="41"/>
      <c r="F1183" s="41"/>
      <c r="G1183" s="41"/>
      <c r="H1183" s="133"/>
      <c r="I1183" s="133"/>
      <c r="J1183" s="133"/>
      <c r="K1183" s="133"/>
      <c r="L1183" s="133"/>
      <c r="M1183" s="133"/>
      <c r="N1183" s="133"/>
      <c r="Q1183" s="109"/>
      <c r="R1183" s="109"/>
      <c r="S1183" s="109"/>
      <c r="T1183" s="109"/>
      <c r="U1183" s="109"/>
      <c r="V1183" s="109"/>
      <c r="W1183" s="122"/>
      <c r="X1183" s="138"/>
      <c r="Y1183" s="123"/>
      <c r="Z1183" s="123"/>
      <c r="AA1183" s="79"/>
      <c r="AB1183" s="79"/>
      <c r="AC1183" s="164"/>
      <c r="AD1183" s="123"/>
      <c r="AE1183" s="174"/>
      <c r="AF1183" s="124"/>
    </row>
    <row r="1184" spans="1:32" s="106" customFormat="1">
      <c r="A1184" s="108"/>
      <c r="B1184" s="108"/>
      <c r="C1184" s="108"/>
      <c r="D1184" s="126"/>
      <c r="E1184" s="100"/>
      <c r="F1184" s="126"/>
      <c r="G1184" s="126"/>
      <c r="H1184" s="133"/>
      <c r="I1184" s="133"/>
      <c r="J1184" s="133"/>
      <c r="K1184" s="133"/>
      <c r="L1184" s="133"/>
      <c r="M1184" s="133"/>
      <c r="N1184" s="133"/>
      <c r="Q1184" s="109"/>
      <c r="R1184" s="109"/>
      <c r="S1184" s="109"/>
      <c r="T1184" s="109"/>
      <c r="U1184" s="109"/>
      <c r="V1184" s="109"/>
      <c r="W1184" s="122"/>
      <c r="X1184" s="138"/>
      <c r="Y1184" s="123"/>
      <c r="Z1184" s="123"/>
      <c r="AA1184" s="79"/>
      <c r="AB1184" s="79"/>
      <c r="AC1184" s="164"/>
      <c r="AD1184" s="123"/>
      <c r="AE1184" s="174"/>
      <c r="AF1184" s="124"/>
    </row>
    <row r="1185" spans="1:32" s="106" customFormat="1">
      <c r="A1185" s="108"/>
      <c r="B1185" s="108"/>
      <c r="C1185" s="108"/>
      <c r="D1185" s="111"/>
      <c r="E1185" s="100"/>
      <c r="F1185" s="111"/>
      <c r="G1185" s="111"/>
      <c r="H1185" s="133"/>
      <c r="I1185" s="133"/>
      <c r="J1185" s="133"/>
      <c r="K1185" s="133"/>
      <c r="L1185" s="133"/>
      <c r="M1185" s="133"/>
      <c r="N1185" s="133"/>
      <c r="Q1185" s="109"/>
      <c r="R1185" s="109"/>
      <c r="S1185" s="109"/>
      <c r="T1185" s="109"/>
      <c r="U1185" s="109"/>
      <c r="V1185" s="109"/>
      <c r="W1185" s="122"/>
      <c r="X1185" s="138"/>
      <c r="Y1185" s="123"/>
      <c r="Z1185" s="123"/>
      <c r="AA1185" s="79"/>
      <c r="AB1185" s="79"/>
      <c r="AC1185" s="164"/>
      <c r="AD1185" s="123"/>
      <c r="AE1185" s="174"/>
      <c r="AF1185" s="124"/>
    </row>
    <row r="1186" spans="1:32" s="106" customFormat="1">
      <c r="A1186" s="108"/>
      <c r="B1186" s="108"/>
      <c r="C1186" s="108"/>
      <c r="D1186" s="111"/>
      <c r="E1186" s="100"/>
      <c r="F1186" s="111"/>
      <c r="G1186" s="111"/>
      <c r="H1186" s="133"/>
      <c r="I1186" s="133"/>
      <c r="J1186" s="133"/>
      <c r="K1186" s="133"/>
      <c r="L1186" s="133"/>
      <c r="M1186" s="133"/>
      <c r="N1186" s="133"/>
      <c r="Q1186" s="109"/>
      <c r="R1186" s="109"/>
      <c r="S1186" s="109"/>
      <c r="T1186" s="109"/>
      <c r="U1186" s="109"/>
      <c r="V1186" s="109"/>
      <c r="W1186" s="122"/>
      <c r="X1186" s="138"/>
      <c r="Y1186" s="123"/>
      <c r="Z1186" s="123"/>
      <c r="AA1186" s="79"/>
      <c r="AB1186" s="79"/>
      <c r="AC1186" s="164"/>
      <c r="AD1186" s="123"/>
      <c r="AE1186" s="174"/>
      <c r="AF1186" s="124"/>
    </row>
    <row r="1187" spans="1:32" s="106" customFormat="1">
      <c r="A1187" s="108"/>
      <c r="B1187" s="108"/>
      <c r="C1187" s="108"/>
      <c r="D1187" s="111"/>
      <c r="E1187" s="100"/>
      <c r="F1187" s="111"/>
      <c r="G1187" s="111"/>
      <c r="H1187" s="133"/>
      <c r="I1187" s="133"/>
      <c r="J1187" s="133"/>
      <c r="K1187" s="133"/>
      <c r="L1187" s="133"/>
      <c r="M1187" s="133"/>
      <c r="N1187" s="133"/>
      <c r="Q1187" s="109"/>
      <c r="R1187" s="109"/>
      <c r="S1187" s="109"/>
      <c r="T1187" s="109"/>
      <c r="U1187" s="109"/>
      <c r="V1187" s="109"/>
      <c r="W1187" s="122"/>
      <c r="X1187" s="138"/>
      <c r="Y1187" s="123"/>
      <c r="Z1187" s="123"/>
      <c r="AA1187" s="79"/>
      <c r="AB1187" s="79"/>
      <c r="AC1187" s="164"/>
      <c r="AD1187" s="123"/>
      <c r="AE1187" s="174"/>
      <c r="AF1187" s="124"/>
    </row>
    <row r="1188" spans="1:32" s="106" customFormat="1">
      <c r="A1188" s="108"/>
      <c r="B1188" s="108"/>
      <c r="C1188" s="108"/>
      <c r="D1188" s="41"/>
      <c r="E1188" s="41"/>
      <c r="F1188" s="41"/>
      <c r="G1188" s="41"/>
      <c r="H1188" s="133"/>
      <c r="I1188" s="133"/>
      <c r="J1188" s="133"/>
      <c r="K1188" s="133"/>
      <c r="L1188" s="133"/>
      <c r="M1188" s="133"/>
      <c r="N1188" s="133"/>
      <c r="Q1188" s="109"/>
      <c r="R1188" s="109"/>
      <c r="S1188" s="109"/>
      <c r="T1188" s="109"/>
      <c r="U1188" s="109"/>
      <c r="V1188" s="109"/>
      <c r="W1188" s="122"/>
      <c r="X1188" s="138"/>
      <c r="Y1188" s="123"/>
      <c r="Z1188" s="123"/>
      <c r="AA1188" s="79"/>
      <c r="AB1188" s="79"/>
      <c r="AC1188" s="164"/>
      <c r="AD1188" s="123"/>
      <c r="AE1188" s="174"/>
      <c r="AF1188" s="124"/>
    </row>
    <row r="1189" spans="1:32" s="106" customFormat="1">
      <c r="A1189" s="108"/>
      <c r="B1189" s="108"/>
      <c r="C1189" s="108"/>
      <c r="D1189" s="41"/>
      <c r="E1189" s="41"/>
      <c r="F1189" s="41"/>
      <c r="G1189" s="41"/>
      <c r="H1189" s="133"/>
      <c r="I1189" s="133"/>
      <c r="J1189" s="133"/>
      <c r="K1189" s="133"/>
      <c r="L1189" s="133"/>
      <c r="M1189" s="133"/>
      <c r="N1189" s="133"/>
      <c r="Q1189" s="109"/>
      <c r="R1189" s="109"/>
      <c r="S1189" s="109"/>
      <c r="T1189" s="109"/>
      <c r="U1189" s="109"/>
      <c r="V1189" s="109"/>
      <c r="W1189" s="122"/>
      <c r="X1189" s="138"/>
      <c r="Y1189" s="123"/>
      <c r="Z1189" s="123"/>
      <c r="AA1189" s="79"/>
      <c r="AB1189" s="79"/>
      <c r="AC1189" s="164"/>
      <c r="AD1189" s="123"/>
      <c r="AE1189" s="174"/>
      <c r="AF1189" s="124"/>
    </row>
    <row r="1190" spans="1:32" s="106" customFormat="1">
      <c r="A1190" s="108"/>
      <c r="B1190" s="108"/>
      <c r="C1190" s="108"/>
      <c r="D1190" s="111"/>
      <c r="E1190" s="100"/>
      <c r="F1190" s="111"/>
      <c r="G1190" s="111"/>
      <c r="H1190" s="133"/>
      <c r="I1190" s="133"/>
      <c r="J1190" s="133"/>
      <c r="K1190" s="133"/>
      <c r="L1190" s="133"/>
      <c r="M1190" s="133"/>
      <c r="N1190" s="133"/>
      <c r="Q1190" s="109"/>
      <c r="R1190" s="109"/>
      <c r="S1190" s="109"/>
      <c r="T1190" s="109"/>
      <c r="U1190" s="109"/>
      <c r="V1190" s="109"/>
      <c r="W1190" s="122"/>
      <c r="X1190" s="138"/>
      <c r="Y1190" s="123"/>
      <c r="Z1190" s="123"/>
      <c r="AA1190" s="79"/>
      <c r="AB1190" s="79"/>
      <c r="AC1190" s="164"/>
      <c r="AD1190" s="123"/>
      <c r="AE1190" s="174"/>
      <c r="AF1190" s="124"/>
    </row>
    <row r="1191" spans="1:32" s="106" customFormat="1">
      <c r="A1191" s="108"/>
      <c r="B1191" s="108"/>
      <c r="C1191" s="108"/>
      <c r="D1191" s="126"/>
      <c r="E1191" s="100"/>
      <c r="F1191" s="126"/>
      <c r="G1191" s="126"/>
      <c r="H1191" s="133"/>
      <c r="I1191" s="133"/>
      <c r="J1191" s="133"/>
      <c r="K1191" s="133"/>
      <c r="L1191" s="133"/>
      <c r="M1191" s="133"/>
      <c r="N1191" s="133"/>
      <c r="Q1191" s="109"/>
      <c r="R1191" s="109"/>
      <c r="S1191" s="109"/>
      <c r="T1191" s="109"/>
      <c r="U1191" s="109"/>
      <c r="V1191" s="109"/>
      <c r="W1191" s="122"/>
      <c r="X1191" s="138"/>
      <c r="Y1191" s="123"/>
      <c r="Z1191" s="123"/>
      <c r="AA1191" s="79"/>
      <c r="AB1191" s="79"/>
      <c r="AC1191" s="164"/>
      <c r="AD1191" s="123"/>
      <c r="AE1191" s="174"/>
      <c r="AF1191" s="124"/>
    </row>
    <row r="1192" spans="1:32" s="106" customFormat="1">
      <c r="A1192" s="108"/>
      <c r="B1192" s="108"/>
      <c r="C1192" s="108"/>
      <c r="D1192" s="111"/>
      <c r="E1192" s="100"/>
      <c r="F1192" s="111"/>
      <c r="G1192" s="111"/>
      <c r="H1192" s="133"/>
      <c r="I1192" s="133"/>
      <c r="J1192" s="133"/>
      <c r="K1192" s="133"/>
      <c r="L1192" s="133"/>
      <c r="M1192" s="133"/>
      <c r="N1192" s="133"/>
      <c r="Q1192" s="109"/>
      <c r="R1192" s="109"/>
      <c r="S1192" s="109"/>
      <c r="T1192" s="109"/>
      <c r="U1192" s="109"/>
      <c r="V1192" s="109"/>
      <c r="W1192" s="122"/>
      <c r="X1192" s="138"/>
      <c r="Y1192" s="123"/>
      <c r="Z1192" s="123"/>
      <c r="AA1192" s="79"/>
      <c r="AB1192" s="79"/>
      <c r="AC1192" s="164"/>
      <c r="AD1192" s="123"/>
      <c r="AE1192" s="174"/>
      <c r="AF1192" s="124"/>
    </row>
    <row r="1193" spans="1:32" s="106" customFormat="1">
      <c r="A1193" s="108"/>
      <c r="B1193" s="108"/>
      <c r="C1193" s="108"/>
      <c r="D1193" s="126"/>
      <c r="E1193" s="100"/>
      <c r="F1193" s="126"/>
      <c r="G1193" s="126"/>
      <c r="H1193" s="133"/>
      <c r="I1193" s="133"/>
      <c r="J1193" s="133"/>
      <c r="K1193" s="133"/>
      <c r="L1193" s="133"/>
      <c r="M1193" s="133"/>
      <c r="N1193" s="133"/>
      <c r="Q1193" s="109"/>
      <c r="R1193" s="109"/>
      <c r="S1193" s="109"/>
      <c r="T1193" s="109"/>
      <c r="U1193" s="109"/>
      <c r="V1193" s="109"/>
      <c r="W1193" s="122"/>
      <c r="X1193" s="138"/>
      <c r="Y1193" s="123"/>
      <c r="Z1193" s="123"/>
      <c r="AA1193" s="79"/>
      <c r="AB1193" s="79"/>
      <c r="AC1193" s="164"/>
      <c r="AD1193" s="123"/>
      <c r="AE1193" s="174"/>
      <c r="AF1193" s="124"/>
    </row>
    <row r="1194" spans="1:32" s="106" customFormat="1">
      <c r="A1194" s="108"/>
      <c r="B1194" s="108"/>
      <c r="C1194" s="108"/>
      <c r="D1194" s="125"/>
      <c r="E1194" s="100"/>
      <c r="F1194" s="125"/>
      <c r="G1194" s="125"/>
      <c r="H1194" s="133"/>
      <c r="I1194" s="133"/>
      <c r="J1194" s="133"/>
      <c r="K1194" s="133"/>
      <c r="L1194" s="133"/>
      <c r="M1194" s="133"/>
      <c r="N1194" s="133"/>
      <c r="Q1194" s="109"/>
      <c r="R1194" s="109"/>
      <c r="S1194" s="109"/>
      <c r="T1194" s="109"/>
      <c r="U1194" s="109"/>
      <c r="V1194" s="109"/>
      <c r="W1194" s="122"/>
      <c r="X1194" s="138"/>
      <c r="Y1194" s="123"/>
      <c r="Z1194" s="123"/>
      <c r="AA1194" s="79"/>
      <c r="AB1194" s="79"/>
      <c r="AC1194" s="164"/>
      <c r="AD1194" s="123"/>
      <c r="AE1194" s="174"/>
      <c r="AF1194" s="124"/>
    </row>
    <row r="1195" spans="1:32" s="106" customFormat="1">
      <c r="A1195" s="108"/>
      <c r="B1195" s="108"/>
      <c r="C1195" s="108"/>
      <c r="D1195" s="125"/>
      <c r="E1195" s="100"/>
      <c r="F1195" s="125"/>
      <c r="G1195" s="125"/>
      <c r="H1195" s="133"/>
      <c r="I1195" s="133"/>
      <c r="J1195" s="133"/>
      <c r="K1195" s="133"/>
      <c r="L1195" s="133"/>
      <c r="M1195" s="133"/>
      <c r="N1195" s="133"/>
      <c r="Q1195" s="109"/>
      <c r="R1195" s="109"/>
      <c r="S1195" s="109"/>
      <c r="T1195" s="109"/>
      <c r="U1195" s="109"/>
      <c r="V1195" s="109"/>
      <c r="W1195" s="122"/>
      <c r="X1195" s="138"/>
      <c r="Y1195" s="123"/>
      <c r="Z1195" s="123"/>
      <c r="AA1195" s="79"/>
      <c r="AB1195" s="79"/>
      <c r="AC1195" s="164"/>
      <c r="AD1195" s="123"/>
      <c r="AE1195" s="174"/>
      <c r="AF1195" s="124"/>
    </row>
    <row r="1196" spans="1:32" s="106" customFormat="1">
      <c r="A1196" s="108"/>
      <c r="B1196" s="108"/>
      <c r="C1196" s="108"/>
      <c r="D1196" s="126"/>
      <c r="E1196" s="100"/>
      <c r="F1196" s="126"/>
      <c r="G1196" s="126"/>
      <c r="H1196" s="133"/>
      <c r="I1196" s="133"/>
      <c r="J1196" s="133"/>
      <c r="K1196" s="133"/>
      <c r="L1196" s="133"/>
      <c r="M1196" s="133"/>
      <c r="N1196" s="133"/>
      <c r="Q1196" s="109"/>
      <c r="R1196" s="109"/>
      <c r="S1196" s="109"/>
      <c r="T1196" s="109"/>
      <c r="U1196" s="109"/>
      <c r="V1196" s="109"/>
      <c r="W1196" s="122"/>
      <c r="X1196" s="138"/>
      <c r="Y1196" s="123"/>
      <c r="Z1196" s="123"/>
      <c r="AA1196" s="79"/>
      <c r="AB1196" s="79"/>
      <c r="AC1196" s="164"/>
      <c r="AD1196" s="123"/>
      <c r="AE1196" s="174"/>
      <c r="AF1196" s="124"/>
    </row>
    <row r="1197" spans="1:32" s="106" customFormat="1">
      <c r="A1197" s="108"/>
      <c r="B1197" s="108"/>
      <c r="C1197" s="108"/>
      <c r="D1197" s="111"/>
      <c r="E1197" s="100"/>
      <c r="F1197" s="111"/>
      <c r="G1197" s="111"/>
      <c r="H1197" s="133"/>
      <c r="I1197" s="133"/>
      <c r="J1197" s="133"/>
      <c r="K1197" s="133"/>
      <c r="L1197" s="133"/>
      <c r="M1197" s="133"/>
      <c r="N1197" s="133"/>
      <c r="Q1197" s="109"/>
      <c r="R1197" s="109"/>
      <c r="S1197" s="109"/>
      <c r="T1197" s="109"/>
      <c r="U1197" s="109"/>
      <c r="V1197" s="109"/>
      <c r="W1197" s="122"/>
      <c r="X1197" s="138"/>
      <c r="Y1197" s="123"/>
      <c r="Z1197" s="123"/>
      <c r="AA1197" s="79"/>
      <c r="AB1197" s="79"/>
      <c r="AC1197" s="164"/>
      <c r="AD1197" s="123"/>
      <c r="AE1197" s="174"/>
      <c r="AF1197" s="124"/>
    </row>
    <row r="1198" spans="1:32" s="106" customFormat="1">
      <c r="A1198" s="108"/>
      <c r="B1198" s="108"/>
      <c r="C1198" s="108"/>
      <c r="D1198" s="111"/>
      <c r="E1198" s="100"/>
      <c r="F1198" s="111"/>
      <c r="G1198" s="111"/>
      <c r="H1198" s="133"/>
      <c r="I1198" s="133"/>
      <c r="J1198" s="133"/>
      <c r="K1198" s="133"/>
      <c r="L1198" s="133"/>
      <c r="M1198" s="133"/>
      <c r="N1198" s="133"/>
      <c r="Q1198" s="109"/>
      <c r="R1198" s="109"/>
      <c r="S1198" s="109"/>
      <c r="T1198" s="109"/>
      <c r="U1198" s="109"/>
      <c r="V1198" s="109"/>
      <c r="W1198" s="122"/>
      <c r="X1198" s="138"/>
      <c r="Y1198" s="123"/>
      <c r="Z1198" s="123"/>
      <c r="AA1198" s="79"/>
      <c r="AB1198" s="79"/>
      <c r="AC1198" s="164"/>
      <c r="AD1198" s="123"/>
      <c r="AE1198" s="174"/>
      <c r="AF1198" s="124"/>
    </row>
    <row r="1199" spans="1:32" s="106" customFormat="1">
      <c r="A1199" s="108"/>
      <c r="B1199" s="108"/>
      <c r="C1199" s="108"/>
      <c r="D1199" s="41"/>
      <c r="E1199" s="41"/>
      <c r="F1199" s="41"/>
      <c r="G1199" s="41"/>
      <c r="H1199" s="133"/>
      <c r="I1199" s="133"/>
      <c r="J1199" s="133"/>
      <c r="K1199" s="133"/>
      <c r="L1199" s="133"/>
      <c r="M1199" s="133"/>
      <c r="N1199" s="133"/>
      <c r="Q1199" s="109"/>
      <c r="R1199" s="109"/>
      <c r="S1199" s="109"/>
      <c r="T1199" s="109"/>
      <c r="U1199" s="109"/>
      <c r="V1199" s="109"/>
      <c r="W1199" s="122"/>
      <c r="X1199" s="138"/>
      <c r="Y1199" s="123"/>
      <c r="Z1199" s="123"/>
      <c r="AA1199" s="79"/>
      <c r="AB1199" s="79"/>
      <c r="AC1199" s="164"/>
      <c r="AD1199" s="123"/>
      <c r="AE1199" s="174"/>
      <c r="AF1199" s="124"/>
    </row>
    <row r="1200" spans="1:32" s="106" customFormat="1">
      <c r="A1200" s="108"/>
      <c r="B1200" s="108"/>
      <c r="C1200" s="108"/>
      <c r="D1200" s="111"/>
      <c r="E1200" s="100"/>
      <c r="F1200" s="111"/>
      <c r="G1200" s="111"/>
      <c r="H1200" s="133"/>
      <c r="I1200" s="133"/>
      <c r="J1200" s="133"/>
      <c r="K1200" s="133"/>
      <c r="L1200" s="133"/>
      <c r="M1200" s="133"/>
      <c r="N1200" s="133"/>
      <c r="Q1200" s="109"/>
      <c r="R1200" s="109"/>
      <c r="S1200" s="109"/>
      <c r="T1200" s="109"/>
      <c r="U1200" s="109"/>
      <c r="V1200" s="109"/>
      <c r="W1200" s="122"/>
      <c r="X1200" s="138"/>
      <c r="Y1200" s="123"/>
      <c r="Z1200" s="123"/>
      <c r="AA1200" s="79"/>
      <c r="AB1200" s="79"/>
      <c r="AC1200" s="164"/>
      <c r="AD1200" s="123"/>
      <c r="AE1200" s="174"/>
      <c r="AF1200" s="124"/>
    </row>
    <row r="1201" spans="1:32" s="106" customFormat="1">
      <c r="A1201" s="108"/>
      <c r="B1201" s="108"/>
      <c r="C1201" s="108"/>
      <c r="D1201" s="41"/>
      <c r="E1201" s="41"/>
      <c r="F1201" s="41"/>
      <c r="G1201" s="41"/>
      <c r="H1201" s="133"/>
      <c r="I1201" s="133"/>
      <c r="J1201" s="133"/>
      <c r="K1201" s="133"/>
      <c r="L1201" s="133"/>
      <c r="M1201" s="133"/>
      <c r="N1201" s="133"/>
      <c r="Q1201" s="109"/>
      <c r="R1201" s="109"/>
      <c r="S1201" s="109"/>
      <c r="T1201" s="109"/>
      <c r="U1201" s="109"/>
      <c r="V1201" s="109"/>
      <c r="W1201" s="122"/>
      <c r="X1201" s="138"/>
      <c r="Y1201" s="123"/>
      <c r="Z1201" s="123"/>
      <c r="AA1201" s="79"/>
      <c r="AB1201" s="79"/>
      <c r="AC1201" s="164"/>
      <c r="AD1201" s="123"/>
      <c r="AE1201" s="174"/>
      <c r="AF1201" s="124"/>
    </row>
    <row r="1202" spans="1:32" s="106" customFormat="1">
      <c r="A1202" s="108"/>
      <c r="B1202" s="108"/>
      <c r="C1202" s="108"/>
      <c r="D1202" s="125"/>
      <c r="E1202" s="100"/>
      <c r="F1202" s="125"/>
      <c r="G1202" s="125"/>
      <c r="H1202" s="133"/>
      <c r="I1202" s="133"/>
      <c r="J1202" s="133"/>
      <c r="K1202" s="133"/>
      <c r="L1202" s="133"/>
      <c r="M1202" s="133"/>
      <c r="N1202" s="133"/>
      <c r="Q1202" s="109"/>
      <c r="R1202" s="109"/>
      <c r="S1202" s="109"/>
      <c r="T1202" s="109"/>
      <c r="U1202" s="109"/>
      <c r="V1202" s="109"/>
      <c r="W1202" s="122"/>
      <c r="X1202" s="138"/>
      <c r="Y1202" s="123"/>
      <c r="Z1202" s="123"/>
      <c r="AA1202" s="79"/>
      <c r="AB1202" s="79"/>
      <c r="AC1202" s="164"/>
      <c r="AD1202" s="123"/>
      <c r="AE1202" s="174"/>
      <c r="AF1202" s="124"/>
    </row>
    <row r="1203" spans="1:32" s="106" customFormat="1">
      <c r="A1203" s="108"/>
      <c r="B1203" s="108"/>
      <c r="C1203" s="108"/>
      <c r="D1203" s="125"/>
      <c r="E1203" s="100"/>
      <c r="F1203" s="125"/>
      <c r="G1203" s="125"/>
      <c r="H1203" s="133"/>
      <c r="I1203" s="133"/>
      <c r="J1203" s="133"/>
      <c r="K1203" s="133"/>
      <c r="L1203" s="133"/>
      <c r="M1203" s="133"/>
      <c r="N1203" s="133"/>
      <c r="Q1203" s="109"/>
      <c r="R1203" s="109"/>
      <c r="S1203" s="109"/>
      <c r="T1203" s="109"/>
      <c r="U1203" s="109"/>
      <c r="V1203" s="109"/>
      <c r="W1203" s="122"/>
      <c r="X1203" s="138"/>
      <c r="Y1203" s="123"/>
      <c r="Z1203" s="123"/>
      <c r="AA1203" s="79"/>
      <c r="AB1203" s="79"/>
      <c r="AC1203" s="164"/>
      <c r="AD1203" s="123"/>
      <c r="AE1203" s="174"/>
      <c r="AF1203" s="124"/>
    </row>
    <row r="1204" spans="1:32" s="106" customFormat="1">
      <c r="A1204" s="108"/>
      <c r="B1204" s="108"/>
      <c r="C1204" s="108"/>
      <c r="D1204" s="41"/>
      <c r="E1204" s="41"/>
      <c r="F1204" s="41"/>
      <c r="G1204" s="41"/>
      <c r="H1204" s="133"/>
      <c r="I1204" s="133"/>
      <c r="J1204" s="133"/>
      <c r="K1204" s="133"/>
      <c r="L1204" s="133"/>
      <c r="M1204" s="133"/>
      <c r="N1204" s="133"/>
      <c r="Q1204" s="109"/>
      <c r="R1204" s="109"/>
      <c r="S1204" s="109"/>
      <c r="T1204" s="109"/>
      <c r="U1204" s="109"/>
      <c r="V1204" s="109"/>
      <c r="W1204" s="122"/>
      <c r="X1204" s="138"/>
      <c r="Y1204" s="123"/>
      <c r="Z1204" s="123"/>
      <c r="AA1204" s="79"/>
      <c r="AB1204" s="79"/>
      <c r="AC1204" s="164"/>
      <c r="AD1204" s="123"/>
      <c r="AE1204" s="174"/>
      <c r="AF1204" s="124"/>
    </row>
    <row r="1205" spans="1:32" s="106" customFormat="1">
      <c r="A1205" s="108"/>
      <c r="B1205" s="108"/>
      <c r="C1205" s="108"/>
      <c r="D1205" s="41"/>
      <c r="E1205" s="107"/>
      <c r="F1205" s="41"/>
      <c r="G1205" s="41"/>
      <c r="H1205" s="133"/>
      <c r="I1205" s="133"/>
      <c r="J1205" s="133"/>
      <c r="K1205" s="133"/>
      <c r="L1205" s="133"/>
      <c r="M1205" s="133"/>
      <c r="N1205" s="133"/>
      <c r="Q1205" s="109"/>
      <c r="R1205" s="109"/>
      <c r="S1205" s="109"/>
      <c r="T1205" s="109"/>
      <c r="U1205" s="109"/>
      <c r="V1205" s="109"/>
      <c r="W1205" s="122"/>
      <c r="X1205" s="138"/>
      <c r="Y1205" s="123"/>
      <c r="Z1205" s="123"/>
      <c r="AA1205" s="79"/>
      <c r="AB1205" s="79"/>
      <c r="AC1205" s="164"/>
      <c r="AD1205" s="123"/>
      <c r="AE1205" s="174"/>
      <c r="AF1205" s="124"/>
    </row>
    <row r="1206" spans="1:32" s="106" customFormat="1">
      <c r="A1206" s="108"/>
      <c r="B1206" s="108"/>
      <c r="C1206" s="108"/>
      <c r="D1206" s="41"/>
      <c r="E1206" s="41"/>
      <c r="F1206" s="41"/>
      <c r="G1206" s="41"/>
      <c r="H1206" s="133"/>
      <c r="I1206" s="133"/>
      <c r="J1206" s="133"/>
      <c r="K1206" s="133"/>
      <c r="L1206" s="133"/>
      <c r="M1206" s="133"/>
      <c r="N1206" s="133"/>
      <c r="Q1206" s="109"/>
      <c r="R1206" s="109"/>
      <c r="S1206" s="109"/>
      <c r="T1206" s="109"/>
      <c r="U1206" s="109"/>
      <c r="V1206" s="109"/>
      <c r="W1206" s="122"/>
      <c r="X1206" s="138"/>
      <c r="Y1206" s="123"/>
      <c r="Z1206" s="123"/>
      <c r="AA1206" s="79"/>
      <c r="AB1206" s="79"/>
      <c r="AC1206" s="164"/>
      <c r="AD1206" s="123"/>
      <c r="AE1206" s="174"/>
      <c r="AF1206" s="124"/>
    </row>
    <row r="1207" spans="1:32" s="106" customFormat="1">
      <c r="A1207" s="108"/>
      <c r="B1207" s="108"/>
      <c r="C1207" s="108"/>
      <c r="D1207" s="41"/>
      <c r="E1207" s="41"/>
      <c r="F1207" s="41"/>
      <c r="G1207" s="41"/>
      <c r="H1207" s="133"/>
      <c r="I1207" s="133"/>
      <c r="J1207" s="133"/>
      <c r="K1207" s="133"/>
      <c r="L1207" s="133"/>
      <c r="M1207" s="133"/>
      <c r="N1207" s="133"/>
      <c r="Q1207" s="109"/>
      <c r="R1207" s="109"/>
      <c r="S1207" s="109"/>
      <c r="T1207" s="109"/>
      <c r="U1207" s="109"/>
      <c r="V1207" s="109"/>
      <c r="W1207" s="122"/>
      <c r="X1207" s="138"/>
      <c r="Y1207" s="123"/>
      <c r="Z1207" s="123"/>
      <c r="AA1207" s="79"/>
      <c r="AB1207" s="79"/>
      <c r="AC1207" s="164"/>
      <c r="AD1207" s="123"/>
      <c r="AE1207" s="174"/>
      <c r="AF1207" s="124"/>
    </row>
    <row r="1208" spans="1:32" s="106" customFormat="1">
      <c r="A1208" s="108"/>
      <c r="B1208" s="108"/>
      <c r="C1208" s="108"/>
      <c r="D1208" s="41"/>
      <c r="E1208" s="41"/>
      <c r="F1208" s="41"/>
      <c r="G1208" s="41"/>
      <c r="H1208" s="133"/>
      <c r="I1208" s="133"/>
      <c r="J1208" s="133"/>
      <c r="K1208" s="133"/>
      <c r="L1208" s="133"/>
      <c r="M1208" s="133"/>
      <c r="N1208" s="133"/>
      <c r="Q1208" s="109"/>
      <c r="R1208" s="109"/>
      <c r="S1208" s="109"/>
      <c r="T1208" s="109"/>
      <c r="U1208" s="109"/>
      <c r="V1208" s="109"/>
      <c r="W1208" s="122"/>
      <c r="X1208" s="138"/>
      <c r="Y1208" s="123"/>
      <c r="Z1208" s="123"/>
      <c r="AA1208" s="79"/>
      <c r="AB1208" s="79"/>
      <c r="AC1208" s="164"/>
      <c r="AD1208" s="123"/>
      <c r="AE1208" s="174"/>
      <c r="AF1208" s="124"/>
    </row>
    <row r="1209" spans="1:32" s="106" customFormat="1">
      <c r="A1209" s="108"/>
      <c r="B1209" s="108"/>
      <c r="C1209" s="108"/>
      <c r="D1209" s="41"/>
      <c r="E1209" s="41"/>
      <c r="F1209" s="41"/>
      <c r="G1209" s="41"/>
      <c r="H1209" s="133"/>
      <c r="I1209" s="133"/>
      <c r="J1209" s="133"/>
      <c r="K1209" s="133"/>
      <c r="L1209" s="133"/>
      <c r="M1209" s="133"/>
      <c r="N1209" s="133"/>
      <c r="Q1209" s="109"/>
      <c r="R1209" s="109"/>
      <c r="S1209" s="109"/>
      <c r="T1209" s="109"/>
      <c r="U1209" s="109"/>
      <c r="V1209" s="109"/>
      <c r="W1209" s="122"/>
      <c r="X1209" s="138"/>
      <c r="Y1209" s="123"/>
      <c r="Z1209" s="123"/>
      <c r="AA1209" s="79"/>
      <c r="AB1209" s="79"/>
      <c r="AC1209" s="164"/>
      <c r="AD1209" s="123"/>
      <c r="AE1209" s="174"/>
      <c r="AF1209" s="124"/>
    </row>
    <row r="1210" spans="1:32" s="106" customFormat="1">
      <c r="A1210" s="108"/>
      <c r="B1210" s="108"/>
      <c r="C1210" s="108"/>
      <c r="D1210" s="111"/>
      <c r="E1210" s="100"/>
      <c r="F1210" s="111"/>
      <c r="G1210" s="111"/>
      <c r="H1210" s="133"/>
      <c r="I1210" s="133"/>
      <c r="J1210" s="133"/>
      <c r="K1210" s="133"/>
      <c r="L1210" s="133"/>
      <c r="M1210" s="133"/>
      <c r="N1210" s="133"/>
      <c r="Q1210" s="109"/>
      <c r="R1210" s="109"/>
      <c r="S1210" s="109"/>
      <c r="T1210" s="109"/>
      <c r="U1210" s="109"/>
      <c r="V1210" s="109"/>
      <c r="W1210" s="122"/>
      <c r="X1210" s="138"/>
      <c r="Y1210" s="123"/>
      <c r="Z1210" s="123"/>
      <c r="AA1210" s="79"/>
      <c r="AB1210" s="79"/>
      <c r="AC1210" s="164"/>
      <c r="AD1210" s="123"/>
      <c r="AE1210" s="174"/>
      <c r="AF1210" s="124"/>
    </row>
    <row r="1211" spans="1:32" s="106" customFormat="1">
      <c r="A1211" s="108"/>
      <c r="B1211" s="108"/>
      <c r="C1211" s="108"/>
      <c r="D1211" s="102"/>
      <c r="E1211" s="102"/>
      <c r="F1211" s="102"/>
      <c r="G1211" s="102"/>
      <c r="H1211" s="133"/>
      <c r="I1211" s="133"/>
      <c r="J1211" s="133"/>
      <c r="K1211" s="133"/>
      <c r="L1211" s="133"/>
      <c r="M1211" s="133"/>
      <c r="N1211" s="133"/>
      <c r="Q1211" s="109"/>
      <c r="R1211" s="109"/>
      <c r="S1211" s="109"/>
      <c r="T1211" s="109"/>
      <c r="U1211" s="109"/>
      <c r="V1211" s="109"/>
      <c r="W1211" s="122"/>
      <c r="X1211" s="138"/>
      <c r="Y1211" s="123"/>
      <c r="Z1211" s="123"/>
      <c r="AA1211" s="79"/>
      <c r="AB1211" s="79"/>
      <c r="AC1211" s="164"/>
      <c r="AD1211" s="123"/>
      <c r="AE1211" s="174"/>
      <c r="AF1211" s="124"/>
    </row>
    <row r="1212" spans="1:32" s="106" customFormat="1">
      <c r="A1212" s="108"/>
      <c r="B1212" s="108"/>
      <c r="C1212" s="108"/>
      <c r="D1212" s="41"/>
      <c r="E1212" s="41"/>
      <c r="F1212" s="41"/>
      <c r="G1212" s="41"/>
      <c r="H1212" s="133"/>
      <c r="I1212" s="133"/>
      <c r="J1212" s="133"/>
      <c r="K1212" s="133"/>
      <c r="L1212" s="133"/>
      <c r="M1212" s="133"/>
      <c r="N1212" s="133"/>
      <c r="Q1212" s="109"/>
      <c r="R1212" s="109"/>
      <c r="S1212" s="109"/>
      <c r="T1212" s="109"/>
      <c r="U1212" s="109"/>
      <c r="V1212" s="109"/>
      <c r="W1212" s="122"/>
      <c r="X1212" s="138"/>
      <c r="Y1212" s="123"/>
      <c r="Z1212" s="123"/>
      <c r="AA1212" s="79"/>
      <c r="AB1212" s="79"/>
      <c r="AC1212" s="164"/>
      <c r="AD1212" s="123"/>
      <c r="AE1212" s="174"/>
      <c r="AF1212" s="124"/>
    </row>
    <row r="1213" spans="1:32" s="106" customFormat="1">
      <c r="A1213" s="108"/>
      <c r="B1213" s="108"/>
      <c r="C1213" s="108"/>
      <c r="D1213" s="41"/>
      <c r="E1213" s="41"/>
      <c r="F1213" s="41"/>
      <c r="G1213" s="41"/>
      <c r="H1213" s="133"/>
      <c r="I1213" s="133"/>
      <c r="J1213" s="133"/>
      <c r="K1213" s="133"/>
      <c r="L1213" s="133"/>
      <c r="M1213" s="133"/>
      <c r="N1213" s="133"/>
      <c r="Q1213" s="109"/>
      <c r="R1213" s="109"/>
      <c r="S1213" s="109"/>
      <c r="T1213" s="109"/>
      <c r="U1213" s="109"/>
      <c r="V1213" s="109"/>
      <c r="W1213" s="122"/>
      <c r="X1213" s="138"/>
      <c r="Y1213" s="123"/>
      <c r="Z1213" s="123"/>
      <c r="AA1213" s="79"/>
      <c r="AB1213" s="79"/>
      <c r="AC1213" s="164"/>
      <c r="AD1213" s="123"/>
      <c r="AE1213" s="174"/>
      <c r="AF1213" s="124"/>
    </row>
    <row r="1214" spans="1:32" s="106" customFormat="1">
      <c r="A1214" s="108"/>
      <c r="B1214" s="108"/>
      <c r="C1214" s="108"/>
      <c r="D1214" s="41"/>
      <c r="E1214" s="107"/>
      <c r="F1214" s="41"/>
      <c r="G1214" s="41"/>
      <c r="H1214" s="133"/>
      <c r="I1214" s="133"/>
      <c r="J1214" s="133"/>
      <c r="K1214" s="133"/>
      <c r="L1214" s="133"/>
      <c r="M1214" s="133"/>
      <c r="N1214" s="133"/>
      <c r="Q1214" s="109"/>
      <c r="R1214" s="109"/>
      <c r="S1214" s="109"/>
      <c r="T1214" s="109"/>
      <c r="U1214" s="109"/>
      <c r="V1214" s="109"/>
      <c r="W1214" s="122"/>
      <c r="X1214" s="138"/>
      <c r="Y1214" s="123"/>
      <c r="Z1214" s="123"/>
      <c r="AA1214" s="79"/>
      <c r="AB1214" s="79"/>
      <c r="AC1214" s="164"/>
      <c r="AD1214" s="123"/>
      <c r="AE1214" s="174"/>
      <c r="AF1214" s="124"/>
    </row>
    <row r="1215" spans="1:32" s="106" customFormat="1">
      <c r="A1215" s="108"/>
      <c r="B1215" s="108"/>
      <c r="C1215" s="108"/>
      <c r="D1215" s="41"/>
      <c r="E1215" s="41"/>
      <c r="F1215" s="41"/>
      <c r="G1215" s="41"/>
      <c r="H1215" s="133"/>
      <c r="I1215" s="133"/>
      <c r="J1215" s="133"/>
      <c r="K1215" s="133"/>
      <c r="L1215" s="133"/>
      <c r="M1215" s="133"/>
      <c r="N1215" s="133"/>
      <c r="Q1215" s="109"/>
      <c r="R1215" s="109"/>
      <c r="S1215" s="109"/>
      <c r="T1215" s="109"/>
      <c r="U1215" s="109"/>
      <c r="V1215" s="109"/>
      <c r="W1215" s="122"/>
      <c r="X1215" s="138"/>
      <c r="Y1215" s="123"/>
      <c r="Z1215" s="123"/>
      <c r="AA1215" s="79"/>
      <c r="AB1215" s="79"/>
      <c r="AC1215" s="164"/>
      <c r="AD1215" s="123"/>
      <c r="AE1215" s="174"/>
      <c r="AF1215" s="124"/>
    </row>
    <row r="1216" spans="1:32" s="106" customFormat="1">
      <c r="A1216" s="108"/>
      <c r="B1216" s="108"/>
      <c r="C1216" s="108"/>
      <c r="D1216" s="41"/>
      <c r="E1216" s="41"/>
      <c r="F1216" s="41"/>
      <c r="G1216" s="41"/>
      <c r="H1216" s="133"/>
      <c r="I1216" s="133"/>
      <c r="J1216" s="133"/>
      <c r="K1216" s="133"/>
      <c r="L1216" s="133"/>
      <c r="M1216" s="133"/>
      <c r="N1216" s="133"/>
      <c r="Q1216" s="109"/>
      <c r="R1216" s="109"/>
      <c r="S1216" s="109"/>
      <c r="T1216" s="109"/>
      <c r="U1216" s="109"/>
      <c r="V1216" s="109"/>
      <c r="W1216" s="122"/>
      <c r="X1216" s="138"/>
      <c r="Y1216" s="123"/>
      <c r="Z1216" s="123"/>
      <c r="AA1216" s="79"/>
      <c r="AB1216" s="79"/>
      <c r="AC1216" s="164"/>
      <c r="AD1216" s="123"/>
      <c r="AE1216" s="174"/>
      <c r="AF1216" s="124"/>
    </row>
    <row r="1217" spans="1:32" s="106" customFormat="1">
      <c r="A1217" s="108"/>
      <c r="B1217" s="108"/>
      <c r="C1217" s="108"/>
      <c r="D1217" s="41"/>
      <c r="E1217" s="41"/>
      <c r="F1217" s="41"/>
      <c r="G1217" s="41"/>
      <c r="H1217" s="133"/>
      <c r="I1217" s="133"/>
      <c r="J1217" s="133"/>
      <c r="K1217" s="133"/>
      <c r="L1217" s="133"/>
      <c r="M1217" s="133"/>
      <c r="N1217" s="133"/>
      <c r="Q1217" s="109"/>
      <c r="R1217" s="109"/>
      <c r="S1217" s="109"/>
      <c r="T1217" s="109"/>
      <c r="U1217" s="109"/>
      <c r="V1217" s="109"/>
      <c r="W1217" s="122"/>
      <c r="X1217" s="138"/>
      <c r="Y1217" s="123"/>
      <c r="Z1217" s="123"/>
      <c r="AA1217" s="79"/>
      <c r="AB1217" s="79"/>
      <c r="AC1217" s="164"/>
      <c r="AD1217" s="123"/>
      <c r="AE1217" s="174"/>
      <c r="AF1217" s="124"/>
    </row>
    <row r="1218" spans="1:32" s="106" customFormat="1">
      <c r="A1218" s="108"/>
      <c r="B1218" s="108"/>
      <c r="C1218" s="108"/>
      <c r="D1218" s="41"/>
      <c r="E1218" s="41"/>
      <c r="F1218" s="41"/>
      <c r="G1218" s="41"/>
      <c r="H1218" s="133"/>
      <c r="I1218" s="133"/>
      <c r="J1218" s="133"/>
      <c r="K1218" s="133"/>
      <c r="L1218" s="133"/>
      <c r="M1218" s="133"/>
      <c r="N1218" s="133"/>
      <c r="Q1218" s="109"/>
      <c r="R1218" s="109"/>
      <c r="S1218" s="109"/>
      <c r="T1218" s="109"/>
      <c r="U1218" s="109"/>
      <c r="V1218" s="109"/>
      <c r="W1218" s="122"/>
      <c r="X1218" s="138"/>
      <c r="Y1218" s="123"/>
      <c r="Z1218" s="123"/>
      <c r="AA1218" s="79"/>
      <c r="AB1218" s="79"/>
      <c r="AC1218" s="164"/>
      <c r="AD1218" s="123"/>
      <c r="AE1218" s="174"/>
      <c r="AF1218" s="124"/>
    </row>
    <row r="1219" spans="1:32" s="106" customFormat="1">
      <c r="A1219" s="108"/>
      <c r="B1219" s="108"/>
      <c r="C1219" s="108"/>
      <c r="D1219" s="111"/>
      <c r="E1219" s="100"/>
      <c r="F1219" s="111"/>
      <c r="G1219" s="111"/>
      <c r="H1219" s="133"/>
      <c r="I1219" s="133"/>
      <c r="J1219" s="133"/>
      <c r="K1219" s="133"/>
      <c r="L1219" s="133"/>
      <c r="M1219" s="133"/>
      <c r="N1219" s="133"/>
      <c r="Q1219" s="109"/>
      <c r="R1219" s="109"/>
      <c r="S1219" s="109"/>
      <c r="T1219" s="109"/>
      <c r="U1219" s="109"/>
      <c r="V1219" s="109"/>
      <c r="W1219" s="122"/>
      <c r="X1219" s="138"/>
      <c r="Y1219" s="123"/>
      <c r="Z1219" s="123"/>
      <c r="AA1219" s="79"/>
      <c r="AB1219" s="79"/>
      <c r="AC1219" s="164"/>
      <c r="AD1219" s="123"/>
      <c r="AE1219" s="174"/>
      <c r="AF1219" s="124"/>
    </row>
    <row r="1220" spans="1:32" s="106" customFormat="1">
      <c r="A1220" s="108"/>
      <c r="B1220" s="108"/>
      <c r="C1220" s="108"/>
      <c r="D1220" s="126"/>
      <c r="E1220" s="100"/>
      <c r="F1220" s="126"/>
      <c r="G1220" s="126"/>
      <c r="H1220" s="133"/>
      <c r="I1220" s="133"/>
      <c r="J1220" s="133"/>
      <c r="K1220" s="133"/>
      <c r="L1220" s="133"/>
      <c r="M1220" s="133"/>
      <c r="N1220" s="133"/>
      <c r="Q1220" s="109"/>
      <c r="R1220" s="109"/>
      <c r="S1220" s="109"/>
      <c r="T1220" s="109"/>
      <c r="U1220" s="109"/>
      <c r="V1220" s="109"/>
      <c r="W1220" s="122"/>
      <c r="X1220" s="138"/>
      <c r="Y1220" s="123"/>
      <c r="Z1220" s="123"/>
      <c r="AA1220" s="79"/>
      <c r="AB1220" s="79"/>
      <c r="AC1220" s="164"/>
      <c r="AD1220" s="123"/>
      <c r="AE1220" s="174"/>
      <c r="AF1220" s="124"/>
    </row>
    <row r="1221" spans="1:32" s="106" customFormat="1">
      <c r="A1221" s="108"/>
      <c r="B1221" s="108"/>
      <c r="C1221" s="108"/>
      <c r="D1221" s="41"/>
      <c r="E1221" s="107"/>
      <c r="F1221" s="41"/>
      <c r="G1221" s="41"/>
      <c r="H1221" s="133"/>
      <c r="I1221" s="133"/>
      <c r="J1221" s="133"/>
      <c r="K1221" s="133"/>
      <c r="L1221" s="133"/>
      <c r="M1221" s="133"/>
      <c r="N1221" s="133"/>
      <c r="Q1221" s="109"/>
      <c r="R1221" s="109"/>
      <c r="S1221" s="109"/>
      <c r="T1221" s="109"/>
      <c r="U1221" s="109"/>
      <c r="V1221" s="109"/>
      <c r="W1221" s="122"/>
      <c r="X1221" s="138"/>
      <c r="Y1221" s="123"/>
      <c r="Z1221" s="123"/>
      <c r="AA1221" s="79"/>
      <c r="AB1221" s="79"/>
      <c r="AC1221" s="164"/>
      <c r="AD1221" s="123"/>
      <c r="AE1221" s="174"/>
      <c r="AF1221" s="124"/>
    </row>
    <row r="1222" spans="1:32" s="106" customFormat="1">
      <c r="A1222" s="108"/>
      <c r="B1222" s="108"/>
      <c r="C1222" s="108"/>
      <c r="D1222" s="41"/>
      <c r="E1222" s="41"/>
      <c r="F1222" s="41"/>
      <c r="G1222" s="41"/>
      <c r="H1222" s="133"/>
      <c r="I1222" s="133"/>
      <c r="J1222" s="133"/>
      <c r="K1222" s="133"/>
      <c r="L1222" s="133"/>
      <c r="M1222" s="133"/>
      <c r="N1222" s="133"/>
      <c r="Q1222" s="109"/>
      <c r="R1222" s="109"/>
      <c r="S1222" s="109"/>
      <c r="T1222" s="109"/>
      <c r="U1222" s="109"/>
      <c r="V1222" s="109"/>
      <c r="W1222" s="122"/>
      <c r="X1222" s="138"/>
      <c r="Y1222" s="123"/>
      <c r="Z1222" s="123"/>
      <c r="AA1222" s="79"/>
      <c r="AB1222" s="79"/>
      <c r="AC1222" s="164"/>
      <c r="AD1222" s="123"/>
      <c r="AE1222" s="174"/>
      <c r="AF1222" s="124"/>
    </row>
    <row r="1223" spans="1:32" s="106" customFormat="1">
      <c r="A1223" s="108"/>
      <c r="B1223" s="108"/>
      <c r="C1223" s="108"/>
      <c r="D1223" s="41"/>
      <c r="E1223" s="107"/>
      <c r="F1223" s="41"/>
      <c r="G1223" s="41"/>
      <c r="H1223" s="133"/>
      <c r="I1223" s="133"/>
      <c r="J1223" s="133"/>
      <c r="K1223" s="133"/>
      <c r="L1223" s="133"/>
      <c r="M1223" s="133"/>
      <c r="N1223" s="133"/>
      <c r="Q1223" s="109"/>
      <c r="R1223" s="109"/>
      <c r="S1223" s="109"/>
      <c r="T1223" s="109"/>
      <c r="U1223" s="109"/>
      <c r="V1223" s="109"/>
      <c r="W1223" s="122"/>
      <c r="X1223" s="138"/>
      <c r="Y1223" s="123"/>
      <c r="Z1223" s="123"/>
      <c r="AA1223" s="79"/>
      <c r="AB1223" s="79"/>
      <c r="AC1223" s="164"/>
      <c r="AD1223" s="123"/>
      <c r="AE1223" s="174"/>
      <c r="AF1223" s="124"/>
    </row>
    <row r="1224" spans="1:32" s="106" customFormat="1">
      <c r="A1224" s="108"/>
      <c r="B1224" s="108"/>
      <c r="C1224" s="108"/>
      <c r="D1224" s="41"/>
      <c r="E1224" s="41"/>
      <c r="F1224" s="41"/>
      <c r="G1224" s="41"/>
      <c r="H1224" s="133"/>
      <c r="I1224" s="133"/>
      <c r="J1224" s="133"/>
      <c r="K1224" s="133"/>
      <c r="L1224" s="133"/>
      <c r="M1224" s="133"/>
      <c r="N1224" s="133"/>
      <c r="Q1224" s="109"/>
      <c r="R1224" s="109"/>
      <c r="S1224" s="109"/>
      <c r="T1224" s="109"/>
      <c r="U1224" s="109"/>
      <c r="V1224" s="109"/>
      <c r="W1224" s="122"/>
      <c r="X1224" s="138"/>
      <c r="Y1224" s="123"/>
      <c r="Z1224" s="123"/>
      <c r="AA1224" s="79"/>
      <c r="AB1224" s="79"/>
      <c r="AC1224" s="164"/>
      <c r="AD1224" s="123"/>
      <c r="AE1224" s="174"/>
      <c r="AF1224" s="124"/>
    </row>
    <row r="1225" spans="1:32" s="106" customFormat="1">
      <c r="A1225" s="108"/>
      <c r="B1225" s="108"/>
      <c r="C1225" s="108"/>
      <c r="D1225" s="111"/>
      <c r="E1225" s="100"/>
      <c r="F1225" s="111"/>
      <c r="G1225" s="111"/>
      <c r="H1225" s="133"/>
      <c r="I1225" s="133"/>
      <c r="J1225" s="133"/>
      <c r="K1225" s="133"/>
      <c r="L1225" s="133"/>
      <c r="M1225" s="133"/>
      <c r="N1225" s="133"/>
      <c r="Q1225" s="109"/>
      <c r="R1225" s="109"/>
      <c r="S1225" s="109"/>
      <c r="T1225" s="109"/>
      <c r="U1225" s="109"/>
      <c r="V1225" s="109"/>
      <c r="W1225" s="122"/>
      <c r="X1225" s="138"/>
      <c r="Y1225" s="123"/>
      <c r="Z1225" s="123"/>
      <c r="AA1225" s="79"/>
      <c r="AB1225" s="79"/>
      <c r="AC1225" s="164"/>
      <c r="AD1225" s="123"/>
      <c r="AE1225" s="174"/>
      <c r="AF1225" s="124"/>
    </row>
    <row r="1226" spans="1:32" s="106" customFormat="1">
      <c r="A1226" s="108"/>
      <c r="B1226" s="108"/>
      <c r="C1226" s="108"/>
      <c r="D1226" s="125"/>
      <c r="E1226" s="100"/>
      <c r="F1226" s="125"/>
      <c r="G1226" s="125"/>
      <c r="H1226" s="133"/>
      <c r="I1226" s="133"/>
      <c r="J1226" s="133"/>
      <c r="K1226" s="133"/>
      <c r="L1226" s="133"/>
      <c r="M1226" s="133"/>
      <c r="N1226" s="133"/>
      <c r="Q1226" s="109"/>
      <c r="R1226" s="109"/>
      <c r="S1226" s="109"/>
      <c r="T1226" s="109"/>
      <c r="U1226" s="109"/>
      <c r="V1226" s="109"/>
      <c r="W1226" s="122"/>
      <c r="X1226" s="138"/>
      <c r="Y1226" s="123"/>
      <c r="Z1226" s="123"/>
      <c r="AA1226" s="79"/>
      <c r="AB1226" s="79"/>
      <c r="AC1226" s="164"/>
      <c r="AD1226" s="123"/>
      <c r="AE1226" s="174"/>
      <c r="AF1226" s="124"/>
    </row>
    <row r="1227" spans="1:32" s="106" customFormat="1">
      <c r="A1227" s="108"/>
      <c r="B1227" s="108"/>
      <c r="C1227" s="108"/>
      <c r="D1227" s="41"/>
      <c r="E1227" s="41"/>
      <c r="F1227" s="41"/>
      <c r="G1227" s="41"/>
      <c r="H1227" s="133"/>
      <c r="I1227" s="133"/>
      <c r="J1227" s="133"/>
      <c r="K1227" s="133"/>
      <c r="L1227" s="133"/>
      <c r="M1227" s="133"/>
      <c r="N1227" s="133"/>
      <c r="Q1227" s="109"/>
      <c r="R1227" s="109"/>
      <c r="S1227" s="109"/>
      <c r="T1227" s="109"/>
      <c r="U1227" s="109"/>
      <c r="V1227" s="109"/>
      <c r="W1227" s="122"/>
      <c r="X1227" s="138"/>
      <c r="Y1227" s="123"/>
      <c r="Z1227" s="123"/>
      <c r="AA1227" s="79"/>
      <c r="AB1227" s="79"/>
      <c r="AC1227" s="164"/>
      <c r="AD1227" s="123"/>
      <c r="AE1227" s="174"/>
      <c r="AF1227" s="124"/>
    </row>
    <row r="1228" spans="1:32" s="106" customFormat="1">
      <c r="A1228" s="108"/>
      <c r="B1228" s="108"/>
      <c r="C1228" s="108"/>
      <c r="D1228" s="41"/>
      <c r="E1228" s="41"/>
      <c r="F1228" s="41"/>
      <c r="G1228" s="41"/>
      <c r="H1228" s="133"/>
      <c r="I1228" s="133"/>
      <c r="J1228" s="133"/>
      <c r="K1228" s="133"/>
      <c r="L1228" s="133"/>
      <c r="M1228" s="133"/>
      <c r="N1228" s="133"/>
      <c r="Q1228" s="109"/>
      <c r="R1228" s="109"/>
      <c r="S1228" s="109"/>
      <c r="T1228" s="109"/>
      <c r="U1228" s="109"/>
      <c r="V1228" s="109"/>
      <c r="W1228" s="122"/>
      <c r="X1228" s="138"/>
      <c r="Y1228" s="123"/>
      <c r="Z1228" s="123"/>
      <c r="AA1228" s="79"/>
      <c r="AB1228" s="79"/>
      <c r="AC1228" s="164"/>
      <c r="AD1228" s="123"/>
      <c r="AE1228" s="174"/>
      <c r="AF1228" s="124"/>
    </row>
    <row r="1229" spans="1:32" s="106" customFormat="1">
      <c r="A1229" s="108"/>
      <c r="B1229" s="108"/>
      <c r="C1229" s="108"/>
      <c r="D1229" s="41"/>
      <c r="E1229" s="41"/>
      <c r="F1229" s="41"/>
      <c r="G1229" s="41"/>
      <c r="H1229" s="133"/>
      <c r="I1229" s="133"/>
      <c r="J1229" s="133"/>
      <c r="K1229" s="133"/>
      <c r="L1229" s="133"/>
      <c r="M1229" s="133"/>
      <c r="N1229" s="133"/>
      <c r="Q1229" s="109"/>
      <c r="R1229" s="109"/>
      <c r="S1229" s="109"/>
      <c r="T1229" s="109"/>
      <c r="U1229" s="109"/>
      <c r="V1229" s="109"/>
      <c r="W1229" s="122"/>
      <c r="X1229" s="138"/>
      <c r="Y1229" s="123"/>
      <c r="Z1229" s="123"/>
      <c r="AA1229" s="79"/>
      <c r="AB1229" s="79"/>
      <c r="AC1229" s="164"/>
      <c r="AD1229" s="123"/>
      <c r="AE1229" s="174"/>
      <c r="AF1229" s="124"/>
    </row>
    <row r="1230" spans="1:32" s="106" customFormat="1">
      <c r="A1230" s="108"/>
      <c r="B1230" s="108"/>
      <c r="C1230" s="108"/>
      <c r="D1230" s="41"/>
      <c r="E1230" s="41"/>
      <c r="F1230" s="41"/>
      <c r="G1230" s="41"/>
      <c r="H1230" s="133"/>
      <c r="I1230" s="133"/>
      <c r="J1230" s="133"/>
      <c r="K1230" s="133"/>
      <c r="L1230" s="133"/>
      <c r="M1230" s="133"/>
      <c r="N1230" s="133"/>
      <c r="Q1230" s="109"/>
      <c r="R1230" s="109"/>
      <c r="S1230" s="109"/>
      <c r="T1230" s="109"/>
      <c r="U1230" s="109"/>
      <c r="V1230" s="109"/>
      <c r="W1230" s="122"/>
      <c r="X1230" s="138"/>
      <c r="Y1230" s="123"/>
      <c r="Z1230" s="123"/>
      <c r="AA1230" s="79"/>
      <c r="AB1230" s="79"/>
      <c r="AC1230" s="164"/>
      <c r="AD1230" s="123"/>
      <c r="AE1230" s="174"/>
      <c r="AF1230" s="124"/>
    </row>
    <row r="1231" spans="1:32" s="106" customFormat="1">
      <c r="A1231" s="108"/>
      <c r="B1231" s="108"/>
      <c r="C1231" s="108"/>
      <c r="D1231" s="41"/>
      <c r="E1231" s="41"/>
      <c r="F1231" s="41"/>
      <c r="G1231" s="41"/>
      <c r="H1231" s="133"/>
      <c r="I1231" s="133"/>
      <c r="J1231" s="133"/>
      <c r="K1231" s="133"/>
      <c r="L1231" s="133"/>
      <c r="M1231" s="133"/>
      <c r="N1231" s="133"/>
      <c r="Q1231" s="109"/>
      <c r="R1231" s="109"/>
      <c r="S1231" s="109"/>
      <c r="T1231" s="109"/>
      <c r="U1231" s="109"/>
      <c r="V1231" s="109"/>
      <c r="W1231" s="122"/>
      <c r="X1231" s="138"/>
      <c r="Y1231" s="123"/>
      <c r="Z1231" s="123"/>
      <c r="AA1231" s="79"/>
      <c r="AB1231" s="79"/>
      <c r="AC1231" s="164"/>
      <c r="AD1231" s="123"/>
      <c r="AE1231" s="174"/>
      <c r="AF1231" s="124"/>
    </row>
    <row r="1232" spans="1:32" s="106" customFormat="1">
      <c r="A1232" s="108"/>
      <c r="B1232" s="108"/>
      <c r="C1232" s="108"/>
      <c r="D1232" s="41"/>
      <c r="E1232" s="41"/>
      <c r="F1232" s="41"/>
      <c r="G1232" s="41"/>
      <c r="H1232" s="133"/>
      <c r="I1232" s="133"/>
      <c r="J1232" s="133"/>
      <c r="K1232" s="133"/>
      <c r="L1232" s="133"/>
      <c r="M1232" s="133"/>
      <c r="N1232" s="133"/>
      <c r="Q1232" s="109"/>
      <c r="R1232" s="109"/>
      <c r="S1232" s="109"/>
      <c r="T1232" s="109"/>
      <c r="U1232" s="109"/>
      <c r="V1232" s="109"/>
      <c r="W1232" s="122"/>
      <c r="X1232" s="138"/>
      <c r="Y1232" s="123"/>
      <c r="Z1232" s="123"/>
      <c r="AA1232" s="79"/>
      <c r="AB1232" s="79"/>
      <c r="AC1232" s="164"/>
      <c r="AD1232" s="123"/>
      <c r="AE1232" s="174"/>
      <c r="AF1232" s="124"/>
    </row>
    <row r="1233" spans="1:32" s="106" customFormat="1">
      <c r="A1233" s="108"/>
      <c r="B1233" s="108"/>
      <c r="C1233" s="108"/>
      <c r="D1233" s="41"/>
      <c r="E1233" s="41"/>
      <c r="F1233" s="41"/>
      <c r="G1233" s="41"/>
      <c r="H1233" s="133"/>
      <c r="I1233" s="133"/>
      <c r="J1233" s="133"/>
      <c r="K1233" s="133"/>
      <c r="L1233" s="133"/>
      <c r="M1233" s="133"/>
      <c r="N1233" s="133"/>
      <c r="Q1233" s="109"/>
      <c r="R1233" s="109"/>
      <c r="S1233" s="109"/>
      <c r="T1233" s="109"/>
      <c r="U1233" s="109"/>
      <c r="V1233" s="109"/>
      <c r="W1233" s="122"/>
      <c r="X1233" s="138"/>
      <c r="Y1233" s="123"/>
      <c r="Z1233" s="123"/>
      <c r="AA1233" s="79"/>
      <c r="AB1233" s="79"/>
      <c r="AC1233" s="164"/>
      <c r="AD1233" s="123"/>
      <c r="AE1233" s="174"/>
      <c r="AF1233" s="124"/>
    </row>
    <row r="1234" spans="1:32" s="106" customFormat="1">
      <c r="A1234" s="108"/>
      <c r="B1234" s="108"/>
      <c r="C1234" s="108"/>
      <c r="D1234" s="41"/>
      <c r="E1234" s="41"/>
      <c r="F1234" s="41"/>
      <c r="G1234" s="41"/>
      <c r="H1234" s="133"/>
      <c r="I1234" s="133"/>
      <c r="J1234" s="133"/>
      <c r="K1234" s="133"/>
      <c r="L1234" s="133"/>
      <c r="M1234" s="133"/>
      <c r="N1234" s="133"/>
      <c r="Q1234" s="109"/>
      <c r="R1234" s="109"/>
      <c r="S1234" s="109"/>
      <c r="T1234" s="109"/>
      <c r="U1234" s="109"/>
      <c r="V1234" s="109"/>
      <c r="W1234" s="122"/>
      <c r="X1234" s="138"/>
      <c r="Y1234" s="123"/>
      <c r="Z1234" s="123"/>
      <c r="AA1234" s="79"/>
      <c r="AB1234" s="79"/>
      <c r="AC1234" s="164"/>
      <c r="AD1234" s="123"/>
      <c r="AE1234" s="174"/>
      <c r="AF1234" s="124"/>
    </row>
    <row r="1235" spans="1:32" s="106" customFormat="1">
      <c r="A1235" s="108"/>
      <c r="B1235" s="108"/>
      <c r="C1235" s="108"/>
      <c r="D1235" s="41"/>
      <c r="E1235" s="107"/>
      <c r="F1235" s="41"/>
      <c r="G1235" s="41"/>
      <c r="H1235" s="133"/>
      <c r="I1235" s="133"/>
      <c r="J1235" s="133"/>
      <c r="K1235" s="133"/>
      <c r="L1235" s="133"/>
      <c r="M1235" s="133"/>
      <c r="N1235" s="133"/>
      <c r="Q1235" s="109"/>
      <c r="R1235" s="109"/>
      <c r="S1235" s="109"/>
      <c r="T1235" s="109"/>
      <c r="U1235" s="109"/>
      <c r="V1235" s="109"/>
      <c r="W1235" s="122"/>
      <c r="X1235" s="138"/>
      <c r="Y1235" s="123"/>
      <c r="Z1235" s="123"/>
      <c r="AA1235" s="79"/>
      <c r="AB1235" s="79"/>
      <c r="AC1235" s="164"/>
      <c r="AD1235" s="123"/>
      <c r="AE1235" s="174"/>
      <c r="AF1235" s="124"/>
    </row>
    <row r="1236" spans="1:32" s="106" customFormat="1">
      <c r="A1236" s="108"/>
      <c r="B1236" s="108"/>
      <c r="C1236" s="108"/>
      <c r="D1236" s="41"/>
      <c r="E1236" s="41"/>
      <c r="F1236" s="41"/>
      <c r="G1236" s="41"/>
      <c r="H1236" s="133"/>
      <c r="I1236" s="133"/>
      <c r="J1236" s="133"/>
      <c r="K1236" s="133"/>
      <c r="L1236" s="133"/>
      <c r="M1236" s="133"/>
      <c r="N1236" s="133"/>
      <c r="Q1236" s="109"/>
      <c r="R1236" s="109"/>
      <c r="S1236" s="109"/>
      <c r="T1236" s="109"/>
      <c r="U1236" s="109"/>
      <c r="V1236" s="109"/>
      <c r="W1236" s="122"/>
      <c r="X1236" s="138"/>
      <c r="Y1236" s="123"/>
      <c r="Z1236" s="123"/>
      <c r="AA1236" s="79"/>
      <c r="AB1236" s="79"/>
      <c r="AC1236" s="164"/>
      <c r="AD1236" s="123"/>
      <c r="AE1236" s="174"/>
      <c r="AF1236" s="124"/>
    </row>
    <row r="1237" spans="1:32" s="106" customFormat="1">
      <c r="A1237" s="108"/>
      <c r="B1237" s="108"/>
      <c r="C1237" s="108"/>
      <c r="D1237" s="41"/>
      <c r="E1237" s="41"/>
      <c r="F1237" s="41"/>
      <c r="G1237" s="41"/>
      <c r="H1237" s="133"/>
      <c r="I1237" s="133"/>
      <c r="J1237" s="133"/>
      <c r="K1237" s="133"/>
      <c r="L1237" s="133"/>
      <c r="M1237" s="133"/>
      <c r="N1237" s="133"/>
      <c r="Q1237" s="109"/>
      <c r="R1237" s="109"/>
      <c r="S1237" s="109"/>
      <c r="T1237" s="109"/>
      <c r="U1237" s="109"/>
      <c r="V1237" s="109"/>
      <c r="W1237" s="122"/>
      <c r="X1237" s="138"/>
      <c r="Y1237" s="123"/>
      <c r="Z1237" s="123"/>
      <c r="AA1237" s="79"/>
      <c r="AB1237" s="79"/>
      <c r="AC1237" s="164"/>
      <c r="AD1237" s="123"/>
      <c r="AE1237" s="174"/>
      <c r="AF1237" s="124"/>
    </row>
    <row r="1238" spans="1:32" s="106" customFormat="1">
      <c r="A1238" s="108"/>
      <c r="B1238" s="108"/>
      <c r="C1238" s="108"/>
      <c r="D1238" s="111"/>
      <c r="E1238" s="100"/>
      <c r="F1238" s="111"/>
      <c r="G1238" s="111"/>
      <c r="H1238" s="133"/>
      <c r="I1238" s="133"/>
      <c r="J1238" s="133"/>
      <c r="K1238" s="133"/>
      <c r="L1238" s="133"/>
      <c r="M1238" s="133"/>
      <c r="N1238" s="133"/>
      <c r="Q1238" s="109"/>
      <c r="R1238" s="109"/>
      <c r="S1238" s="109"/>
      <c r="T1238" s="109"/>
      <c r="U1238" s="109"/>
      <c r="V1238" s="109"/>
      <c r="W1238" s="122"/>
      <c r="X1238" s="138"/>
      <c r="Y1238" s="123"/>
      <c r="Z1238" s="123"/>
      <c r="AA1238" s="79"/>
      <c r="AB1238" s="79"/>
      <c r="AC1238" s="164"/>
      <c r="AD1238" s="123"/>
      <c r="AE1238" s="174"/>
      <c r="AF1238" s="124"/>
    </row>
    <row r="1239" spans="1:32" s="106" customFormat="1">
      <c r="A1239" s="108"/>
      <c r="B1239" s="108"/>
      <c r="C1239" s="108"/>
      <c r="D1239" s="125"/>
      <c r="E1239" s="100"/>
      <c r="F1239" s="125"/>
      <c r="G1239" s="125"/>
      <c r="H1239" s="133"/>
      <c r="I1239" s="133"/>
      <c r="J1239" s="133"/>
      <c r="K1239" s="133"/>
      <c r="L1239" s="133"/>
      <c r="M1239" s="133"/>
      <c r="N1239" s="133"/>
      <c r="Q1239" s="109"/>
      <c r="R1239" s="109"/>
      <c r="S1239" s="109"/>
      <c r="T1239" s="109"/>
      <c r="U1239" s="109"/>
      <c r="V1239" s="109"/>
      <c r="W1239" s="122"/>
      <c r="X1239" s="138"/>
      <c r="Y1239" s="123"/>
      <c r="Z1239" s="123"/>
      <c r="AA1239" s="79"/>
      <c r="AB1239" s="79"/>
      <c r="AC1239" s="164"/>
      <c r="AD1239" s="123"/>
      <c r="AE1239" s="174"/>
      <c r="AF1239" s="124"/>
    </row>
    <row r="1240" spans="1:32" s="106" customFormat="1">
      <c r="A1240" s="108"/>
      <c r="B1240" s="108"/>
      <c r="C1240" s="108"/>
      <c r="D1240" s="125"/>
      <c r="E1240" s="100"/>
      <c r="F1240" s="125"/>
      <c r="G1240" s="125"/>
      <c r="H1240" s="133"/>
      <c r="I1240" s="133"/>
      <c r="J1240" s="133"/>
      <c r="K1240" s="133"/>
      <c r="L1240" s="133"/>
      <c r="M1240" s="133"/>
      <c r="N1240" s="133"/>
      <c r="Q1240" s="109"/>
      <c r="R1240" s="109"/>
      <c r="S1240" s="109"/>
      <c r="T1240" s="109"/>
      <c r="U1240" s="109"/>
      <c r="V1240" s="109"/>
      <c r="W1240" s="122"/>
      <c r="X1240" s="138"/>
      <c r="Y1240" s="123"/>
      <c r="Z1240" s="123"/>
      <c r="AA1240" s="79"/>
      <c r="AB1240" s="79"/>
      <c r="AC1240" s="164"/>
      <c r="AD1240" s="123"/>
      <c r="AE1240" s="174"/>
      <c r="AF1240" s="124"/>
    </row>
    <row r="1241" spans="1:32" s="106" customFormat="1">
      <c r="A1241" s="108"/>
      <c r="B1241" s="108"/>
      <c r="C1241" s="108"/>
      <c r="D1241" s="125"/>
      <c r="E1241" s="100"/>
      <c r="F1241" s="125"/>
      <c r="G1241" s="125"/>
      <c r="H1241" s="133"/>
      <c r="I1241" s="133"/>
      <c r="J1241" s="133"/>
      <c r="K1241" s="133"/>
      <c r="L1241" s="133"/>
      <c r="M1241" s="133"/>
      <c r="N1241" s="133"/>
      <c r="Q1241" s="109"/>
      <c r="R1241" s="109"/>
      <c r="S1241" s="109"/>
      <c r="T1241" s="109"/>
      <c r="U1241" s="109"/>
      <c r="V1241" s="109"/>
      <c r="W1241" s="122"/>
      <c r="X1241" s="138"/>
      <c r="Y1241" s="123"/>
      <c r="Z1241" s="123"/>
      <c r="AA1241" s="79"/>
      <c r="AB1241" s="79"/>
      <c r="AC1241" s="164"/>
      <c r="AD1241" s="123"/>
      <c r="AE1241" s="174"/>
      <c r="AF1241" s="124"/>
    </row>
    <row r="1242" spans="1:32" s="106" customFormat="1">
      <c r="A1242" s="108"/>
      <c r="B1242" s="108"/>
      <c r="C1242" s="108"/>
      <c r="D1242" s="111"/>
      <c r="E1242" s="100"/>
      <c r="F1242" s="111"/>
      <c r="G1242" s="111"/>
      <c r="H1242" s="133"/>
      <c r="I1242" s="133"/>
      <c r="J1242" s="133"/>
      <c r="K1242" s="133"/>
      <c r="L1242" s="133"/>
      <c r="M1242" s="133"/>
      <c r="N1242" s="133"/>
      <c r="Q1242" s="109"/>
      <c r="R1242" s="109"/>
      <c r="S1242" s="109"/>
      <c r="T1242" s="109"/>
      <c r="U1242" s="109"/>
      <c r="V1242" s="109"/>
      <c r="W1242" s="122"/>
      <c r="X1242" s="138"/>
      <c r="Y1242" s="123"/>
      <c r="Z1242" s="123"/>
      <c r="AA1242" s="79"/>
      <c r="AB1242" s="79"/>
      <c r="AC1242" s="164"/>
      <c r="AD1242" s="123"/>
      <c r="AE1242" s="174"/>
      <c r="AF1242" s="124"/>
    </row>
    <row r="1243" spans="1:32" s="106" customFormat="1">
      <c r="A1243" s="108"/>
      <c r="B1243" s="108"/>
      <c r="C1243" s="108"/>
      <c r="D1243" s="125"/>
      <c r="E1243" s="100"/>
      <c r="F1243" s="125"/>
      <c r="G1243" s="125"/>
      <c r="H1243" s="133"/>
      <c r="I1243" s="133"/>
      <c r="J1243" s="133"/>
      <c r="K1243" s="133"/>
      <c r="L1243" s="133"/>
      <c r="M1243" s="133"/>
      <c r="N1243" s="133"/>
      <c r="Q1243" s="109"/>
      <c r="R1243" s="109"/>
      <c r="S1243" s="109"/>
      <c r="T1243" s="109"/>
      <c r="U1243" s="109"/>
      <c r="V1243" s="109"/>
      <c r="W1243" s="122"/>
      <c r="X1243" s="138"/>
      <c r="Y1243" s="123"/>
      <c r="Z1243" s="123"/>
      <c r="AA1243" s="79"/>
      <c r="AB1243" s="79"/>
      <c r="AC1243" s="164"/>
      <c r="AD1243" s="123"/>
      <c r="AE1243" s="174"/>
      <c r="AF1243" s="124"/>
    </row>
    <row r="1244" spans="1:32" s="106" customFormat="1">
      <c r="A1244" s="108"/>
      <c r="B1244" s="108"/>
      <c r="C1244" s="108"/>
      <c r="D1244" s="125"/>
      <c r="E1244" s="100"/>
      <c r="F1244" s="125"/>
      <c r="G1244" s="125"/>
      <c r="H1244" s="133"/>
      <c r="I1244" s="133"/>
      <c r="J1244" s="133"/>
      <c r="K1244" s="133"/>
      <c r="L1244" s="133"/>
      <c r="M1244" s="133"/>
      <c r="N1244" s="133"/>
      <c r="Q1244" s="109"/>
      <c r="R1244" s="109"/>
      <c r="S1244" s="109"/>
      <c r="T1244" s="109"/>
      <c r="U1244" s="109"/>
      <c r="V1244" s="109"/>
      <c r="W1244" s="122"/>
      <c r="X1244" s="138"/>
      <c r="Y1244" s="123"/>
      <c r="Z1244" s="123"/>
      <c r="AA1244" s="79"/>
      <c r="AB1244" s="79"/>
      <c r="AC1244" s="164"/>
      <c r="AD1244" s="123"/>
      <c r="AE1244" s="174"/>
      <c r="AF1244" s="124"/>
    </row>
    <row r="1245" spans="1:32" s="106" customFormat="1">
      <c r="A1245" s="108"/>
      <c r="B1245" s="108"/>
      <c r="C1245" s="108"/>
      <c r="D1245" s="126"/>
      <c r="E1245" s="100"/>
      <c r="F1245" s="126"/>
      <c r="G1245" s="126"/>
      <c r="H1245" s="133"/>
      <c r="I1245" s="133"/>
      <c r="J1245" s="133"/>
      <c r="K1245" s="133"/>
      <c r="L1245" s="133"/>
      <c r="M1245" s="133"/>
      <c r="N1245" s="133"/>
      <c r="Q1245" s="109"/>
      <c r="R1245" s="109"/>
      <c r="S1245" s="109"/>
      <c r="T1245" s="109"/>
      <c r="U1245" s="109"/>
      <c r="V1245" s="109"/>
      <c r="W1245" s="122"/>
      <c r="X1245" s="138"/>
      <c r="Y1245" s="123"/>
      <c r="Z1245" s="123"/>
      <c r="AA1245" s="79"/>
      <c r="AB1245" s="79"/>
      <c r="AC1245" s="164"/>
      <c r="AD1245" s="123"/>
      <c r="AE1245" s="174"/>
      <c r="AF1245" s="124"/>
    </row>
    <row r="1246" spans="1:32" s="106" customFormat="1">
      <c r="A1246" s="108"/>
      <c r="B1246" s="108"/>
      <c r="C1246" s="108"/>
      <c r="D1246" s="41"/>
      <c r="E1246" s="41"/>
      <c r="F1246" s="41"/>
      <c r="G1246" s="41"/>
      <c r="H1246" s="133"/>
      <c r="I1246" s="133"/>
      <c r="J1246" s="133"/>
      <c r="K1246" s="133"/>
      <c r="L1246" s="133"/>
      <c r="M1246" s="133"/>
      <c r="N1246" s="133"/>
      <c r="Q1246" s="109"/>
      <c r="R1246" s="109"/>
      <c r="S1246" s="109"/>
      <c r="T1246" s="109"/>
      <c r="U1246" s="109"/>
      <c r="V1246" s="109"/>
      <c r="W1246" s="122"/>
      <c r="X1246" s="138"/>
      <c r="Y1246" s="123"/>
      <c r="Z1246" s="123"/>
      <c r="AA1246" s="79"/>
      <c r="AB1246" s="79"/>
      <c r="AC1246" s="164"/>
      <c r="AD1246" s="123"/>
      <c r="AE1246" s="174"/>
      <c r="AF1246" s="124"/>
    </row>
    <row r="1247" spans="1:32" s="106" customFormat="1">
      <c r="A1247" s="108"/>
      <c r="B1247" s="108"/>
      <c r="C1247" s="108"/>
      <c r="D1247" s="41"/>
      <c r="E1247" s="41"/>
      <c r="F1247" s="41"/>
      <c r="G1247" s="41"/>
      <c r="H1247" s="133"/>
      <c r="I1247" s="133"/>
      <c r="J1247" s="133"/>
      <c r="K1247" s="133"/>
      <c r="L1247" s="133"/>
      <c r="M1247" s="133"/>
      <c r="N1247" s="133"/>
      <c r="Q1247" s="109"/>
      <c r="R1247" s="109"/>
      <c r="S1247" s="109"/>
      <c r="T1247" s="109"/>
      <c r="U1247" s="109"/>
      <c r="V1247" s="109"/>
      <c r="W1247" s="122"/>
      <c r="X1247" s="138"/>
      <c r="Y1247" s="123"/>
      <c r="Z1247" s="123"/>
      <c r="AA1247" s="79"/>
      <c r="AB1247" s="79"/>
      <c r="AC1247" s="164"/>
      <c r="AD1247" s="123"/>
      <c r="AE1247" s="174"/>
      <c r="AF1247" s="124"/>
    </row>
    <row r="1248" spans="1:32" s="106" customFormat="1">
      <c r="A1248" s="108"/>
      <c r="B1248" s="108"/>
      <c r="C1248" s="108"/>
      <c r="D1248" s="41"/>
      <c r="E1248" s="41"/>
      <c r="F1248" s="41"/>
      <c r="G1248" s="41"/>
      <c r="H1248" s="133"/>
      <c r="I1248" s="133"/>
      <c r="J1248" s="133"/>
      <c r="K1248" s="133"/>
      <c r="L1248" s="133"/>
      <c r="M1248" s="133"/>
      <c r="N1248" s="133"/>
      <c r="Q1248" s="109"/>
      <c r="R1248" s="109"/>
      <c r="S1248" s="109"/>
      <c r="T1248" s="109"/>
      <c r="U1248" s="109"/>
      <c r="V1248" s="109"/>
      <c r="W1248" s="122"/>
      <c r="X1248" s="138"/>
      <c r="Y1248" s="123"/>
      <c r="Z1248" s="123"/>
      <c r="AA1248" s="79"/>
      <c r="AB1248" s="79"/>
      <c r="AC1248" s="164"/>
      <c r="AD1248" s="123"/>
      <c r="AE1248" s="174"/>
      <c r="AF1248" s="124"/>
    </row>
    <row r="1249" spans="1:32" s="106" customFormat="1">
      <c r="A1249" s="108"/>
      <c r="B1249" s="108"/>
      <c r="C1249" s="108"/>
      <c r="D1249" s="102"/>
      <c r="E1249" s="102"/>
      <c r="F1249" s="102"/>
      <c r="G1249" s="102"/>
      <c r="H1249" s="133"/>
      <c r="I1249" s="133"/>
      <c r="J1249" s="133"/>
      <c r="K1249" s="133"/>
      <c r="L1249" s="133"/>
      <c r="M1249" s="133"/>
      <c r="N1249" s="133"/>
      <c r="Q1249" s="109"/>
      <c r="R1249" s="109"/>
      <c r="S1249" s="109"/>
      <c r="T1249" s="109"/>
      <c r="U1249" s="109"/>
      <c r="V1249" s="109"/>
      <c r="W1249" s="122"/>
      <c r="X1249" s="138"/>
      <c r="Y1249" s="123"/>
      <c r="Z1249" s="123"/>
      <c r="AA1249" s="79"/>
      <c r="AB1249" s="79"/>
      <c r="AC1249" s="164"/>
      <c r="AD1249" s="123"/>
      <c r="AE1249" s="174"/>
      <c r="AF1249" s="124"/>
    </row>
    <row r="1250" spans="1:32" s="106" customFormat="1">
      <c r="A1250" s="108"/>
      <c r="B1250" s="108"/>
      <c r="C1250" s="108"/>
      <c r="D1250" s="126"/>
      <c r="E1250" s="100"/>
      <c r="F1250" s="126"/>
      <c r="G1250" s="126"/>
      <c r="H1250" s="133"/>
      <c r="I1250" s="133"/>
      <c r="J1250" s="133"/>
      <c r="K1250" s="133"/>
      <c r="L1250" s="133"/>
      <c r="M1250" s="133"/>
      <c r="N1250" s="133"/>
      <c r="Q1250" s="109"/>
      <c r="R1250" s="109"/>
      <c r="S1250" s="109"/>
      <c r="T1250" s="109"/>
      <c r="U1250" s="109"/>
      <c r="V1250" s="109"/>
      <c r="W1250" s="122"/>
      <c r="X1250" s="138"/>
      <c r="Y1250" s="123"/>
      <c r="Z1250" s="123"/>
      <c r="AA1250" s="79"/>
      <c r="AB1250" s="79"/>
      <c r="AC1250" s="164"/>
      <c r="AD1250" s="123"/>
      <c r="AE1250" s="174"/>
      <c r="AF1250" s="124"/>
    </row>
    <row r="1251" spans="1:32" s="106" customFormat="1">
      <c r="A1251" s="108"/>
      <c r="B1251" s="108"/>
      <c r="C1251" s="108"/>
      <c r="D1251" s="41"/>
      <c r="E1251" s="41"/>
      <c r="F1251" s="41"/>
      <c r="G1251" s="41"/>
      <c r="H1251" s="133"/>
      <c r="I1251" s="133"/>
      <c r="J1251" s="133"/>
      <c r="K1251" s="133"/>
      <c r="L1251" s="133"/>
      <c r="M1251" s="133"/>
      <c r="N1251" s="133"/>
      <c r="Q1251" s="109"/>
      <c r="R1251" s="109"/>
      <c r="S1251" s="109"/>
      <c r="T1251" s="109"/>
      <c r="U1251" s="109"/>
      <c r="V1251" s="109"/>
      <c r="W1251" s="122"/>
      <c r="X1251" s="138"/>
      <c r="Y1251" s="123"/>
      <c r="Z1251" s="123"/>
      <c r="AA1251" s="79"/>
      <c r="AB1251" s="79"/>
      <c r="AC1251" s="164"/>
      <c r="AD1251" s="123"/>
      <c r="AE1251" s="174"/>
      <c r="AF1251" s="124"/>
    </row>
    <row r="1252" spans="1:32" s="106" customFormat="1">
      <c r="A1252" s="108"/>
      <c r="B1252" s="108"/>
      <c r="C1252" s="108"/>
      <c r="D1252" s="126"/>
      <c r="E1252" s="100"/>
      <c r="F1252" s="126"/>
      <c r="G1252" s="126"/>
      <c r="H1252" s="133"/>
      <c r="I1252" s="133"/>
      <c r="J1252" s="133"/>
      <c r="K1252" s="133"/>
      <c r="L1252" s="133"/>
      <c r="M1252" s="133"/>
      <c r="N1252" s="133"/>
      <c r="Q1252" s="109"/>
      <c r="R1252" s="109"/>
      <c r="S1252" s="109"/>
      <c r="T1252" s="109"/>
      <c r="U1252" s="109"/>
      <c r="V1252" s="109"/>
      <c r="W1252" s="122"/>
      <c r="X1252" s="138"/>
      <c r="Y1252" s="123"/>
      <c r="Z1252" s="123"/>
      <c r="AA1252" s="79"/>
      <c r="AB1252" s="79"/>
      <c r="AC1252" s="164"/>
      <c r="AD1252" s="123"/>
      <c r="AE1252" s="174"/>
      <c r="AF1252" s="124"/>
    </row>
    <row r="1253" spans="1:32" s="106" customFormat="1">
      <c r="A1253" s="108"/>
      <c r="B1253" s="108"/>
      <c r="C1253" s="108"/>
      <c r="D1253" s="41"/>
      <c r="E1253" s="41"/>
      <c r="F1253" s="41"/>
      <c r="G1253" s="41"/>
      <c r="H1253" s="133"/>
      <c r="I1253" s="133"/>
      <c r="J1253" s="133"/>
      <c r="K1253" s="133"/>
      <c r="L1253" s="133"/>
      <c r="M1253" s="133"/>
      <c r="N1253" s="133"/>
      <c r="Q1253" s="109"/>
      <c r="R1253" s="109"/>
      <c r="S1253" s="109"/>
      <c r="T1253" s="109"/>
      <c r="U1253" s="109"/>
      <c r="V1253" s="109"/>
      <c r="W1253" s="122"/>
      <c r="X1253" s="138"/>
      <c r="Y1253" s="123"/>
      <c r="Z1253" s="123"/>
      <c r="AA1253" s="79"/>
      <c r="AB1253" s="79"/>
      <c r="AC1253" s="164"/>
      <c r="AD1253" s="123"/>
      <c r="AE1253" s="174"/>
      <c r="AF1253" s="124"/>
    </row>
    <row r="1254" spans="1:32" s="106" customFormat="1">
      <c r="A1254" s="108"/>
      <c r="B1254" s="108"/>
      <c r="C1254" s="108"/>
      <c r="D1254" s="129"/>
      <c r="E1254" s="100"/>
      <c r="F1254" s="130"/>
      <c r="G1254" s="129"/>
      <c r="H1254" s="133"/>
      <c r="I1254" s="133"/>
      <c r="J1254" s="133"/>
      <c r="K1254" s="133"/>
      <c r="L1254" s="133"/>
      <c r="M1254" s="133"/>
      <c r="N1254" s="133"/>
      <c r="Q1254" s="109"/>
      <c r="R1254" s="109"/>
      <c r="S1254" s="109"/>
      <c r="T1254" s="109"/>
      <c r="U1254" s="109"/>
      <c r="V1254" s="109"/>
      <c r="W1254" s="122"/>
      <c r="X1254" s="138"/>
      <c r="Y1254" s="123"/>
      <c r="Z1254" s="123"/>
      <c r="AA1254" s="79"/>
      <c r="AB1254" s="79"/>
      <c r="AC1254" s="164"/>
      <c r="AD1254" s="123"/>
      <c r="AE1254" s="174"/>
      <c r="AF1254" s="124"/>
    </row>
    <row r="1255" spans="1:32" s="106" customFormat="1">
      <c r="A1255" s="108"/>
      <c r="B1255" s="108"/>
      <c r="C1255" s="108"/>
      <c r="D1255" s="111"/>
      <c r="E1255" s="100"/>
      <c r="F1255" s="111"/>
      <c r="G1255" s="111"/>
      <c r="H1255" s="133"/>
      <c r="I1255" s="133"/>
      <c r="J1255" s="133"/>
      <c r="K1255" s="133"/>
      <c r="L1255" s="133"/>
      <c r="M1255" s="133"/>
      <c r="N1255" s="133"/>
      <c r="Q1255" s="109"/>
      <c r="R1255" s="109"/>
      <c r="S1255" s="109"/>
      <c r="T1255" s="109"/>
      <c r="U1255" s="109"/>
      <c r="V1255" s="109"/>
      <c r="W1255" s="122"/>
      <c r="X1255" s="138"/>
      <c r="Y1255" s="123"/>
      <c r="Z1255" s="123"/>
      <c r="AA1255" s="79"/>
      <c r="AB1255" s="79"/>
      <c r="AC1255" s="164"/>
      <c r="AD1255" s="123"/>
      <c r="AE1255" s="174"/>
      <c r="AF1255" s="124"/>
    </row>
    <row r="1256" spans="1:32" s="106" customFormat="1">
      <c r="A1256" s="108"/>
      <c r="B1256" s="108"/>
      <c r="C1256" s="108"/>
      <c r="D1256" s="111"/>
      <c r="E1256" s="100"/>
      <c r="F1256" s="111"/>
      <c r="G1256" s="111"/>
      <c r="H1256" s="133"/>
      <c r="I1256" s="133"/>
      <c r="J1256" s="133"/>
      <c r="K1256" s="133"/>
      <c r="L1256" s="133"/>
      <c r="M1256" s="133"/>
      <c r="N1256" s="133"/>
      <c r="Q1256" s="109"/>
      <c r="R1256" s="109"/>
      <c r="S1256" s="109"/>
      <c r="T1256" s="109"/>
      <c r="U1256" s="109"/>
      <c r="V1256" s="109"/>
      <c r="W1256" s="122"/>
      <c r="X1256" s="138"/>
      <c r="Y1256" s="123"/>
      <c r="Z1256" s="123"/>
      <c r="AA1256" s="79"/>
      <c r="AB1256" s="79"/>
      <c r="AC1256" s="164"/>
      <c r="AD1256" s="123"/>
      <c r="AE1256" s="174"/>
      <c r="AF1256" s="124"/>
    </row>
    <row r="1257" spans="1:32" s="106" customFormat="1">
      <c r="A1257" s="108"/>
      <c r="B1257" s="108"/>
      <c r="C1257" s="108"/>
      <c r="D1257" s="41"/>
      <c r="E1257" s="41"/>
      <c r="F1257" s="41"/>
      <c r="G1257" s="41"/>
      <c r="H1257" s="133"/>
      <c r="I1257" s="133"/>
      <c r="J1257" s="133"/>
      <c r="K1257" s="133"/>
      <c r="L1257" s="133"/>
      <c r="M1257" s="133"/>
      <c r="N1257" s="133"/>
      <c r="Q1257" s="109"/>
      <c r="R1257" s="109"/>
      <c r="S1257" s="109"/>
      <c r="T1257" s="109"/>
      <c r="U1257" s="109"/>
      <c r="V1257" s="109"/>
      <c r="W1257" s="122"/>
      <c r="X1257" s="138"/>
      <c r="Y1257" s="123"/>
      <c r="Z1257" s="123"/>
      <c r="AA1257" s="79"/>
      <c r="AB1257" s="79"/>
      <c r="AC1257" s="164"/>
      <c r="AD1257" s="123"/>
      <c r="AE1257" s="174"/>
      <c r="AF1257" s="124"/>
    </row>
    <row r="1258" spans="1:32" s="106" customFormat="1">
      <c r="A1258" s="108"/>
      <c r="B1258" s="108"/>
      <c r="C1258" s="108"/>
      <c r="D1258" s="111"/>
      <c r="E1258" s="100"/>
      <c r="F1258" s="111"/>
      <c r="G1258" s="111"/>
      <c r="H1258" s="133"/>
      <c r="I1258" s="133"/>
      <c r="J1258" s="133"/>
      <c r="K1258" s="133"/>
      <c r="L1258" s="133"/>
      <c r="M1258" s="133"/>
      <c r="N1258" s="133"/>
      <c r="Q1258" s="109"/>
      <c r="R1258" s="109"/>
      <c r="S1258" s="109"/>
      <c r="T1258" s="109"/>
      <c r="U1258" s="109"/>
      <c r="V1258" s="109"/>
      <c r="W1258" s="122"/>
      <c r="X1258" s="138"/>
      <c r="Y1258" s="123"/>
      <c r="Z1258" s="123"/>
      <c r="AA1258" s="79"/>
      <c r="AB1258" s="79"/>
      <c r="AC1258" s="164"/>
      <c r="AD1258" s="123"/>
      <c r="AE1258" s="174"/>
      <c r="AF1258" s="124"/>
    </row>
    <row r="1259" spans="1:32" s="106" customFormat="1">
      <c r="A1259" s="108"/>
      <c r="B1259" s="108"/>
      <c r="C1259" s="108"/>
      <c r="D1259" s="125"/>
      <c r="E1259" s="100"/>
      <c r="F1259" s="125"/>
      <c r="G1259" s="125"/>
      <c r="H1259" s="133"/>
      <c r="I1259" s="133"/>
      <c r="J1259" s="133"/>
      <c r="K1259" s="133"/>
      <c r="L1259" s="133"/>
      <c r="M1259" s="133"/>
      <c r="N1259" s="133"/>
      <c r="Q1259" s="109"/>
      <c r="R1259" s="109"/>
      <c r="S1259" s="109"/>
      <c r="T1259" s="109"/>
      <c r="U1259" s="109"/>
      <c r="V1259" s="109"/>
      <c r="W1259" s="122"/>
      <c r="X1259" s="138"/>
      <c r="Y1259" s="123"/>
      <c r="Z1259" s="123"/>
      <c r="AA1259" s="79"/>
      <c r="AB1259" s="79"/>
      <c r="AC1259" s="164"/>
      <c r="AD1259" s="123"/>
      <c r="AE1259" s="174"/>
      <c r="AF1259" s="124"/>
    </row>
    <row r="1260" spans="1:32" s="106" customFormat="1">
      <c r="A1260" s="108"/>
      <c r="B1260" s="108"/>
      <c r="C1260" s="108"/>
      <c r="D1260" s="41"/>
      <c r="E1260" s="41"/>
      <c r="F1260" s="41"/>
      <c r="G1260" s="41"/>
      <c r="H1260" s="133"/>
      <c r="I1260" s="133"/>
      <c r="J1260" s="133"/>
      <c r="K1260" s="133"/>
      <c r="L1260" s="133"/>
      <c r="M1260" s="133"/>
      <c r="N1260" s="133"/>
      <c r="Q1260" s="109"/>
      <c r="R1260" s="109"/>
      <c r="S1260" s="109"/>
      <c r="T1260" s="109"/>
      <c r="U1260" s="109"/>
      <c r="V1260" s="109"/>
      <c r="W1260" s="122"/>
      <c r="X1260" s="138"/>
      <c r="Y1260" s="123"/>
      <c r="Z1260" s="123"/>
      <c r="AA1260" s="79"/>
      <c r="AB1260" s="79"/>
      <c r="AC1260" s="164"/>
      <c r="AD1260" s="123"/>
      <c r="AE1260" s="174"/>
      <c r="AF1260" s="124"/>
    </row>
    <row r="1261" spans="1:32" s="106" customFormat="1">
      <c r="A1261" s="108"/>
      <c r="B1261" s="108"/>
      <c r="C1261" s="108"/>
      <c r="D1261" s="41"/>
      <c r="E1261" s="41"/>
      <c r="F1261" s="41"/>
      <c r="G1261" s="41"/>
      <c r="H1261" s="133"/>
      <c r="I1261" s="133"/>
      <c r="J1261" s="133"/>
      <c r="K1261" s="133"/>
      <c r="L1261" s="133"/>
      <c r="M1261" s="133"/>
      <c r="N1261" s="133"/>
      <c r="Q1261" s="109"/>
      <c r="R1261" s="109"/>
      <c r="S1261" s="109"/>
      <c r="T1261" s="109"/>
      <c r="U1261" s="109"/>
      <c r="V1261" s="109"/>
      <c r="W1261" s="122"/>
      <c r="X1261" s="138"/>
      <c r="Y1261" s="123"/>
      <c r="Z1261" s="123"/>
      <c r="AA1261" s="79"/>
      <c r="AB1261" s="79"/>
      <c r="AC1261" s="164"/>
      <c r="AD1261" s="123"/>
      <c r="AE1261" s="174"/>
      <c r="AF1261" s="124"/>
    </row>
    <row r="1262" spans="1:32" s="106" customFormat="1">
      <c r="A1262" s="108"/>
      <c r="B1262" s="108"/>
      <c r="C1262" s="108"/>
      <c r="D1262" s="41"/>
      <c r="E1262" s="41"/>
      <c r="F1262" s="41"/>
      <c r="G1262" s="41"/>
      <c r="H1262" s="133"/>
      <c r="I1262" s="133"/>
      <c r="J1262" s="133"/>
      <c r="K1262" s="133"/>
      <c r="L1262" s="133"/>
      <c r="M1262" s="133"/>
      <c r="N1262" s="133"/>
      <c r="Q1262" s="109"/>
      <c r="R1262" s="109"/>
      <c r="S1262" s="109"/>
      <c r="T1262" s="109"/>
      <c r="U1262" s="109"/>
      <c r="V1262" s="109"/>
      <c r="W1262" s="122"/>
      <c r="X1262" s="138"/>
      <c r="Y1262" s="123"/>
      <c r="Z1262" s="123"/>
      <c r="AA1262" s="79"/>
      <c r="AB1262" s="79"/>
      <c r="AC1262" s="164"/>
      <c r="AD1262" s="123"/>
      <c r="AE1262" s="174"/>
      <c r="AF1262" s="124"/>
    </row>
    <row r="1263" spans="1:32" s="106" customFormat="1">
      <c r="A1263" s="108"/>
      <c r="B1263" s="108"/>
      <c r="C1263" s="108"/>
      <c r="D1263" s="41"/>
      <c r="E1263" s="41"/>
      <c r="F1263" s="41"/>
      <c r="G1263" s="41"/>
      <c r="H1263" s="133"/>
      <c r="I1263" s="133"/>
      <c r="J1263" s="133"/>
      <c r="K1263" s="133"/>
      <c r="L1263" s="133"/>
      <c r="M1263" s="133"/>
      <c r="N1263" s="133"/>
      <c r="Q1263" s="109"/>
      <c r="R1263" s="109"/>
      <c r="S1263" s="109"/>
      <c r="T1263" s="109"/>
      <c r="U1263" s="109"/>
      <c r="V1263" s="109"/>
      <c r="W1263" s="122"/>
      <c r="X1263" s="138"/>
      <c r="Y1263" s="123"/>
      <c r="Z1263" s="123"/>
      <c r="AA1263" s="79"/>
      <c r="AB1263" s="79"/>
      <c r="AC1263" s="164"/>
      <c r="AD1263" s="123"/>
      <c r="AE1263" s="174"/>
      <c r="AF1263" s="124"/>
    </row>
    <row r="1264" spans="1:32" s="106" customFormat="1">
      <c r="A1264" s="108"/>
      <c r="B1264" s="108"/>
      <c r="C1264" s="108"/>
      <c r="D1264" s="41"/>
      <c r="E1264" s="41"/>
      <c r="F1264" s="41"/>
      <c r="G1264" s="41"/>
      <c r="H1264" s="133"/>
      <c r="I1264" s="133"/>
      <c r="J1264" s="133"/>
      <c r="K1264" s="133"/>
      <c r="L1264" s="133"/>
      <c r="M1264" s="133"/>
      <c r="N1264" s="133"/>
      <c r="Q1264" s="109"/>
      <c r="R1264" s="109"/>
      <c r="S1264" s="109"/>
      <c r="T1264" s="109"/>
      <c r="U1264" s="109"/>
      <c r="V1264" s="109"/>
      <c r="W1264" s="122"/>
      <c r="X1264" s="138"/>
      <c r="Y1264" s="123"/>
      <c r="Z1264" s="123"/>
      <c r="AA1264" s="79"/>
      <c r="AB1264" s="79"/>
      <c r="AC1264" s="164"/>
      <c r="AD1264" s="123"/>
      <c r="AE1264" s="174"/>
      <c r="AF1264" s="124"/>
    </row>
    <row r="1265" spans="1:32" s="106" customFormat="1">
      <c r="A1265" s="108"/>
      <c r="B1265" s="108"/>
      <c r="C1265" s="108"/>
      <c r="D1265" s="41"/>
      <c r="E1265" s="41"/>
      <c r="F1265" s="41"/>
      <c r="G1265" s="41"/>
      <c r="H1265" s="133"/>
      <c r="I1265" s="133"/>
      <c r="J1265" s="133"/>
      <c r="K1265" s="133"/>
      <c r="L1265" s="133"/>
      <c r="M1265" s="133"/>
      <c r="N1265" s="133"/>
      <c r="Q1265" s="109"/>
      <c r="R1265" s="109"/>
      <c r="S1265" s="109"/>
      <c r="T1265" s="109"/>
      <c r="U1265" s="109"/>
      <c r="V1265" s="109"/>
      <c r="W1265" s="122"/>
      <c r="X1265" s="138"/>
      <c r="Y1265" s="123"/>
      <c r="Z1265" s="123"/>
      <c r="AA1265" s="79"/>
      <c r="AB1265" s="79"/>
      <c r="AC1265" s="164"/>
      <c r="AD1265" s="123"/>
      <c r="AE1265" s="174"/>
      <c r="AF1265" s="124"/>
    </row>
    <row r="1266" spans="1:32" s="106" customFormat="1">
      <c r="A1266" s="108"/>
      <c r="B1266" s="108"/>
      <c r="C1266" s="108"/>
      <c r="D1266" s="41"/>
      <c r="E1266" s="41"/>
      <c r="F1266" s="41"/>
      <c r="G1266" s="41"/>
      <c r="H1266" s="133"/>
      <c r="I1266" s="133"/>
      <c r="J1266" s="133"/>
      <c r="K1266" s="133"/>
      <c r="L1266" s="133"/>
      <c r="M1266" s="133"/>
      <c r="N1266" s="133"/>
      <c r="Q1266" s="109"/>
      <c r="R1266" s="109"/>
      <c r="S1266" s="109"/>
      <c r="T1266" s="109"/>
      <c r="U1266" s="109"/>
      <c r="V1266" s="109"/>
      <c r="W1266" s="122"/>
      <c r="X1266" s="138"/>
      <c r="Y1266" s="123"/>
      <c r="Z1266" s="123"/>
      <c r="AA1266" s="79"/>
      <c r="AB1266" s="79"/>
      <c r="AC1266" s="164"/>
      <c r="AD1266" s="123"/>
      <c r="AE1266" s="174"/>
      <c r="AF1266" s="124"/>
    </row>
    <row r="1267" spans="1:32" s="106" customFormat="1">
      <c r="A1267" s="108"/>
      <c r="B1267" s="108"/>
      <c r="C1267" s="108"/>
      <c r="D1267" s="41"/>
      <c r="E1267" s="41"/>
      <c r="F1267" s="41"/>
      <c r="G1267" s="41"/>
      <c r="H1267" s="133"/>
      <c r="I1267" s="133"/>
      <c r="J1267" s="133"/>
      <c r="K1267" s="133"/>
      <c r="L1267" s="133"/>
      <c r="M1267" s="133"/>
      <c r="N1267" s="133"/>
      <c r="Q1267" s="109"/>
      <c r="R1267" s="109"/>
      <c r="S1267" s="109"/>
      <c r="T1267" s="109"/>
      <c r="U1267" s="109"/>
      <c r="V1267" s="109"/>
      <c r="W1267" s="122"/>
      <c r="X1267" s="138"/>
      <c r="Y1267" s="123"/>
      <c r="Z1267" s="123"/>
      <c r="AA1267" s="79"/>
      <c r="AB1267" s="79"/>
      <c r="AC1267" s="164"/>
      <c r="AD1267" s="123"/>
      <c r="AE1267" s="174"/>
      <c r="AF1267" s="124"/>
    </row>
    <row r="1268" spans="1:32" s="106" customFormat="1">
      <c r="A1268" s="108"/>
      <c r="B1268" s="108"/>
      <c r="C1268" s="108"/>
      <c r="D1268" s="41"/>
      <c r="E1268" s="41"/>
      <c r="F1268" s="41"/>
      <c r="G1268" s="41"/>
      <c r="H1268" s="133"/>
      <c r="I1268" s="133"/>
      <c r="J1268" s="133"/>
      <c r="K1268" s="133"/>
      <c r="L1268" s="133"/>
      <c r="M1268" s="133"/>
      <c r="N1268" s="133"/>
      <c r="Q1268" s="109"/>
      <c r="R1268" s="109"/>
      <c r="S1268" s="109"/>
      <c r="T1268" s="109"/>
      <c r="U1268" s="109"/>
      <c r="V1268" s="109"/>
      <c r="W1268" s="122"/>
      <c r="X1268" s="138"/>
      <c r="Y1268" s="123"/>
      <c r="Z1268" s="123"/>
      <c r="AA1268" s="79"/>
      <c r="AB1268" s="79"/>
      <c r="AC1268" s="164"/>
      <c r="AD1268" s="123"/>
      <c r="AE1268" s="174"/>
      <c r="AF1268" s="124"/>
    </row>
    <row r="1269" spans="1:32" s="106" customFormat="1">
      <c r="A1269" s="108"/>
      <c r="B1269" s="108"/>
      <c r="C1269" s="108"/>
      <c r="D1269" s="41"/>
      <c r="E1269" s="41"/>
      <c r="F1269" s="41"/>
      <c r="G1269" s="41"/>
      <c r="H1269" s="133"/>
      <c r="I1269" s="133"/>
      <c r="J1269" s="133"/>
      <c r="K1269" s="133"/>
      <c r="L1269" s="133"/>
      <c r="M1269" s="133"/>
      <c r="N1269" s="133"/>
      <c r="Q1269" s="109"/>
      <c r="R1269" s="109"/>
      <c r="S1269" s="109"/>
      <c r="T1269" s="109"/>
      <c r="U1269" s="109"/>
      <c r="V1269" s="109"/>
      <c r="W1269" s="122"/>
      <c r="X1269" s="138"/>
      <c r="Y1269" s="123"/>
      <c r="Z1269" s="123"/>
      <c r="AA1269" s="79"/>
      <c r="AB1269" s="79"/>
      <c r="AC1269" s="164"/>
      <c r="AD1269" s="123"/>
      <c r="AE1269" s="174"/>
      <c r="AF1269" s="124"/>
    </row>
    <row r="1270" spans="1:32" s="106" customFormat="1">
      <c r="A1270" s="108"/>
      <c r="B1270" s="108"/>
      <c r="C1270" s="108"/>
      <c r="D1270" s="41"/>
      <c r="E1270" s="41"/>
      <c r="F1270" s="41"/>
      <c r="G1270" s="41"/>
      <c r="H1270" s="133"/>
      <c r="I1270" s="133"/>
      <c r="J1270" s="133"/>
      <c r="K1270" s="133"/>
      <c r="L1270" s="133"/>
      <c r="M1270" s="133"/>
      <c r="N1270" s="133"/>
      <c r="Q1270" s="109"/>
      <c r="R1270" s="109"/>
      <c r="S1270" s="109"/>
      <c r="T1270" s="109"/>
      <c r="U1270" s="109"/>
      <c r="V1270" s="109"/>
      <c r="W1270" s="122"/>
      <c r="X1270" s="138"/>
      <c r="Y1270" s="123"/>
      <c r="Z1270" s="123"/>
      <c r="AA1270" s="79"/>
      <c r="AB1270" s="79"/>
      <c r="AC1270" s="164"/>
      <c r="AD1270" s="123"/>
      <c r="AE1270" s="174"/>
      <c r="AF1270" s="124"/>
    </row>
    <row r="1271" spans="1:32" s="106" customFormat="1">
      <c r="A1271" s="108"/>
      <c r="B1271" s="108"/>
      <c r="C1271" s="108"/>
      <c r="D1271" s="41"/>
      <c r="E1271" s="41"/>
      <c r="F1271" s="41"/>
      <c r="G1271" s="41"/>
      <c r="H1271" s="133"/>
      <c r="I1271" s="133"/>
      <c r="J1271" s="133"/>
      <c r="K1271" s="133"/>
      <c r="L1271" s="133"/>
      <c r="M1271" s="133"/>
      <c r="N1271" s="133"/>
      <c r="Q1271" s="109"/>
      <c r="R1271" s="109"/>
      <c r="S1271" s="109"/>
      <c r="T1271" s="109"/>
      <c r="U1271" s="109"/>
      <c r="V1271" s="109"/>
      <c r="W1271" s="122"/>
      <c r="X1271" s="138"/>
      <c r="Y1271" s="123"/>
      <c r="Z1271" s="123"/>
      <c r="AA1271" s="79"/>
      <c r="AB1271" s="79"/>
      <c r="AC1271" s="164"/>
      <c r="AD1271" s="123"/>
      <c r="AE1271" s="174"/>
      <c r="AF1271" s="124"/>
    </row>
    <row r="1272" spans="1:32" s="106" customFormat="1">
      <c r="A1272" s="108"/>
      <c r="B1272" s="108"/>
      <c r="C1272" s="108"/>
      <c r="D1272" s="41"/>
      <c r="E1272" s="41"/>
      <c r="F1272" s="41"/>
      <c r="G1272" s="41"/>
      <c r="H1272" s="133"/>
      <c r="I1272" s="133"/>
      <c r="J1272" s="133"/>
      <c r="K1272" s="133"/>
      <c r="L1272" s="133"/>
      <c r="M1272" s="133"/>
      <c r="N1272" s="133"/>
      <c r="Q1272" s="109"/>
      <c r="R1272" s="109"/>
      <c r="S1272" s="109"/>
      <c r="T1272" s="109"/>
      <c r="U1272" s="109"/>
      <c r="V1272" s="109"/>
      <c r="W1272" s="122"/>
      <c r="X1272" s="138"/>
      <c r="Y1272" s="123"/>
      <c r="Z1272" s="123"/>
      <c r="AA1272" s="79"/>
      <c r="AB1272" s="79"/>
      <c r="AC1272" s="164"/>
      <c r="AD1272" s="123"/>
      <c r="AE1272" s="174"/>
      <c r="AF1272" s="124"/>
    </row>
    <row r="1273" spans="1:32" s="106" customFormat="1">
      <c r="A1273" s="108"/>
      <c r="B1273" s="108"/>
      <c r="C1273" s="108"/>
      <c r="D1273" s="41"/>
      <c r="E1273" s="41"/>
      <c r="F1273" s="41"/>
      <c r="G1273" s="41"/>
      <c r="H1273" s="133"/>
      <c r="I1273" s="133"/>
      <c r="J1273" s="133"/>
      <c r="K1273" s="133"/>
      <c r="L1273" s="133"/>
      <c r="M1273" s="133"/>
      <c r="N1273" s="133"/>
      <c r="Q1273" s="109"/>
      <c r="R1273" s="109"/>
      <c r="S1273" s="109"/>
      <c r="T1273" s="109"/>
      <c r="U1273" s="109"/>
      <c r="V1273" s="109"/>
      <c r="W1273" s="122"/>
      <c r="X1273" s="138"/>
      <c r="Y1273" s="123"/>
      <c r="Z1273" s="123"/>
      <c r="AA1273" s="79"/>
      <c r="AB1273" s="79"/>
      <c r="AC1273" s="164"/>
      <c r="AD1273" s="123"/>
      <c r="AE1273" s="174"/>
      <c r="AF1273" s="124"/>
    </row>
    <row r="1274" spans="1:32" s="106" customFormat="1">
      <c r="A1274" s="108"/>
      <c r="B1274" s="108"/>
      <c r="C1274" s="108"/>
      <c r="D1274" s="41"/>
      <c r="E1274" s="41"/>
      <c r="F1274" s="41"/>
      <c r="G1274" s="41"/>
      <c r="H1274" s="133"/>
      <c r="I1274" s="133"/>
      <c r="J1274" s="133"/>
      <c r="K1274" s="133"/>
      <c r="L1274" s="133"/>
      <c r="M1274" s="133"/>
      <c r="N1274" s="133"/>
      <c r="Q1274" s="109"/>
      <c r="R1274" s="109"/>
      <c r="S1274" s="109"/>
      <c r="T1274" s="109"/>
      <c r="U1274" s="109"/>
      <c r="V1274" s="109"/>
      <c r="W1274" s="122"/>
      <c r="X1274" s="138"/>
      <c r="Y1274" s="123"/>
      <c r="Z1274" s="123"/>
      <c r="AA1274" s="79"/>
      <c r="AB1274" s="79"/>
      <c r="AC1274" s="164"/>
      <c r="AD1274" s="123"/>
      <c r="AE1274" s="174"/>
      <c r="AF1274" s="124"/>
    </row>
    <row r="1275" spans="1:32" s="106" customFormat="1">
      <c r="A1275" s="108"/>
      <c r="B1275" s="108"/>
      <c r="C1275" s="108"/>
      <c r="D1275" s="41"/>
      <c r="E1275" s="41"/>
      <c r="F1275" s="41"/>
      <c r="G1275" s="41"/>
      <c r="H1275" s="133"/>
      <c r="I1275" s="133"/>
      <c r="J1275" s="133"/>
      <c r="K1275" s="133"/>
      <c r="L1275" s="133"/>
      <c r="M1275" s="133"/>
      <c r="N1275" s="133"/>
      <c r="Q1275" s="109"/>
      <c r="R1275" s="109"/>
      <c r="S1275" s="109"/>
      <c r="T1275" s="109"/>
      <c r="U1275" s="109"/>
      <c r="V1275" s="109"/>
      <c r="W1275" s="122"/>
      <c r="X1275" s="138"/>
      <c r="Y1275" s="123"/>
      <c r="Z1275" s="123"/>
      <c r="AA1275" s="79"/>
      <c r="AB1275" s="79"/>
      <c r="AC1275" s="164"/>
      <c r="AD1275" s="123"/>
      <c r="AE1275" s="174"/>
      <c r="AF1275" s="124"/>
    </row>
    <row r="1276" spans="1:32" s="106" customFormat="1">
      <c r="A1276" s="108"/>
      <c r="B1276" s="108"/>
      <c r="C1276" s="108"/>
      <c r="D1276" s="41"/>
      <c r="E1276" s="41"/>
      <c r="F1276" s="41"/>
      <c r="G1276" s="41"/>
      <c r="H1276" s="133"/>
      <c r="I1276" s="133"/>
      <c r="J1276" s="133"/>
      <c r="K1276" s="133"/>
      <c r="L1276" s="133"/>
      <c r="M1276" s="133"/>
      <c r="N1276" s="133"/>
      <c r="Q1276" s="109"/>
      <c r="R1276" s="109"/>
      <c r="S1276" s="109"/>
      <c r="T1276" s="109"/>
      <c r="U1276" s="109"/>
      <c r="V1276" s="109"/>
      <c r="W1276" s="122"/>
      <c r="X1276" s="138"/>
      <c r="Y1276" s="123"/>
      <c r="Z1276" s="123"/>
      <c r="AA1276" s="79"/>
      <c r="AB1276" s="79"/>
      <c r="AC1276" s="164"/>
      <c r="AD1276" s="123"/>
      <c r="AE1276" s="174"/>
      <c r="AF1276" s="124"/>
    </row>
    <row r="1277" spans="1:32" s="106" customFormat="1">
      <c r="A1277" s="108"/>
      <c r="B1277" s="108"/>
      <c r="C1277" s="108"/>
      <c r="D1277" s="41"/>
      <c r="E1277" s="41"/>
      <c r="F1277" s="41"/>
      <c r="G1277" s="41"/>
      <c r="H1277" s="133"/>
      <c r="I1277" s="133"/>
      <c r="J1277" s="133"/>
      <c r="K1277" s="133"/>
      <c r="L1277" s="133"/>
      <c r="M1277" s="133"/>
      <c r="N1277" s="133"/>
      <c r="Q1277" s="109"/>
      <c r="R1277" s="109"/>
      <c r="S1277" s="109"/>
      <c r="T1277" s="109"/>
      <c r="U1277" s="109"/>
      <c r="V1277" s="109"/>
      <c r="W1277" s="122"/>
      <c r="X1277" s="138"/>
      <c r="Y1277" s="123"/>
      <c r="Z1277" s="123"/>
      <c r="AA1277" s="79"/>
      <c r="AB1277" s="79"/>
      <c r="AC1277" s="164"/>
      <c r="AD1277" s="123"/>
      <c r="AE1277" s="174"/>
      <c r="AF1277" s="124"/>
    </row>
    <row r="1278" spans="1:32" s="106" customFormat="1">
      <c r="A1278" s="108"/>
      <c r="B1278" s="108"/>
      <c r="C1278" s="108"/>
      <c r="D1278" s="41"/>
      <c r="E1278" s="41"/>
      <c r="F1278" s="41"/>
      <c r="G1278" s="41"/>
      <c r="H1278" s="133"/>
      <c r="I1278" s="133"/>
      <c r="J1278" s="133"/>
      <c r="K1278" s="133"/>
      <c r="L1278" s="133"/>
      <c r="M1278" s="133"/>
      <c r="N1278" s="133"/>
      <c r="Q1278" s="109"/>
      <c r="R1278" s="109"/>
      <c r="S1278" s="109"/>
      <c r="T1278" s="109"/>
      <c r="U1278" s="109"/>
      <c r="V1278" s="109"/>
      <c r="W1278" s="122"/>
      <c r="X1278" s="138"/>
      <c r="Y1278" s="123"/>
      <c r="Z1278" s="123"/>
      <c r="AA1278" s="79"/>
      <c r="AB1278" s="79"/>
      <c r="AC1278" s="164"/>
      <c r="AD1278" s="123"/>
      <c r="AE1278" s="174"/>
      <c r="AF1278" s="124"/>
    </row>
    <row r="1279" spans="1:32" s="106" customFormat="1">
      <c r="A1279" s="108"/>
      <c r="B1279" s="108"/>
      <c r="C1279" s="108"/>
      <c r="D1279" s="41"/>
      <c r="E1279" s="41"/>
      <c r="F1279" s="41"/>
      <c r="G1279" s="41"/>
      <c r="H1279" s="133"/>
      <c r="I1279" s="133"/>
      <c r="J1279" s="133"/>
      <c r="K1279" s="133"/>
      <c r="L1279" s="133"/>
      <c r="M1279" s="133"/>
      <c r="N1279" s="133"/>
      <c r="Q1279" s="109"/>
      <c r="R1279" s="109"/>
      <c r="S1279" s="109"/>
      <c r="T1279" s="109"/>
      <c r="U1279" s="109"/>
      <c r="V1279" s="109"/>
      <c r="W1279" s="122"/>
      <c r="X1279" s="138"/>
      <c r="Y1279" s="123"/>
      <c r="Z1279" s="123"/>
      <c r="AA1279" s="79"/>
      <c r="AB1279" s="79"/>
      <c r="AC1279" s="164"/>
      <c r="AD1279" s="123"/>
      <c r="AE1279" s="174"/>
      <c r="AF1279" s="124"/>
    </row>
    <row r="1280" spans="1:32" s="106" customFormat="1">
      <c r="A1280" s="108"/>
      <c r="B1280" s="108"/>
      <c r="C1280" s="108"/>
      <c r="D1280" s="41"/>
      <c r="E1280" s="41"/>
      <c r="F1280" s="41"/>
      <c r="G1280" s="41"/>
      <c r="H1280" s="133"/>
      <c r="I1280" s="133"/>
      <c r="J1280" s="133"/>
      <c r="K1280" s="133"/>
      <c r="L1280" s="133"/>
      <c r="M1280" s="133"/>
      <c r="N1280" s="133"/>
      <c r="Q1280" s="109"/>
      <c r="R1280" s="109"/>
      <c r="S1280" s="109"/>
      <c r="T1280" s="109"/>
      <c r="U1280" s="109"/>
      <c r="V1280" s="109"/>
      <c r="W1280" s="122"/>
      <c r="X1280" s="138"/>
      <c r="Y1280" s="123"/>
      <c r="Z1280" s="123"/>
      <c r="AA1280" s="79"/>
      <c r="AB1280" s="79"/>
      <c r="AC1280" s="164"/>
      <c r="AD1280" s="123"/>
      <c r="AE1280" s="174"/>
      <c r="AF1280" s="124"/>
    </row>
    <row r="1281" spans="1:32" s="106" customFormat="1">
      <c r="A1281" s="108"/>
      <c r="B1281" s="108"/>
      <c r="C1281" s="108"/>
      <c r="D1281" s="41"/>
      <c r="E1281" s="41"/>
      <c r="F1281" s="41"/>
      <c r="G1281" s="41"/>
      <c r="H1281" s="133"/>
      <c r="I1281" s="133"/>
      <c r="J1281" s="133"/>
      <c r="K1281" s="133"/>
      <c r="L1281" s="133"/>
      <c r="M1281" s="133"/>
      <c r="N1281" s="133"/>
      <c r="Q1281" s="109"/>
      <c r="R1281" s="109"/>
      <c r="S1281" s="109"/>
      <c r="T1281" s="109"/>
      <c r="U1281" s="109"/>
      <c r="V1281" s="109"/>
      <c r="W1281" s="122"/>
      <c r="X1281" s="138"/>
      <c r="Y1281" s="123"/>
      <c r="Z1281" s="123"/>
      <c r="AA1281" s="79"/>
      <c r="AB1281" s="79"/>
      <c r="AC1281" s="164"/>
      <c r="AD1281" s="123"/>
      <c r="AE1281" s="174"/>
      <c r="AF1281" s="124"/>
    </row>
    <row r="1282" spans="1:32" s="106" customFormat="1">
      <c r="A1282" s="108"/>
      <c r="B1282" s="108"/>
      <c r="C1282" s="108"/>
      <c r="D1282" s="125"/>
      <c r="E1282" s="100"/>
      <c r="F1282" s="125"/>
      <c r="G1282" s="125"/>
      <c r="H1282" s="133"/>
      <c r="I1282" s="133"/>
      <c r="J1282" s="133"/>
      <c r="K1282" s="133"/>
      <c r="L1282" s="133"/>
      <c r="M1282" s="133"/>
      <c r="N1282" s="133"/>
      <c r="Q1282" s="109"/>
      <c r="R1282" s="109"/>
      <c r="S1282" s="109"/>
      <c r="T1282" s="109"/>
      <c r="U1282" s="109"/>
      <c r="V1282" s="109"/>
      <c r="W1282" s="122"/>
      <c r="X1282" s="138"/>
      <c r="Y1282" s="123"/>
      <c r="Z1282" s="123"/>
      <c r="AA1282" s="79"/>
      <c r="AB1282" s="79"/>
      <c r="AC1282" s="164"/>
      <c r="AD1282" s="123"/>
      <c r="AE1282" s="174"/>
      <c r="AF1282" s="124"/>
    </row>
    <row r="1283" spans="1:32" s="106" customFormat="1">
      <c r="A1283" s="108"/>
      <c r="B1283" s="108"/>
      <c r="C1283" s="108"/>
      <c r="D1283" s="125"/>
      <c r="E1283" s="100"/>
      <c r="F1283" s="125"/>
      <c r="G1283" s="125"/>
      <c r="H1283" s="133"/>
      <c r="I1283" s="133"/>
      <c r="J1283" s="133"/>
      <c r="K1283" s="133"/>
      <c r="L1283" s="133"/>
      <c r="M1283" s="133"/>
      <c r="N1283" s="133"/>
      <c r="Q1283" s="109"/>
      <c r="R1283" s="109"/>
      <c r="S1283" s="109"/>
      <c r="T1283" s="109"/>
      <c r="U1283" s="109"/>
      <c r="V1283" s="109"/>
      <c r="W1283" s="122"/>
      <c r="X1283" s="138"/>
      <c r="Y1283" s="123"/>
      <c r="Z1283" s="123"/>
      <c r="AA1283" s="79"/>
      <c r="AB1283" s="79"/>
      <c r="AC1283" s="164"/>
      <c r="AD1283" s="123"/>
      <c r="AE1283" s="174"/>
      <c r="AF1283" s="124"/>
    </row>
    <row r="1284" spans="1:32" s="106" customFormat="1">
      <c r="A1284" s="108"/>
      <c r="B1284" s="108"/>
      <c r="C1284" s="108"/>
      <c r="D1284" s="125"/>
      <c r="E1284" s="100"/>
      <c r="F1284" s="125"/>
      <c r="G1284" s="125"/>
      <c r="H1284" s="133"/>
      <c r="I1284" s="133"/>
      <c r="J1284" s="133"/>
      <c r="K1284" s="133"/>
      <c r="L1284" s="133"/>
      <c r="M1284" s="133"/>
      <c r="N1284" s="133"/>
      <c r="Q1284" s="109"/>
      <c r="R1284" s="109"/>
      <c r="S1284" s="109"/>
      <c r="T1284" s="109"/>
      <c r="U1284" s="109"/>
      <c r="V1284" s="109"/>
      <c r="W1284" s="122"/>
      <c r="X1284" s="138"/>
      <c r="Y1284" s="123"/>
      <c r="Z1284" s="123"/>
      <c r="AA1284" s="79"/>
      <c r="AB1284" s="79"/>
      <c r="AC1284" s="164"/>
      <c r="AD1284" s="123"/>
      <c r="AE1284" s="174"/>
      <c r="AF1284" s="124"/>
    </row>
    <row r="1285" spans="1:32" s="106" customFormat="1">
      <c r="A1285" s="108"/>
      <c r="B1285" s="108"/>
      <c r="C1285" s="108"/>
      <c r="D1285" s="125"/>
      <c r="E1285" s="100"/>
      <c r="F1285" s="125"/>
      <c r="G1285" s="125"/>
      <c r="H1285" s="133"/>
      <c r="I1285" s="133"/>
      <c r="J1285" s="133"/>
      <c r="K1285" s="133"/>
      <c r="L1285" s="133"/>
      <c r="M1285" s="133"/>
      <c r="N1285" s="133"/>
      <c r="Q1285" s="109"/>
      <c r="R1285" s="109"/>
      <c r="S1285" s="109"/>
      <c r="T1285" s="109"/>
      <c r="U1285" s="109"/>
      <c r="V1285" s="109"/>
      <c r="W1285" s="122"/>
      <c r="X1285" s="138"/>
      <c r="Y1285" s="123"/>
      <c r="Z1285" s="123"/>
      <c r="AA1285" s="79"/>
      <c r="AB1285" s="79"/>
      <c r="AC1285" s="164"/>
      <c r="AD1285" s="123"/>
      <c r="AE1285" s="174"/>
      <c r="AF1285" s="124"/>
    </row>
    <row r="1286" spans="1:32" s="106" customFormat="1">
      <c r="A1286" s="108"/>
      <c r="B1286" s="108"/>
      <c r="C1286" s="108"/>
      <c r="D1286" s="41"/>
      <c r="E1286" s="41"/>
      <c r="F1286" s="41"/>
      <c r="G1286" s="41"/>
      <c r="H1286" s="133"/>
      <c r="I1286" s="133"/>
      <c r="J1286" s="133"/>
      <c r="K1286" s="133"/>
      <c r="L1286" s="133"/>
      <c r="M1286" s="133"/>
      <c r="N1286" s="133"/>
      <c r="Q1286" s="109"/>
      <c r="R1286" s="109"/>
      <c r="S1286" s="109"/>
      <c r="T1286" s="109"/>
      <c r="U1286" s="109"/>
      <c r="V1286" s="109"/>
      <c r="W1286" s="122"/>
      <c r="X1286" s="138"/>
      <c r="Y1286" s="123"/>
      <c r="Z1286" s="123"/>
      <c r="AA1286" s="79"/>
      <c r="AB1286" s="79"/>
      <c r="AC1286" s="164"/>
      <c r="AD1286" s="123"/>
      <c r="AE1286" s="174"/>
      <c r="AF1286" s="124"/>
    </row>
    <row r="1287" spans="1:32" s="106" customFormat="1">
      <c r="A1287" s="108"/>
      <c r="B1287" s="108"/>
      <c r="C1287" s="108"/>
      <c r="D1287" s="41"/>
      <c r="E1287" s="41"/>
      <c r="F1287" s="41"/>
      <c r="G1287" s="41"/>
      <c r="H1287" s="133"/>
      <c r="I1287" s="133"/>
      <c r="J1287" s="133"/>
      <c r="K1287" s="133"/>
      <c r="L1287" s="133"/>
      <c r="M1287" s="133"/>
      <c r="N1287" s="133"/>
      <c r="Q1287" s="109"/>
      <c r="R1287" s="109"/>
      <c r="S1287" s="109"/>
      <c r="T1287" s="109"/>
      <c r="U1287" s="109"/>
      <c r="V1287" s="109"/>
      <c r="W1287" s="122"/>
      <c r="X1287" s="138"/>
      <c r="Y1287" s="123"/>
      <c r="Z1287" s="123"/>
      <c r="AA1287" s="79"/>
      <c r="AB1287" s="79"/>
      <c r="AC1287" s="164"/>
      <c r="AD1287" s="123"/>
      <c r="AE1287" s="174"/>
      <c r="AF1287" s="124"/>
    </row>
    <row r="1288" spans="1:32" s="106" customFormat="1">
      <c r="A1288" s="108"/>
      <c r="B1288" s="108"/>
      <c r="C1288" s="108"/>
      <c r="D1288" s="125"/>
      <c r="E1288" s="100"/>
      <c r="F1288" s="125"/>
      <c r="G1288" s="125"/>
      <c r="H1288" s="133"/>
      <c r="I1288" s="133"/>
      <c r="J1288" s="133"/>
      <c r="K1288" s="133"/>
      <c r="L1288" s="133"/>
      <c r="M1288" s="133"/>
      <c r="N1288" s="133"/>
      <c r="Q1288" s="109"/>
      <c r="R1288" s="109"/>
      <c r="S1288" s="109"/>
      <c r="T1288" s="109"/>
      <c r="U1288" s="109"/>
      <c r="V1288" s="109"/>
      <c r="W1288" s="122"/>
      <c r="X1288" s="138"/>
      <c r="Y1288" s="123"/>
      <c r="Z1288" s="123"/>
      <c r="AA1288" s="79"/>
      <c r="AB1288" s="79"/>
      <c r="AC1288" s="164"/>
      <c r="AD1288" s="123"/>
      <c r="AE1288" s="174"/>
      <c r="AF1288" s="124"/>
    </row>
    <row r="1289" spans="1:32" s="106" customFormat="1">
      <c r="A1289" s="108"/>
      <c r="B1289" s="108"/>
      <c r="C1289" s="108"/>
      <c r="D1289" s="125"/>
      <c r="E1289" s="100"/>
      <c r="F1289" s="125"/>
      <c r="G1289" s="125"/>
      <c r="H1289" s="133"/>
      <c r="I1289" s="133"/>
      <c r="J1289" s="133"/>
      <c r="K1289" s="133"/>
      <c r="L1289" s="133"/>
      <c r="M1289" s="133"/>
      <c r="N1289" s="133"/>
      <c r="Q1289" s="109"/>
      <c r="R1289" s="109"/>
      <c r="S1289" s="109"/>
      <c r="T1289" s="109"/>
      <c r="U1289" s="109"/>
      <c r="V1289" s="109"/>
      <c r="W1289" s="122"/>
      <c r="X1289" s="138"/>
      <c r="Y1289" s="123"/>
      <c r="Z1289" s="123"/>
      <c r="AA1289" s="79"/>
      <c r="AB1289" s="79"/>
      <c r="AC1289" s="164"/>
      <c r="AD1289" s="123"/>
      <c r="AE1289" s="174"/>
      <c r="AF1289" s="124"/>
    </row>
    <row r="1290" spans="1:32" s="106" customFormat="1">
      <c r="A1290" s="108"/>
      <c r="B1290" s="108"/>
      <c r="C1290" s="108"/>
      <c r="D1290" s="41"/>
      <c r="E1290" s="41"/>
      <c r="F1290" s="41"/>
      <c r="G1290" s="41"/>
      <c r="H1290" s="133"/>
      <c r="I1290" s="133"/>
      <c r="J1290" s="133"/>
      <c r="K1290" s="133"/>
      <c r="L1290" s="133"/>
      <c r="M1290" s="133"/>
      <c r="N1290" s="133"/>
      <c r="Q1290" s="109"/>
      <c r="R1290" s="109"/>
      <c r="S1290" s="109"/>
      <c r="T1290" s="109"/>
      <c r="U1290" s="109"/>
      <c r="V1290" s="109"/>
      <c r="W1290" s="122"/>
      <c r="X1290" s="138"/>
      <c r="Y1290" s="123"/>
      <c r="Z1290" s="123"/>
      <c r="AA1290" s="79"/>
      <c r="AB1290" s="79"/>
      <c r="AC1290" s="164"/>
      <c r="AD1290" s="123"/>
      <c r="AE1290" s="174"/>
      <c r="AF1290" s="124"/>
    </row>
    <row r="1291" spans="1:32" s="106" customFormat="1">
      <c r="A1291" s="108"/>
      <c r="B1291" s="108"/>
      <c r="C1291" s="108"/>
      <c r="D1291" s="41"/>
      <c r="E1291" s="41"/>
      <c r="F1291" s="41"/>
      <c r="G1291" s="41"/>
      <c r="H1291" s="133"/>
      <c r="I1291" s="133"/>
      <c r="J1291" s="133"/>
      <c r="K1291" s="133"/>
      <c r="L1291" s="133"/>
      <c r="M1291" s="133"/>
      <c r="N1291" s="133"/>
      <c r="Q1291" s="109"/>
      <c r="R1291" s="109"/>
      <c r="S1291" s="109"/>
      <c r="T1291" s="109"/>
      <c r="U1291" s="109"/>
      <c r="V1291" s="109"/>
      <c r="W1291" s="122"/>
      <c r="X1291" s="138"/>
      <c r="Y1291" s="123"/>
      <c r="Z1291" s="123"/>
      <c r="AA1291" s="79"/>
      <c r="AB1291" s="79"/>
      <c r="AC1291" s="164"/>
      <c r="AD1291" s="123"/>
      <c r="AE1291" s="174"/>
      <c r="AF1291" s="124"/>
    </row>
    <row r="1292" spans="1:32" s="106" customFormat="1">
      <c r="A1292" s="108"/>
      <c r="B1292" s="108"/>
      <c r="C1292" s="108"/>
      <c r="D1292" s="41"/>
      <c r="E1292" s="41"/>
      <c r="F1292" s="41"/>
      <c r="G1292" s="41"/>
      <c r="H1292" s="133"/>
      <c r="I1292" s="133"/>
      <c r="J1292" s="133"/>
      <c r="K1292" s="133"/>
      <c r="L1292" s="133"/>
      <c r="M1292" s="133"/>
      <c r="N1292" s="133"/>
      <c r="Q1292" s="109"/>
      <c r="R1292" s="109"/>
      <c r="S1292" s="109"/>
      <c r="T1292" s="109"/>
      <c r="U1292" s="109"/>
      <c r="V1292" s="109"/>
      <c r="W1292" s="122"/>
      <c r="X1292" s="138"/>
      <c r="Y1292" s="123"/>
      <c r="Z1292" s="123"/>
      <c r="AA1292" s="79"/>
      <c r="AB1292" s="79"/>
      <c r="AC1292" s="164"/>
      <c r="AD1292" s="123"/>
      <c r="AE1292" s="174"/>
      <c r="AF1292" s="124"/>
    </row>
    <row r="1293" spans="1:32" s="106" customFormat="1">
      <c r="A1293" s="108"/>
      <c r="B1293" s="108"/>
      <c r="C1293" s="108"/>
      <c r="D1293" s="41"/>
      <c r="E1293" s="41"/>
      <c r="F1293" s="41"/>
      <c r="G1293" s="41"/>
      <c r="H1293" s="133"/>
      <c r="I1293" s="133"/>
      <c r="J1293" s="133"/>
      <c r="K1293" s="133"/>
      <c r="L1293" s="133"/>
      <c r="M1293" s="133"/>
      <c r="N1293" s="133"/>
      <c r="Q1293" s="109"/>
      <c r="R1293" s="109"/>
      <c r="S1293" s="109"/>
      <c r="T1293" s="109"/>
      <c r="U1293" s="109"/>
      <c r="V1293" s="109"/>
      <c r="W1293" s="122"/>
      <c r="X1293" s="138"/>
      <c r="Y1293" s="123"/>
      <c r="Z1293" s="123"/>
      <c r="AA1293" s="79"/>
      <c r="AB1293" s="79"/>
      <c r="AC1293" s="164"/>
      <c r="AD1293" s="123"/>
      <c r="AE1293" s="174"/>
      <c r="AF1293" s="124"/>
    </row>
    <row r="1294" spans="1:32" s="106" customFormat="1">
      <c r="A1294" s="108"/>
      <c r="B1294" s="108"/>
      <c r="C1294" s="108"/>
      <c r="D1294" s="41"/>
      <c r="E1294" s="41"/>
      <c r="F1294" s="41"/>
      <c r="G1294" s="41"/>
      <c r="H1294" s="133"/>
      <c r="I1294" s="133"/>
      <c r="J1294" s="133"/>
      <c r="K1294" s="133"/>
      <c r="L1294" s="133"/>
      <c r="M1294" s="133"/>
      <c r="N1294" s="133"/>
      <c r="Q1294" s="109"/>
      <c r="R1294" s="109"/>
      <c r="S1294" s="109"/>
      <c r="T1294" s="109"/>
      <c r="U1294" s="109"/>
      <c r="V1294" s="109"/>
      <c r="W1294" s="122"/>
      <c r="X1294" s="138"/>
      <c r="Y1294" s="123"/>
      <c r="Z1294" s="123"/>
      <c r="AA1294" s="79"/>
      <c r="AB1294" s="79"/>
      <c r="AC1294" s="164"/>
      <c r="AD1294" s="123"/>
      <c r="AE1294" s="174"/>
      <c r="AF1294" s="124"/>
    </row>
    <row r="1295" spans="1:32" s="106" customFormat="1">
      <c r="A1295" s="108"/>
      <c r="B1295" s="108"/>
      <c r="C1295" s="108"/>
      <c r="D1295" s="41"/>
      <c r="E1295" s="41"/>
      <c r="F1295" s="41"/>
      <c r="G1295" s="41"/>
      <c r="H1295" s="133"/>
      <c r="I1295" s="133"/>
      <c r="J1295" s="133"/>
      <c r="K1295" s="133"/>
      <c r="L1295" s="133"/>
      <c r="M1295" s="133"/>
      <c r="N1295" s="133"/>
      <c r="Q1295" s="109"/>
      <c r="R1295" s="109"/>
      <c r="S1295" s="109"/>
      <c r="T1295" s="109"/>
      <c r="U1295" s="109"/>
      <c r="V1295" s="109"/>
      <c r="W1295" s="122"/>
      <c r="X1295" s="138"/>
      <c r="Y1295" s="123"/>
      <c r="Z1295" s="123"/>
      <c r="AA1295" s="79"/>
      <c r="AB1295" s="79"/>
      <c r="AC1295" s="164"/>
      <c r="AD1295" s="123"/>
      <c r="AE1295" s="174"/>
      <c r="AF1295" s="124"/>
    </row>
    <row r="1296" spans="1:32" s="106" customFormat="1">
      <c r="A1296" s="108"/>
      <c r="B1296" s="108"/>
      <c r="C1296" s="108"/>
      <c r="D1296" s="125"/>
      <c r="E1296" s="100"/>
      <c r="F1296" s="125"/>
      <c r="G1296" s="125"/>
      <c r="H1296" s="133"/>
      <c r="I1296" s="133"/>
      <c r="J1296" s="133"/>
      <c r="K1296" s="133"/>
      <c r="L1296" s="133"/>
      <c r="M1296" s="133"/>
      <c r="N1296" s="133"/>
      <c r="Q1296" s="109"/>
      <c r="R1296" s="109"/>
      <c r="S1296" s="109"/>
      <c r="T1296" s="109"/>
      <c r="U1296" s="109"/>
      <c r="V1296" s="109"/>
      <c r="W1296" s="122"/>
      <c r="X1296" s="138"/>
      <c r="Y1296" s="123"/>
      <c r="Z1296" s="123"/>
      <c r="AA1296" s="79"/>
      <c r="AB1296" s="79"/>
      <c r="AC1296" s="164"/>
      <c r="AD1296" s="123"/>
      <c r="AE1296" s="174"/>
      <c r="AF1296" s="124"/>
    </row>
    <row r="1297" spans="1:32" s="106" customFormat="1">
      <c r="A1297" s="108"/>
      <c r="B1297" s="108"/>
      <c r="C1297" s="108"/>
      <c r="D1297" s="41"/>
      <c r="E1297" s="41"/>
      <c r="F1297" s="41"/>
      <c r="G1297" s="41"/>
      <c r="H1297" s="133"/>
      <c r="I1297" s="133"/>
      <c r="J1297" s="133"/>
      <c r="K1297" s="133"/>
      <c r="L1297" s="133"/>
      <c r="M1297" s="133"/>
      <c r="N1297" s="133"/>
      <c r="Q1297" s="109"/>
      <c r="R1297" s="109"/>
      <c r="S1297" s="109"/>
      <c r="T1297" s="109"/>
      <c r="U1297" s="109"/>
      <c r="V1297" s="109"/>
      <c r="W1297" s="122"/>
      <c r="X1297" s="138"/>
      <c r="Y1297" s="123"/>
      <c r="Z1297" s="123"/>
      <c r="AA1297" s="79"/>
      <c r="AB1297" s="79"/>
      <c r="AC1297" s="164"/>
      <c r="AD1297" s="123"/>
      <c r="AE1297" s="174"/>
      <c r="AF1297" s="124"/>
    </row>
    <row r="1298" spans="1:32" s="106" customFormat="1">
      <c r="A1298" s="108"/>
      <c r="B1298" s="108"/>
      <c r="C1298" s="108"/>
      <c r="D1298" s="125"/>
      <c r="E1298" s="100"/>
      <c r="F1298" s="125"/>
      <c r="G1298" s="125"/>
      <c r="H1298" s="133"/>
      <c r="I1298" s="133"/>
      <c r="J1298" s="133"/>
      <c r="K1298" s="133"/>
      <c r="L1298" s="133"/>
      <c r="M1298" s="133"/>
      <c r="N1298" s="133"/>
      <c r="Q1298" s="109"/>
      <c r="R1298" s="109"/>
      <c r="S1298" s="109"/>
      <c r="T1298" s="109"/>
      <c r="U1298" s="109"/>
      <c r="V1298" s="109"/>
      <c r="W1298" s="122"/>
      <c r="X1298" s="138"/>
      <c r="Y1298" s="123"/>
      <c r="Z1298" s="123"/>
      <c r="AA1298" s="79"/>
      <c r="AB1298" s="79"/>
      <c r="AC1298" s="164"/>
      <c r="AD1298" s="123"/>
      <c r="AE1298" s="174"/>
      <c r="AF1298" s="124"/>
    </row>
    <row r="1299" spans="1:32" s="106" customFormat="1">
      <c r="A1299" s="108"/>
      <c r="B1299" s="108"/>
      <c r="C1299" s="108"/>
      <c r="D1299" s="41"/>
      <c r="E1299" s="41"/>
      <c r="F1299" s="41"/>
      <c r="G1299" s="41"/>
      <c r="H1299" s="133"/>
      <c r="I1299" s="133"/>
      <c r="J1299" s="133"/>
      <c r="K1299" s="133"/>
      <c r="L1299" s="133"/>
      <c r="M1299" s="133"/>
      <c r="N1299" s="133"/>
      <c r="Q1299" s="109"/>
      <c r="R1299" s="109"/>
      <c r="S1299" s="109"/>
      <c r="T1299" s="109"/>
      <c r="U1299" s="109"/>
      <c r="V1299" s="109"/>
      <c r="W1299" s="122"/>
      <c r="X1299" s="138"/>
      <c r="Y1299" s="123"/>
      <c r="Z1299" s="123"/>
      <c r="AA1299" s="79"/>
      <c r="AB1299" s="79"/>
      <c r="AC1299" s="164"/>
      <c r="AD1299" s="123"/>
      <c r="AE1299" s="174"/>
      <c r="AF1299" s="124"/>
    </row>
    <row r="1300" spans="1:32" s="106" customFormat="1">
      <c r="A1300" s="108"/>
      <c r="B1300" s="108"/>
      <c r="C1300" s="108"/>
      <c r="D1300" s="41"/>
      <c r="E1300" s="41"/>
      <c r="F1300" s="41"/>
      <c r="G1300" s="41"/>
      <c r="H1300" s="133"/>
      <c r="I1300" s="133"/>
      <c r="J1300" s="133"/>
      <c r="K1300" s="133"/>
      <c r="L1300" s="133"/>
      <c r="M1300" s="133"/>
      <c r="N1300" s="133"/>
      <c r="Q1300" s="109"/>
      <c r="R1300" s="109"/>
      <c r="S1300" s="109"/>
      <c r="T1300" s="109"/>
      <c r="U1300" s="109"/>
      <c r="V1300" s="109"/>
      <c r="W1300" s="122"/>
      <c r="X1300" s="138"/>
      <c r="Y1300" s="123"/>
      <c r="Z1300" s="123"/>
      <c r="AA1300" s="79"/>
      <c r="AB1300" s="79"/>
      <c r="AC1300" s="164"/>
      <c r="AD1300" s="123"/>
      <c r="AE1300" s="174"/>
      <c r="AF1300" s="124"/>
    </row>
    <row r="1301" spans="1:32" s="106" customFormat="1">
      <c r="A1301" s="108"/>
      <c r="B1301" s="108"/>
      <c r="C1301" s="108"/>
      <c r="D1301" s="125"/>
      <c r="E1301" s="100"/>
      <c r="F1301" s="125"/>
      <c r="G1301" s="125"/>
      <c r="H1301" s="133"/>
      <c r="I1301" s="133"/>
      <c r="J1301" s="133"/>
      <c r="K1301" s="133"/>
      <c r="L1301" s="133"/>
      <c r="M1301" s="133"/>
      <c r="N1301" s="133"/>
      <c r="Q1301" s="109"/>
      <c r="R1301" s="109"/>
      <c r="S1301" s="109"/>
      <c r="T1301" s="109"/>
      <c r="U1301" s="109"/>
      <c r="V1301" s="109"/>
      <c r="W1301" s="122"/>
      <c r="X1301" s="138"/>
      <c r="Y1301" s="123"/>
      <c r="Z1301" s="123"/>
      <c r="AA1301" s="79"/>
      <c r="AB1301" s="79"/>
      <c r="AC1301" s="164"/>
      <c r="AD1301" s="123"/>
      <c r="AE1301" s="174"/>
      <c r="AF1301" s="124"/>
    </row>
    <row r="1302" spans="1:32" s="106" customFormat="1">
      <c r="A1302" s="108"/>
      <c r="B1302" s="108"/>
      <c r="C1302" s="108"/>
      <c r="D1302" s="41"/>
      <c r="E1302" s="41"/>
      <c r="F1302" s="41"/>
      <c r="G1302" s="41"/>
      <c r="H1302" s="133"/>
      <c r="I1302" s="133"/>
      <c r="J1302" s="133"/>
      <c r="K1302" s="133"/>
      <c r="L1302" s="133"/>
      <c r="M1302" s="133"/>
      <c r="N1302" s="133"/>
      <c r="Q1302" s="109"/>
      <c r="R1302" s="109"/>
      <c r="S1302" s="109"/>
      <c r="T1302" s="109"/>
      <c r="U1302" s="109"/>
      <c r="V1302" s="109"/>
      <c r="W1302" s="122"/>
      <c r="X1302" s="138"/>
      <c r="Y1302" s="123"/>
      <c r="Z1302" s="123"/>
      <c r="AA1302" s="79"/>
      <c r="AB1302" s="79"/>
      <c r="AC1302" s="164"/>
      <c r="AD1302" s="123"/>
      <c r="AE1302" s="174"/>
      <c r="AF1302" s="124"/>
    </row>
    <row r="1303" spans="1:32" s="106" customFormat="1">
      <c r="A1303" s="108"/>
      <c r="B1303" s="108"/>
      <c r="C1303" s="108"/>
      <c r="D1303" s="41"/>
      <c r="E1303" s="41"/>
      <c r="F1303" s="41"/>
      <c r="G1303" s="41"/>
      <c r="H1303" s="133"/>
      <c r="I1303" s="133"/>
      <c r="J1303" s="133"/>
      <c r="K1303" s="133"/>
      <c r="L1303" s="133"/>
      <c r="M1303" s="133"/>
      <c r="N1303" s="133"/>
      <c r="Q1303" s="109"/>
      <c r="R1303" s="109"/>
      <c r="S1303" s="109"/>
      <c r="T1303" s="109"/>
      <c r="U1303" s="109"/>
      <c r="V1303" s="109"/>
      <c r="W1303" s="122"/>
      <c r="X1303" s="138"/>
      <c r="Y1303" s="123"/>
      <c r="Z1303" s="123"/>
      <c r="AA1303" s="79"/>
      <c r="AB1303" s="79"/>
      <c r="AC1303" s="164"/>
      <c r="AD1303" s="123"/>
      <c r="AE1303" s="174"/>
      <c r="AF1303" s="124"/>
    </row>
    <row r="1304" spans="1:32" s="106" customFormat="1">
      <c r="A1304" s="108"/>
      <c r="B1304" s="108"/>
      <c r="C1304" s="108"/>
      <c r="D1304" s="41"/>
      <c r="E1304" s="41"/>
      <c r="F1304" s="41"/>
      <c r="G1304" s="41"/>
      <c r="H1304" s="133"/>
      <c r="I1304" s="133"/>
      <c r="J1304" s="133"/>
      <c r="K1304" s="133"/>
      <c r="L1304" s="133"/>
      <c r="M1304" s="133"/>
      <c r="N1304" s="133"/>
      <c r="Q1304" s="109"/>
      <c r="R1304" s="109"/>
      <c r="S1304" s="109"/>
      <c r="T1304" s="109"/>
      <c r="U1304" s="109"/>
      <c r="V1304" s="109"/>
      <c r="W1304" s="122"/>
      <c r="X1304" s="138"/>
      <c r="Y1304" s="123"/>
      <c r="Z1304" s="123"/>
      <c r="AA1304" s="79"/>
      <c r="AB1304" s="79"/>
      <c r="AC1304" s="164"/>
      <c r="AD1304" s="123"/>
      <c r="AE1304" s="174"/>
      <c r="AF1304" s="124"/>
    </row>
    <row r="1305" spans="1:32" s="106" customFormat="1">
      <c r="A1305" s="108"/>
      <c r="B1305" s="108"/>
      <c r="C1305" s="108"/>
      <c r="D1305" s="41"/>
      <c r="E1305" s="41"/>
      <c r="F1305" s="41"/>
      <c r="G1305" s="41"/>
      <c r="H1305" s="133"/>
      <c r="I1305" s="133"/>
      <c r="J1305" s="133"/>
      <c r="K1305" s="133"/>
      <c r="L1305" s="133"/>
      <c r="M1305" s="133"/>
      <c r="N1305" s="133"/>
      <c r="Q1305" s="109"/>
      <c r="R1305" s="109"/>
      <c r="S1305" s="109"/>
      <c r="T1305" s="109"/>
      <c r="U1305" s="109"/>
      <c r="V1305" s="109"/>
      <c r="W1305" s="122"/>
      <c r="X1305" s="138"/>
      <c r="Y1305" s="123"/>
      <c r="Z1305" s="123"/>
      <c r="AA1305" s="79"/>
      <c r="AB1305" s="79"/>
      <c r="AC1305" s="164"/>
      <c r="AD1305" s="123"/>
      <c r="AE1305" s="174"/>
      <c r="AF1305" s="124"/>
    </row>
    <row r="1306" spans="1:32" s="106" customFormat="1">
      <c r="A1306" s="108"/>
      <c r="B1306" s="108"/>
      <c r="C1306" s="108"/>
      <c r="D1306" s="111"/>
      <c r="E1306" s="100"/>
      <c r="F1306" s="111"/>
      <c r="G1306" s="111"/>
      <c r="H1306" s="133"/>
      <c r="I1306" s="133"/>
      <c r="J1306" s="133"/>
      <c r="K1306" s="133"/>
      <c r="L1306" s="133"/>
      <c r="M1306" s="133"/>
      <c r="N1306" s="133"/>
      <c r="Q1306" s="109"/>
      <c r="R1306" s="109"/>
      <c r="S1306" s="109"/>
      <c r="T1306" s="109"/>
      <c r="U1306" s="109"/>
      <c r="V1306" s="109"/>
      <c r="W1306" s="122"/>
      <c r="X1306" s="138"/>
      <c r="Y1306" s="123"/>
      <c r="Z1306" s="123"/>
      <c r="AA1306" s="79"/>
      <c r="AB1306" s="79"/>
      <c r="AC1306" s="164"/>
      <c r="AD1306" s="123"/>
      <c r="AE1306" s="174"/>
      <c r="AF1306" s="124"/>
    </row>
    <row r="1307" spans="1:32" s="106" customFormat="1">
      <c r="A1307" s="108"/>
      <c r="B1307" s="108"/>
      <c r="C1307" s="108"/>
      <c r="D1307" s="125"/>
      <c r="E1307" s="100"/>
      <c r="F1307" s="125"/>
      <c r="G1307" s="125"/>
      <c r="H1307" s="133"/>
      <c r="I1307" s="133"/>
      <c r="J1307" s="133"/>
      <c r="K1307" s="133"/>
      <c r="L1307" s="133"/>
      <c r="M1307" s="133"/>
      <c r="N1307" s="133"/>
      <c r="Q1307" s="109"/>
      <c r="R1307" s="109"/>
      <c r="S1307" s="109"/>
      <c r="T1307" s="109"/>
      <c r="U1307" s="109"/>
      <c r="V1307" s="109"/>
      <c r="W1307" s="122"/>
      <c r="X1307" s="138"/>
      <c r="Y1307" s="123"/>
      <c r="Z1307" s="123"/>
      <c r="AA1307" s="79"/>
      <c r="AB1307" s="79"/>
      <c r="AC1307" s="164"/>
      <c r="AD1307" s="123"/>
      <c r="AE1307" s="174"/>
      <c r="AF1307" s="124"/>
    </row>
    <row r="1308" spans="1:32" s="106" customFormat="1">
      <c r="A1308" s="108"/>
      <c r="B1308" s="108"/>
      <c r="C1308" s="108"/>
      <c r="D1308" s="111"/>
      <c r="E1308" s="100"/>
      <c r="F1308" s="111"/>
      <c r="G1308" s="111"/>
      <c r="H1308" s="133"/>
      <c r="I1308" s="133"/>
      <c r="J1308" s="133"/>
      <c r="K1308" s="133"/>
      <c r="L1308" s="133"/>
      <c r="M1308" s="133"/>
      <c r="N1308" s="133"/>
      <c r="Q1308" s="109"/>
      <c r="R1308" s="109"/>
      <c r="S1308" s="109"/>
      <c r="T1308" s="109"/>
      <c r="U1308" s="109"/>
      <c r="V1308" s="109"/>
      <c r="W1308" s="122"/>
      <c r="X1308" s="138"/>
      <c r="Y1308" s="123"/>
      <c r="Z1308" s="123"/>
      <c r="AA1308" s="79"/>
      <c r="AB1308" s="79"/>
      <c r="AC1308" s="164"/>
      <c r="AD1308" s="123"/>
      <c r="AE1308" s="174"/>
      <c r="AF1308" s="124"/>
    </row>
    <row r="1309" spans="1:32" s="106" customFormat="1">
      <c r="A1309" s="108"/>
      <c r="B1309" s="108"/>
      <c r="C1309" s="108"/>
      <c r="D1309" s="41"/>
      <c r="E1309" s="41"/>
      <c r="F1309" s="41"/>
      <c r="G1309" s="41"/>
      <c r="H1309" s="133"/>
      <c r="I1309" s="133"/>
      <c r="J1309" s="133"/>
      <c r="K1309" s="133"/>
      <c r="L1309" s="133"/>
      <c r="M1309" s="133"/>
      <c r="N1309" s="133"/>
      <c r="Q1309" s="109"/>
      <c r="R1309" s="109"/>
      <c r="S1309" s="109"/>
      <c r="T1309" s="109"/>
      <c r="U1309" s="109"/>
      <c r="V1309" s="109"/>
      <c r="W1309" s="122"/>
      <c r="X1309" s="138"/>
      <c r="Y1309" s="123"/>
      <c r="Z1309" s="123"/>
      <c r="AA1309" s="79"/>
      <c r="AB1309" s="79"/>
      <c r="AC1309" s="164"/>
      <c r="AD1309" s="123"/>
      <c r="AE1309" s="174"/>
      <c r="AF1309" s="124"/>
    </row>
    <row r="1310" spans="1:32" s="106" customFormat="1">
      <c r="A1310" s="108"/>
      <c r="B1310" s="108"/>
      <c r="C1310" s="108"/>
      <c r="D1310" s="125"/>
      <c r="E1310" s="100"/>
      <c r="F1310" s="125"/>
      <c r="G1310" s="125"/>
      <c r="H1310" s="133"/>
      <c r="I1310" s="133"/>
      <c r="J1310" s="133"/>
      <c r="K1310" s="133"/>
      <c r="L1310" s="133"/>
      <c r="M1310" s="133"/>
      <c r="N1310" s="133"/>
      <c r="Q1310" s="109"/>
      <c r="R1310" s="109"/>
      <c r="S1310" s="109"/>
      <c r="T1310" s="109"/>
      <c r="U1310" s="109"/>
      <c r="V1310" s="109"/>
      <c r="W1310" s="122"/>
      <c r="X1310" s="138"/>
      <c r="Y1310" s="123"/>
      <c r="Z1310" s="123"/>
      <c r="AA1310" s="79"/>
      <c r="AB1310" s="79"/>
      <c r="AC1310" s="164"/>
      <c r="AD1310" s="123"/>
      <c r="AE1310" s="174"/>
      <c r="AF1310" s="124"/>
    </row>
    <row r="1311" spans="1:32" s="106" customFormat="1">
      <c r="A1311" s="108"/>
      <c r="B1311" s="108"/>
      <c r="C1311" s="108"/>
      <c r="D1311" s="41"/>
      <c r="E1311" s="41"/>
      <c r="F1311" s="41"/>
      <c r="G1311" s="41"/>
      <c r="H1311" s="133"/>
      <c r="I1311" s="133"/>
      <c r="J1311" s="133"/>
      <c r="K1311" s="133"/>
      <c r="L1311" s="133"/>
      <c r="M1311" s="133"/>
      <c r="N1311" s="133"/>
      <c r="Q1311" s="109"/>
      <c r="R1311" s="109"/>
      <c r="S1311" s="109"/>
      <c r="T1311" s="109"/>
      <c r="U1311" s="109"/>
      <c r="V1311" s="109"/>
      <c r="W1311" s="122"/>
      <c r="X1311" s="138"/>
      <c r="Y1311" s="123"/>
      <c r="Z1311" s="123"/>
      <c r="AA1311" s="79"/>
      <c r="AB1311" s="79"/>
      <c r="AC1311" s="164"/>
      <c r="AD1311" s="123"/>
      <c r="AE1311" s="174"/>
      <c r="AF1311" s="124"/>
    </row>
    <row r="1312" spans="1:32" s="106" customFormat="1">
      <c r="A1312" s="108"/>
      <c r="B1312" s="108"/>
      <c r="C1312" s="108"/>
      <c r="D1312" s="41"/>
      <c r="E1312" s="41"/>
      <c r="F1312" s="41"/>
      <c r="G1312" s="41"/>
      <c r="H1312" s="133"/>
      <c r="I1312" s="133"/>
      <c r="J1312" s="133"/>
      <c r="K1312" s="133"/>
      <c r="L1312" s="133"/>
      <c r="M1312" s="133"/>
      <c r="N1312" s="133"/>
      <c r="Q1312" s="109"/>
      <c r="R1312" s="109"/>
      <c r="S1312" s="109"/>
      <c r="T1312" s="109"/>
      <c r="U1312" s="109"/>
      <c r="V1312" s="109"/>
      <c r="W1312" s="122"/>
      <c r="X1312" s="138"/>
      <c r="Y1312" s="123"/>
      <c r="Z1312" s="123"/>
      <c r="AA1312" s="79"/>
      <c r="AB1312" s="79"/>
      <c r="AC1312" s="164"/>
      <c r="AD1312" s="123"/>
      <c r="AE1312" s="174"/>
      <c r="AF1312" s="124"/>
    </row>
    <row r="1313" spans="1:32" s="106" customFormat="1">
      <c r="A1313" s="108"/>
      <c r="B1313" s="108"/>
      <c r="C1313" s="108"/>
      <c r="D1313" s="41"/>
      <c r="E1313" s="41"/>
      <c r="F1313" s="41"/>
      <c r="G1313" s="41"/>
      <c r="H1313" s="133"/>
      <c r="I1313" s="133"/>
      <c r="J1313" s="133"/>
      <c r="K1313" s="133"/>
      <c r="L1313" s="133"/>
      <c r="M1313" s="133"/>
      <c r="N1313" s="133"/>
      <c r="Q1313" s="109"/>
      <c r="R1313" s="109"/>
      <c r="S1313" s="109"/>
      <c r="T1313" s="109"/>
      <c r="U1313" s="109"/>
      <c r="V1313" s="109"/>
      <c r="W1313" s="122"/>
      <c r="X1313" s="138"/>
      <c r="Y1313" s="123"/>
      <c r="Z1313" s="123"/>
      <c r="AA1313" s="79"/>
      <c r="AB1313" s="79"/>
      <c r="AC1313" s="164"/>
      <c r="AD1313" s="123"/>
      <c r="AE1313" s="174"/>
      <c r="AF1313" s="124"/>
    </row>
    <row r="1314" spans="1:32" s="106" customFormat="1">
      <c r="A1314" s="108"/>
      <c r="B1314" s="108"/>
      <c r="C1314" s="108"/>
      <c r="D1314" s="126"/>
      <c r="E1314" s="100"/>
      <c r="F1314" s="126"/>
      <c r="G1314" s="126"/>
      <c r="H1314" s="133"/>
      <c r="I1314" s="133"/>
      <c r="J1314" s="133"/>
      <c r="K1314" s="133"/>
      <c r="L1314" s="133"/>
      <c r="M1314" s="133"/>
      <c r="N1314" s="133"/>
      <c r="Q1314" s="109"/>
      <c r="R1314" s="109"/>
      <c r="S1314" s="109"/>
      <c r="T1314" s="109"/>
      <c r="U1314" s="109"/>
      <c r="V1314" s="109"/>
      <c r="W1314" s="122"/>
      <c r="X1314" s="138"/>
      <c r="Y1314" s="123"/>
      <c r="Z1314" s="123"/>
      <c r="AA1314" s="79"/>
      <c r="AB1314" s="79"/>
      <c r="AC1314" s="164"/>
      <c r="AD1314" s="123"/>
      <c r="AE1314" s="174"/>
      <c r="AF1314" s="124"/>
    </row>
    <row r="1315" spans="1:32" s="106" customFormat="1">
      <c r="A1315" s="108"/>
      <c r="B1315" s="108"/>
      <c r="C1315" s="108"/>
      <c r="D1315" s="125"/>
      <c r="E1315" s="100"/>
      <c r="F1315" s="125"/>
      <c r="G1315" s="125"/>
      <c r="H1315" s="133"/>
      <c r="I1315" s="133"/>
      <c r="J1315" s="133"/>
      <c r="K1315" s="133"/>
      <c r="L1315" s="133"/>
      <c r="M1315" s="133"/>
      <c r="N1315" s="133"/>
      <c r="Q1315" s="109"/>
      <c r="R1315" s="109"/>
      <c r="S1315" s="109"/>
      <c r="T1315" s="109"/>
      <c r="U1315" s="109"/>
      <c r="V1315" s="109"/>
      <c r="W1315" s="122"/>
      <c r="X1315" s="138"/>
      <c r="Y1315" s="123"/>
      <c r="Z1315" s="123"/>
      <c r="AA1315" s="79"/>
      <c r="AB1315" s="79"/>
      <c r="AC1315" s="164"/>
      <c r="AD1315" s="123"/>
      <c r="AE1315" s="174"/>
      <c r="AF1315" s="124"/>
    </row>
    <row r="1316" spans="1:32" s="106" customFormat="1">
      <c r="A1316" s="108"/>
      <c r="B1316" s="108"/>
      <c r="C1316" s="108"/>
      <c r="D1316" s="125"/>
      <c r="E1316" s="100"/>
      <c r="F1316" s="125"/>
      <c r="G1316" s="125"/>
      <c r="H1316" s="133"/>
      <c r="I1316" s="133"/>
      <c r="J1316" s="133"/>
      <c r="K1316" s="133"/>
      <c r="L1316" s="133"/>
      <c r="M1316" s="133"/>
      <c r="N1316" s="133"/>
      <c r="Q1316" s="109"/>
      <c r="R1316" s="109"/>
      <c r="S1316" s="109"/>
      <c r="T1316" s="109"/>
      <c r="U1316" s="109"/>
      <c r="V1316" s="109"/>
      <c r="W1316" s="122"/>
      <c r="X1316" s="138"/>
      <c r="Y1316" s="123"/>
      <c r="Z1316" s="123"/>
      <c r="AA1316" s="79"/>
      <c r="AB1316" s="79"/>
      <c r="AC1316" s="164"/>
      <c r="AD1316" s="123"/>
      <c r="AE1316" s="174"/>
      <c r="AF1316" s="124"/>
    </row>
    <row r="1317" spans="1:32" s="106" customFormat="1">
      <c r="A1317" s="108"/>
      <c r="B1317" s="108"/>
      <c r="C1317" s="108"/>
      <c r="D1317" s="102"/>
      <c r="E1317" s="102"/>
      <c r="F1317" s="102"/>
      <c r="G1317" s="102"/>
      <c r="H1317" s="133"/>
      <c r="I1317" s="133"/>
      <c r="J1317" s="133"/>
      <c r="K1317" s="133"/>
      <c r="L1317" s="133"/>
      <c r="M1317" s="133"/>
      <c r="N1317" s="133"/>
      <c r="Q1317" s="109"/>
      <c r="R1317" s="109"/>
      <c r="S1317" s="109"/>
      <c r="T1317" s="109"/>
      <c r="U1317" s="109"/>
      <c r="V1317" s="109"/>
      <c r="W1317" s="122"/>
      <c r="X1317" s="138"/>
      <c r="Y1317" s="123"/>
      <c r="Z1317" s="123"/>
      <c r="AA1317" s="79"/>
      <c r="AB1317" s="79"/>
      <c r="AC1317" s="164"/>
      <c r="AD1317" s="123"/>
      <c r="AE1317" s="174"/>
      <c r="AF1317" s="124"/>
    </row>
    <row r="1318" spans="1:32" s="106" customFormat="1">
      <c r="A1318" s="108"/>
      <c r="B1318" s="108"/>
      <c r="C1318" s="108"/>
      <c r="D1318" s="125"/>
      <c r="E1318" s="100"/>
      <c r="F1318" s="125"/>
      <c r="G1318" s="125"/>
      <c r="H1318" s="133"/>
      <c r="I1318" s="133"/>
      <c r="J1318" s="133"/>
      <c r="K1318" s="133"/>
      <c r="L1318" s="133"/>
      <c r="M1318" s="133"/>
      <c r="N1318" s="133"/>
      <c r="Q1318" s="109"/>
      <c r="R1318" s="109"/>
      <c r="S1318" s="109"/>
      <c r="T1318" s="109"/>
      <c r="U1318" s="109"/>
      <c r="V1318" s="109"/>
      <c r="W1318" s="122"/>
      <c r="X1318" s="138"/>
      <c r="Y1318" s="123"/>
      <c r="Z1318" s="123"/>
      <c r="AA1318" s="79"/>
      <c r="AB1318" s="79"/>
      <c r="AC1318" s="164"/>
      <c r="AD1318" s="123"/>
      <c r="AE1318" s="174"/>
      <c r="AF1318" s="124"/>
    </row>
    <row r="1319" spans="1:32" s="106" customFormat="1">
      <c r="A1319" s="108"/>
      <c r="B1319" s="108"/>
      <c r="C1319" s="108"/>
      <c r="D1319" s="125"/>
      <c r="E1319" s="100"/>
      <c r="F1319" s="125"/>
      <c r="G1319" s="125"/>
      <c r="H1319" s="133"/>
      <c r="I1319" s="133"/>
      <c r="J1319" s="133"/>
      <c r="K1319" s="133"/>
      <c r="L1319" s="133"/>
      <c r="M1319" s="133"/>
      <c r="N1319" s="133"/>
      <c r="Q1319" s="109"/>
      <c r="R1319" s="109"/>
      <c r="S1319" s="109"/>
      <c r="T1319" s="109"/>
      <c r="U1319" s="109"/>
      <c r="V1319" s="109"/>
      <c r="W1319" s="122"/>
      <c r="X1319" s="138"/>
      <c r="Y1319" s="123"/>
      <c r="Z1319" s="123"/>
      <c r="AA1319" s="79"/>
      <c r="AB1319" s="79"/>
      <c r="AC1319" s="164"/>
      <c r="AD1319" s="123"/>
      <c r="AE1319" s="174"/>
      <c r="AF1319" s="124"/>
    </row>
    <row r="1320" spans="1:32" s="106" customFormat="1">
      <c r="A1320" s="108"/>
      <c r="B1320" s="108"/>
      <c r="C1320" s="108"/>
      <c r="D1320" s="125"/>
      <c r="E1320" s="100"/>
      <c r="F1320" s="125"/>
      <c r="G1320" s="125"/>
      <c r="H1320" s="133"/>
      <c r="I1320" s="133"/>
      <c r="J1320" s="133"/>
      <c r="K1320" s="133"/>
      <c r="L1320" s="133"/>
      <c r="M1320" s="133"/>
      <c r="N1320" s="133"/>
      <c r="Q1320" s="109"/>
      <c r="R1320" s="109"/>
      <c r="S1320" s="109"/>
      <c r="T1320" s="109"/>
      <c r="U1320" s="109"/>
      <c r="V1320" s="109"/>
      <c r="W1320" s="122"/>
      <c r="X1320" s="138"/>
      <c r="Y1320" s="123"/>
      <c r="Z1320" s="123"/>
      <c r="AA1320" s="79"/>
      <c r="AB1320" s="79"/>
      <c r="AC1320" s="164"/>
      <c r="AD1320" s="123"/>
      <c r="AE1320" s="174"/>
      <c r="AF1320" s="124"/>
    </row>
    <row r="1321" spans="1:32" s="106" customFormat="1">
      <c r="A1321" s="108"/>
      <c r="B1321" s="108"/>
      <c r="C1321" s="108"/>
      <c r="D1321" s="41"/>
      <c r="E1321" s="41"/>
      <c r="F1321" s="41"/>
      <c r="G1321" s="41"/>
      <c r="H1321" s="133"/>
      <c r="I1321" s="133"/>
      <c r="J1321" s="133"/>
      <c r="K1321" s="133"/>
      <c r="L1321" s="133"/>
      <c r="M1321" s="133"/>
      <c r="N1321" s="133"/>
      <c r="Q1321" s="109"/>
      <c r="R1321" s="109"/>
      <c r="S1321" s="109"/>
      <c r="T1321" s="109"/>
      <c r="U1321" s="109"/>
      <c r="V1321" s="109"/>
      <c r="W1321" s="122"/>
      <c r="X1321" s="138"/>
      <c r="Y1321" s="123"/>
      <c r="Z1321" s="123"/>
      <c r="AA1321" s="79"/>
      <c r="AB1321" s="79"/>
      <c r="AC1321" s="164"/>
      <c r="AD1321" s="123"/>
      <c r="AE1321" s="174"/>
      <c r="AF1321" s="124"/>
    </row>
    <row r="1322" spans="1:32" s="106" customFormat="1">
      <c r="A1322" s="108"/>
      <c r="B1322" s="108"/>
      <c r="C1322" s="108"/>
      <c r="D1322" s="41"/>
      <c r="E1322" s="41"/>
      <c r="F1322" s="41"/>
      <c r="G1322" s="41"/>
      <c r="H1322" s="133"/>
      <c r="I1322" s="133"/>
      <c r="J1322" s="133"/>
      <c r="K1322" s="133"/>
      <c r="L1322" s="133"/>
      <c r="M1322" s="133"/>
      <c r="N1322" s="133"/>
      <c r="Q1322" s="109"/>
      <c r="R1322" s="109"/>
      <c r="S1322" s="109"/>
      <c r="T1322" s="109"/>
      <c r="U1322" s="109"/>
      <c r="V1322" s="109"/>
      <c r="W1322" s="122"/>
      <c r="X1322" s="138"/>
      <c r="Y1322" s="123"/>
      <c r="Z1322" s="123"/>
      <c r="AA1322" s="79"/>
      <c r="AB1322" s="79"/>
      <c r="AC1322" s="164"/>
      <c r="AD1322" s="123"/>
      <c r="AE1322" s="174"/>
      <c r="AF1322" s="124"/>
    </row>
    <row r="1323" spans="1:32" s="106" customFormat="1">
      <c r="A1323" s="108"/>
      <c r="B1323" s="108"/>
      <c r="C1323" s="108"/>
      <c r="D1323" s="111"/>
      <c r="E1323" s="100"/>
      <c r="F1323" s="111"/>
      <c r="G1323" s="111"/>
      <c r="H1323" s="133"/>
      <c r="I1323" s="133"/>
      <c r="J1323" s="133"/>
      <c r="K1323" s="133"/>
      <c r="L1323" s="133"/>
      <c r="M1323" s="133"/>
      <c r="N1323" s="133"/>
      <c r="Q1323" s="109"/>
      <c r="R1323" s="109"/>
      <c r="S1323" s="109"/>
      <c r="T1323" s="109"/>
      <c r="U1323" s="109"/>
      <c r="V1323" s="109"/>
      <c r="W1323" s="122"/>
      <c r="X1323" s="138"/>
      <c r="Y1323" s="123"/>
      <c r="Z1323" s="123"/>
      <c r="AA1323" s="79"/>
      <c r="AB1323" s="79"/>
      <c r="AC1323" s="164"/>
      <c r="AD1323" s="123"/>
      <c r="AE1323" s="174"/>
      <c r="AF1323" s="124"/>
    </row>
    <row r="1324" spans="1:32" s="106" customFormat="1">
      <c r="A1324" s="108"/>
      <c r="B1324" s="108"/>
      <c r="C1324" s="108"/>
      <c r="D1324" s="111"/>
      <c r="E1324" s="100"/>
      <c r="F1324" s="111"/>
      <c r="G1324" s="111"/>
      <c r="H1324" s="133"/>
      <c r="I1324" s="133"/>
      <c r="J1324" s="133"/>
      <c r="K1324" s="133"/>
      <c r="L1324" s="133"/>
      <c r="M1324" s="133"/>
      <c r="N1324" s="133"/>
      <c r="Q1324" s="109"/>
      <c r="R1324" s="109"/>
      <c r="S1324" s="109"/>
      <c r="T1324" s="109"/>
      <c r="U1324" s="109"/>
      <c r="V1324" s="109"/>
      <c r="W1324" s="122"/>
      <c r="X1324" s="138"/>
      <c r="Y1324" s="123"/>
      <c r="Z1324" s="123"/>
      <c r="AA1324" s="79"/>
      <c r="AB1324" s="79"/>
      <c r="AC1324" s="164"/>
      <c r="AD1324" s="123"/>
      <c r="AE1324" s="174"/>
      <c r="AF1324" s="124"/>
    </row>
    <row r="1325" spans="1:32" s="106" customFormat="1">
      <c r="A1325" s="108"/>
      <c r="B1325" s="108"/>
      <c r="C1325" s="108"/>
      <c r="D1325" s="41"/>
      <c r="E1325" s="41"/>
      <c r="F1325" s="41"/>
      <c r="G1325" s="41"/>
      <c r="H1325" s="133"/>
      <c r="I1325" s="133"/>
      <c r="J1325" s="133"/>
      <c r="K1325" s="133"/>
      <c r="L1325" s="133"/>
      <c r="M1325" s="133"/>
      <c r="N1325" s="133"/>
      <c r="Q1325" s="109"/>
      <c r="R1325" s="109"/>
      <c r="S1325" s="109"/>
      <c r="T1325" s="109"/>
      <c r="U1325" s="109"/>
      <c r="V1325" s="109"/>
      <c r="W1325" s="122"/>
      <c r="X1325" s="138"/>
      <c r="Y1325" s="123"/>
      <c r="Z1325" s="123"/>
      <c r="AA1325" s="79"/>
      <c r="AB1325" s="79"/>
      <c r="AC1325" s="164"/>
      <c r="AD1325" s="123"/>
      <c r="AE1325" s="174"/>
      <c r="AF1325" s="124"/>
    </row>
    <row r="1326" spans="1:32" s="106" customFormat="1">
      <c r="A1326" s="108"/>
      <c r="B1326" s="108"/>
      <c r="C1326" s="108"/>
      <c r="D1326" s="41"/>
      <c r="E1326" s="41"/>
      <c r="F1326" s="41"/>
      <c r="G1326" s="41"/>
      <c r="H1326" s="133"/>
      <c r="I1326" s="133"/>
      <c r="J1326" s="133"/>
      <c r="K1326" s="133"/>
      <c r="L1326" s="133"/>
      <c r="M1326" s="133"/>
      <c r="N1326" s="133"/>
      <c r="Q1326" s="109"/>
      <c r="R1326" s="109"/>
      <c r="S1326" s="109"/>
      <c r="T1326" s="109"/>
      <c r="U1326" s="109"/>
      <c r="V1326" s="109"/>
      <c r="W1326" s="122"/>
      <c r="X1326" s="138"/>
      <c r="Y1326" s="123"/>
      <c r="Z1326" s="123"/>
      <c r="AA1326" s="79"/>
      <c r="AB1326" s="79"/>
      <c r="AC1326" s="164"/>
      <c r="AD1326" s="123"/>
      <c r="AE1326" s="174"/>
      <c r="AF1326" s="124"/>
    </row>
    <row r="1327" spans="1:32" s="106" customFormat="1">
      <c r="A1327" s="108"/>
      <c r="B1327" s="108"/>
      <c r="C1327" s="108"/>
      <c r="D1327" s="126"/>
      <c r="E1327" s="100"/>
      <c r="F1327" s="126"/>
      <c r="G1327" s="126"/>
      <c r="H1327" s="133"/>
      <c r="I1327" s="133"/>
      <c r="J1327" s="133"/>
      <c r="K1327" s="133"/>
      <c r="L1327" s="133"/>
      <c r="M1327" s="133"/>
      <c r="N1327" s="133"/>
      <c r="Q1327" s="109"/>
      <c r="R1327" s="109"/>
      <c r="S1327" s="109"/>
      <c r="T1327" s="109"/>
      <c r="U1327" s="109"/>
      <c r="V1327" s="109"/>
      <c r="W1327" s="122"/>
      <c r="X1327" s="138"/>
      <c r="Y1327" s="123"/>
      <c r="Z1327" s="123"/>
      <c r="AA1327" s="79"/>
      <c r="AB1327" s="79"/>
      <c r="AC1327" s="164"/>
      <c r="AD1327" s="123"/>
      <c r="AE1327" s="174"/>
      <c r="AF1327" s="124"/>
    </row>
    <row r="1328" spans="1:32" s="106" customFormat="1">
      <c r="A1328" s="108"/>
      <c r="B1328" s="108"/>
      <c r="C1328" s="108"/>
      <c r="D1328" s="111"/>
      <c r="E1328" s="100"/>
      <c r="F1328" s="111"/>
      <c r="G1328" s="111"/>
      <c r="H1328" s="133"/>
      <c r="I1328" s="133"/>
      <c r="J1328" s="133"/>
      <c r="K1328" s="133"/>
      <c r="L1328" s="133"/>
      <c r="M1328" s="133"/>
      <c r="N1328" s="133"/>
      <c r="Q1328" s="109"/>
      <c r="R1328" s="109"/>
      <c r="S1328" s="109"/>
      <c r="T1328" s="109"/>
      <c r="U1328" s="109"/>
      <c r="V1328" s="109"/>
      <c r="W1328" s="122"/>
      <c r="X1328" s="138"/>
      <c r="Y1328" s="123"/>
      <c r="Z1328" s="123"/>
      <c r="AA1328" s="79"/>
      <c r="AB1328" s="79"/>
      <c r="AC1328" s="164"/>
      <c r="AD1328" s="123"/>
      <c r="AE1328" s="174"/>
      <c r="AF1328" s="124"/>
    </row>
    <row r="1329" spans="1:32" s="106" customFormat="1">
      <c r="A1329" s="108"/>
      <c r="B1329" s="108"/>
      <c r="C1329" s="108"/>
      <c r="D1329" s="125"/>
      <c r="E1329" s="100"/>
      <c r="F1329" s="125"/>
      <c r="G1329" s="125"/>
      <c r="H1329" s="133"/>
      <c r="I1329" s="133"/>
      <c r="J1329" s="133"/>
      <c r="K1329" s="133"/>
      <c r="L1329" s="133"/>
      <c r="M1329" s="133"/>
      <c r="N1329" s="133"/>
      <c r="Q1329" s="109"/>
      <c r="R1329" s="109"/>
      <c r="S1329" s="109"/>
      <c r="T1329" s="109"/>
      <c r="U1329" s="109"/>
      <c r="V1329" s="109"/>
      <c r="W1329" s="122"/>
      <c r="X1329" s="138"/>
      <c r="Y1329" s="123"/>
      <c r="Z1329" s="123"/>
      <c r="AA1329" s="79"/>
      <c r="AB1329" s="79"/>
      <c r="AC1329" s="164"/>
      <c r="AD1329" s="123"/>
      <c r="AE1329" s="174"/>
      <c r="AF1329" s="124"/>
    </row>
    <row r="1330" spans="1:32" s="106" customFormat="1">
      <c r="A1330" s="108"/>
      <c r="B1330" s="108"/>
      <c r="C1330" s="108"/>
      <c r="D1330" s="125"/>
      <c r="E1330" s="100"/>
      <c r="F1330" s="125"/>
      <c r="G1330" s="125"/>
      <c r="H1330" s="133"/>
      <c r="I1330" s="133"/>
      <c r="J1330" s="133"/>
      <c r="K1330" s="133"/>
      <c r="L1330" s="133"/>
      <c r="M1330" s="133"/>
      <c r="N1330" s="133"/>
      <c r="Q1330" s="109"/>
      <c r="R1330" s="109"/>
      <c r="S1330" s="109"/>
      <c r="T1330" s="109"/>
      <c r="U1330" s="109"/>
      <c r="V1330" s="109"/>
      <c r="W1330" s="122"/>
      <c r="X1330" s="138"/>
      <c r="Y1330" s="123"/>
      <c r="Z1330" s="123"/>
      <c r="AA1330" s="79"/>
      <c r="AB1330" s="79"/>
      <c r="AC1330" s="164"/>
      <c r="AD1330" s="123"/>
      <c r="AE1330" s="174"/>
      <c r="AF1330" s="124"/>
    </row>
    <row r="1331" spans="1:32" s="106" customFormat="1">
      <c r="A1331" s="108"/>
      <c r="B1331" s="108"/>
      <c r="C1331" s="108"/>
      <c r="D1331" s="125"/>
      <c r="E1331" s="100"/>
      <c r="F1331" s="125"/>
      <c r="G1331" s="125"/>
      <c r="H1331" s="133"/>
      <c r="I1331" s="133"/>
      <c r="J1331" s="133"/>
      <c r="K1331" s="133"/>
      <c r="L1331" s="133"/>
      <c r="M1331" s="133"/>
      <c r="N1331" s="133"/>
      <c r="Q1331" s="109"/>
      <c r="R1331" s="109"/>
      <c r="S1331" s="109"/>
      <c r="T1331" s="109"/>
      <c r="U1331" s="109"/>
      <c r="V1331" s="109"/>
      <c r="W1331" s="122"/>
      <c r="X1331" s="138"/>
      <c r="Y1331" s="123"/>
      <c r="Z1331" s="123"/>
      <c r="AA1331" s="79"/>
      <c r="AB1331" s="79"/>
      <c r="AC1331" s="164"/>
      <c r="AD1331" s="123"/>
      <c r="AE1331" s="174"/>
      <c r="AF1331" s="124"/>
    </row>
    <row r="1332" spans="1:32" s="106" customFormat="1">
      <c r="A1332" s="108"/>
      <c r="B1332" s="108"/>
      <c r="C1332" s="108"/>
      <c r="D1332" s="125"/>
      <c r="E1332" s="100"/>
      <c r="F1332" s="125"/>
      <c r="G1332" s="125"/>
      <c r="H1332" s="133"/>
      <c r="I1332" s="133"/>
      <c r="J1332" s="133"/>
      <c r="K1332" s="133"/>
      <c r="L1332" s="133"/>
      <c r="M1332" s="133"/>
      <c r="N1332" s="133"/>
      <c r="Q1332" s="109"/>
      <c r="R1332" s="109"/>
      <c r="S1332" s="109"/>
      <c r="T1332" s="109"/>
      <c r="U1332" s="109"/>
      <c r="V1332" s="109"/>
      <c r="W1332" s="122"/>
      <c r="X1332" s="138"/>
      <c r="Y1332" s="123"/>
      <c r="Z1332" s="123"/>
      <c r="AA1332" s="79"/>
      <c r="AB1332" s="79"/>
      <c r="AC1332" s="164"/>
      <c r="AD1332" s="123"/>
      <c r="AE1332" s="174"/>
      <c r="AF1332" s="124"/>
    </row>
    <row r="1333" spans="1:32" s="106" customFormat="1">
      <c r="A1333" s="108"/>
      <c r="B1333" s="108"/>
      <c r="C1333" s="108"/>
      <c r="D1333" s="125"/>
      <c r="E1333" s="100"/>
      <c r="F1333" s="125"/>
      <c r="G1333" s="125"/>
      <c r="H1333" s="133"/>
      <c r="I1333" s="133"/>
      <c r="J1333" s="133"/>
      <c r="K1333" s="133"/>
      <c r="L1333" s="133"/>
      <c r="M1333" s="133"/>
      <c r="N1333" s="133"/>
      <c r="Q1333" s="109"/>
      <c r="R1333" s="109"/>
      <c r="S1333" s="109"/>
      <c r="T1333" s="109"/>
      <c r="U1333" s="109"/>
      <c r="V1333" s="109"/>
      <c r="W1333" s="122"/>
      <c r="X1333" s="138"/>
      <c r="Y1333" s="123"/>
      <c r="Z1333" s="123"/>
      <c r="AA1333" s="79"/>
      <c r="AB1333" s="79"/>
      <c r="AC1333" s="164"/>
      <c r="AD1333" s="123"/>
      <c r="AE1333" s="174"/>
      <c r="AF1333" s="124"/>
    </row>
    <row r="1334" spans="1:32" s="106" customFormat="1">
      <c r="A1334" s="108"/>
      <c r="B1334" s="108"/>
      <c r="C1334" s="108"/>
      <c r="D1334" s="41"/>
      <c r="E1334" s="41"/>
      <c r="F1334" s="41"/>
      <c r="G1334" s="41"/>
      <c r="H1334" s="133"/>
      <c r="I1334" s="133"/>
      <c r="J1334" s="133"/>
      <c r="K1334" s="133"/>
      <c r="L1334" s="133"/>
      <c r="M1334" s="133"/>
      <c r="N1334" s="133"/>
      <c r="Q1334" s="109"/>
      <c r="R1334" s="109"/>
      <c r="S1334" s="109"/>
      <c r="T1334" s="109"/>
      <c r="U1334" s="109"/>
      <c r="V1334" s="109"/>
      <c r="W1334" s="122"/>
      <c r="X1334" s="138"/>
      <c r="Y1334" s="123"/>
      <c r="Z1334" s="123"/>
      <c r="AA1334" s="79"/>
      <c r="AB1334" s="79"/>
      <c r="AC1334" s="164"/>
      <c r="AD1334" s="123"/>
      <c r="AE1334" s="174"/>
      <c r="AF1334" s="124"/>
    </row>
    <row r="1335" spans="1:32" s="106" customFormat="1">
      <c r="A1335" s="108"/>
      <c r="B1335" s="108"/>
      <c r="C1335" s="108"/>
      <c r="D1335" s="41"/>
      <c r="E1335" s="41"/>
      <c r="F1335" s="41"/>
      <c r="G1335" s="41"/>
      <c r="H1335" s="133"/>
      <c r="I1335" s="133"/>
      <c r="J1335" s="133"/>
      <c r="K1335" s="133"/>
      <c r="L1335" s="133"/>
      <c r="M1335" s="133"/>
      <c r="N1335" s="133"/>
      <c r="Q1335" s="109"/>
      <c r="R1335" s="109"/>
      <c r="S1335" s="109"/>
      <c r="T1335" s="109"/>
      <c r="U1335" s="109"/>
      <c r="V1335" s="109"/>
      <c r="W1335" s="122"/>
      <c r="X1335" s="138"/>
      <c r="Y1335" s="123"/>
      <c r="Z1335" s="123"/>
      <c r="AA1335" s="79"/>
      <c r="AB1335" s="79"/>
      <c r="AC1335" s="164"/>
      <c r="AD1335" s="123"/>
      <c r="AE1335" s="174"/>
      <c r="AF1335" s="124"/>
    </row>
    <row r="1336" spans="1:32" s="106" customFormat="1">
      <c r="A1336" s="108"/>
      <c r="B1336" s="108"/>
      <c r="C1336" s="108"/>
      <c r="D1336" s="111"/>
      <c r="E1336" s="100"/>
      <c r="F1336" s="111"/>
      <c r="G1336" s="111"/>
      <c r="H1336" s="133"/>
      <c r="I1336" s="133"/>
      <c r="J1336" s="133"/>
      <c r="K1336" s="133"/>
      <c r="L1336" s="133"/>
      <c r="M1336" s="133"/>
      <c r="N1336" s="133"/>
      <c r="Q1336" s="109"/>
      <c r="R1336" s="109"/>
      <c r="S1336" s="109"/>
      <c r="T1336" s="109"/>
      <c r="U1336" s="109"/>
      <c r="V1336" s="109"/>
      <c r="W1336" s="122"/>
      <c r="X1336" s="138"/>
      <c r="Y1336" s="123"/>
      <c r="Z1336" s="123"/>
      <c r="AA1336" s="79"/>
      <c r="AB1336" s="79"/>
      <c r="AC1336" s="164"/>
      <c r="AD1336" s="123"/>
      <c r="AE1336" s="174"/>
      <c r="AF1336" s="124"/>
    </row>
    <row r="1337" spans="1:32" s="106" customFormat="1">
      <c r="A1337" s="108"/>
      <c r="B1337" s="108"/>
      <c r="C1337" s="108"/>
      <c r="D1337" s="111"/>
      <c r="E1337" s="100"/>
      <c r="F1337" s="111"/>
      <c r="G1337" s="111"/>
      <c r="H1337" s="133"/>
      <c r="I1337" s="133"/>
      <c r="J1337" s="133"/>
      <c r="K1337" s="133"/>
      <c r="L1337" s="133"/>
      <c r="M1337" s="133"/>
      <c r="N1337" s="133"/>
      <c r="Q1337" s="109"/>
      <c r="R1337" s="109"/>
      <c r="S1337" s="109"/>
      <c r="T1337" s="109"/>
      <c r="U1337" s="109"/>
      <c r="V1337" s="109"/>
      <c r="W1337" s="122"/>
      <c r="X1337" s="138"/>
      <c r="Y1337" s="123"/>
      <c r="Z1337" s="123"/>
      <c r="AA1337" s="79"/>
      <c r="AB1337" s="79"/>
      <c r="AC1337" s="164"/>
      <c r="AD1337" s="123"/>
      <c r="AE1337" s="174"/>
      <c r="AF1337" s="124"/>
    </row>
    <row r="1338" spans="1:32" s="106" customFormat="1">
      <c r="A1338" s="108"/>
      <c r="B1338" s="108"/>
      <c r="C1338" s="108"/>
      <c r="D1338" s="41"/>
      <c r="E1338" s="41"/>
      <c r="F1338" s="41"/>
      <c r="G1338" s="41"/>
      <c r="H1338" s="133"/>
      <c r="I1338" s="133"/>
      <c r="J1338" s="133"/>
      <c r="K1338" s="133"/>
      <c r="L1338" s="133"/>
      <c r="M1338" s="133"/>
      <c r="N1338" s="133"/>
      <c r="Q1338" s="109"/>
      <c r="R1338" s="109"/>
      <c r="S1338" s="109"/>
      <c r="T1338" s="109"/>
      <c r="U1338" s="109"/>
      <c r="V1338" s="109"/>
      <c r="W1338" s="122"/>
      <c r="X1338" s="138"/>
      <c r="Y1338" s="123"/>
      <c r="Z1338" s="123"/>
      <c r="AA1338" s="79"/>
      <c r="AB1338" s="79"/>
      <c r="AC1338" s="164"/>
      <c r="AD1338" s="123"/>
      <c r="AE1338" s="174"/>
      <c r="AF1338" s="124"/>
    </row>
    <row r="1339" spans="1:32" s="106" customFormat="1">
      <c r="A1339" s="108"/>
      <c r="B1339" s="108"/>
      <c r="C1339" s="108"/>
      <c r="D1339" s="41"/>
      <c r="E1339" s="41"/>
      <c r="F1339" s="41"/>
      <c r="G1339" s="41"/>
      <c r="H1339" s="133"/>
      <c r="I1339" s="133"/>
      <c r="J1339" s="133"/>
      <c r="K1339" s="133"/>
      <c r="L1339" s="133"/>
      <c r="M1339" s="133"/>
      <c r="N1339" s="133"/>
      <c r="Q1339" s="109"/>
      <c r="R1339" s="109"/>
      <c r="S1339" s="109"/>
      <c r="T1339" s="109"/>
      <c r="U1339" s="109"/>
      <c r="V1339" s="109"/>
      <c r="W1339" s="122"/>
      <c r="X1339" s="138"/>
      <c r="Y1339" s="123"/>
      <c r="Z1339" s="123"/>
      <c r="AA1339" s="79"/>
      <c r="AB1339" s="79"/>
      <c r="AC1339" s="164"/>
      <c r="AD1339" s="123"/>
      <c r="AE1339" s="174"/>
      <c r="AF1339" s="124"/>
    </row>
    <row r="1340" spans="1:32" s="106" customFormat="1">
      <c r="A1340" s="108"/>
      <c r="B1340" s="108"/>
      <c r="C1340" s="108"/>
      <c r="D1340" s="126"/>
      <c r="E1340" s="100"/>
      <c r="F1340" s="126"/>
      <c r="G1340" s="126"/>
      <c r="H1340" s="133"/>
      <c r="I1340" s="133"/>
      <c r="J1340" s="133"/>
      <c r="K1340" s="133"/>
      <c r="L1340" s="133"/>
      <c r="M1340" s="133"/>
      <c r="N1340" s="133"/>
      <c r="Q1340" s="109"/>
      <c r="R1340" s="109"/>
      <c r="S1340" s="109"/>
      <c r="T1340" s="109"/>
      <c r="U1340" s="109"/>
      <c r="V1340" s="109"/>
      <c r="W1340" s="122"/>
      <c r="X1340" s="138"/>
      <c r="Y1340" s="123"/>
      <c r="Z1340" s="123"/>
      <c r="AA1340" s="79"/>
      <c r="AB1340" s="79"/>
      <c r="AC1340" s="164"/>
      <c r="AD1340" s="123"/>
      <c r="AE1340" s="174"/>
      <c r="AF1340" s="124"/>
    </row>
    <row r="1341" spans="1:32" s="106" customFormat="1">
      <c r="A1341" s="108"/>
      <c r="B1341" s="108"/>
      <c r="C1341" s="108"/>
      <c r="D1341" s="125"/>
      <c r="E1341" s="100"/>
      <c r="F1341" s="125"/>
      <c r="G1341" s="125"/>
      <c r="H1341" s="133"/>
      <c r="I1341" s="133"/>
      <c r="J1341" s="133"/>
      <c r="K1341" s="133"/>
      <c r="L1341" s="133"/>
      <c r="M1341" s="133"/>
      <c r="N1341" s="133"/>
      <c r="Q1341" s="109"/>
      <c r="R1341" s="109"/>
      <c r="S1341" s="109"/>
      <c r="T1341" s="109"/>
      <c r="U1341" s="109"/>
      <c r="V1341" s="109"/>
      <c r="W1341" s="122"/>
      <c r="X1341" s="138"/>
      <c r="Y1341" s="123"/>
      <c r="Z1341" s="123"/>
      <c r="AA1341" s="79"/>
      <c r="AB1341" s="79"/>
      <c r="AC1341" s="164"/>
      <c r="AD1341" s="123"/>
      <c r="AE1341" s="174"/>
      <c r="AF1341" s="124"/>
    </row>
    <row r="1342" spans="1:32" s="106" customFormat="1">
      <c r="A1342" s="108"/>
      <c r="B1342" s="108"/>
      <c r="C1342" s="108"/>
      <c r="D1342" s="125"/>
      <c r="E1342" s="100"/>
      <c r="F1342" s="125"/>
      <c r="G1342" s="125"/>
      <c r="H1342" s="133"/>
      <c r="I1342" s="133"/>
      <c r="J1342" s="133"/>
      <c r="K1342" s="133"/>
      <c r="L1342" s="133"/>
      <c r="M1342" s="133"/>
      <c r="N1342" s="133"/>
      <c r="Q1342" s="109"/>
      <c r="R1342" s="109"/>
      <c r="S1342" s="109"/>
      <c r="T1342" s="109"/>
      <c r="U1342" s="109"/>
      <c r="V1342" s="109"/>
      <c r="W1342" s="122"/>
      <c r="X1342" s="138"/>
      <c r="Y1342" s="123"/>
      <c r="Z1342" s="123"/>
      <c r="AA1342" s="79"/>
      <c r="AB1342" s="79"/>
      <c r="AC1342" s="164"/>
      <c r="AD1342" s="123"/>
      <c r="AE1342" s="174"/>
      <c r="AF1342" s="124"/>
    </row>
    <row r="1343" spans="1:32" s="106" customFormat="1">
      <c r="A1343" s="108"/>
      <c r="B1343" s="108"/>
      <c r="C1343" s="108"/>
      <c r="D1343" s="125"/>
      <c r="E1343" s="100"/>
      <c r="F1343" s="125"/>
      <c r="G1343" s="125"/>
      <c r="H1343" s="133"/>
      <c r="I1343" s="133"/>
      <c r="J1343" s="133"/>
      <c r="K1343" s="133"/>
      <c r="L1343" s="133"/>
      <c r="M1343" s="133"/>
      <c r="N1343" s="133"/>
      <c r="Q1343" s="109"/>
      <c r="R1343" s="109"/>
      <c r="S1343" s="109"/>
      <c r="T1343" s="109"/>
      <c r="U1343" s="109"/>
      <c r="V1343" s="109"/>
      <c r="W1343" s="122"/>
      <c r="X1343" s="138"/>
      <c r="Y1343" s="123"/>
      <c r="Z1343" s="123"/>
      <c r="AA1343" s="79"/>
      <c r="AB1343" s="79"/>
      <c r="AC1343" s="164"/>
      <c r="AD1343" s="123"/>
      <c r="AE1343" s="174"/>
      <c r="AF1343" s="124"/>
    </row>
    <row r="1344" spans="1:32" s="106" customFormat="1">
      <c r="A1344" s="108"/>
      <c r="B1344" s="108"/>
      <c r="C1344" s="108"/>
      <c r="D1344" s="41"/>
      <c r="E1344" s="41"/>
      <c r="F1344" s="41"/>
      <c r="G1344" s="41"/>
      <c r="H1344" s="133"/>
      <c r="I1344" s="133"/>
      <c r="J1344" s="133"/>
      <c r="K1344" s="133"/>
      <c r="L1344" s="133"/>
      <c r="M1344" s="133"/>
      <c r="N1344" s="133"/>
      <c r="Q1344" s="109"/>
      <c r="R1344" s="109"/>
      <c r="S1344" s="109"/>
      <c r="T1344" s="109"/>
      <c r="U1344" s="109"/>
      <c r="V1344" s="109"/>
      <c r="W1344" s="122"/>
      <c r="X1344" s="138"/>
      <c r="Y1344" s="123"/>
      <c r="Z1344" s="123"/>
      <c r="AA1344" s="79"/>
      <c r="AB1344" s="79"/>
      <c r="AC1344" s="164"/>
      <c r="AD1344" s="123"/>
      <c r="AE1344" s="174"/>
      <c r="AF1344" s="124"/>
    </row>
    <row r="1345" spans="1:32" s="106" customFormat="1">
      <c r="A1345" s="108"/>
      <c r="B1345" s="108"/>
      <c r="C1345" s="108"/>
      <c r="D1345" s="126"/>
      <c r="E1345" s="100"/>
      <c r="F1345" s="126"/>
      <c r="G1345" s="126"/>
      <c r="H1345" s="133"/>
      <c r="I1345" s="133"/>
      <c r="J1345" s="133"/>
      <c r="K1345" s="133"/>
      <c r="L1345" s="133"/>
      <c r="M1345" s="133"/>
      <c r="N1345" s="133"/>
      <c r="Q1345" s="109"/>
      <c r="R1345" s="109"/>
      <c r="S1345" s="109"/>
      <c r="T1345" s="109"/>
      <c r="U1345" s="109"/>
      <c r="V1345" s="109"/>
      <c r="W1345" s="122"/>
      <c r="X1345" s="138"/>
      <c r="Y1345" s="123"/>
      <c r="Z1345" s="123"/>
      <c r="AA1345" s="79"/>
      <c r="AB1345" s="79"/>
      <c r="AC1345" s="164"/>
      <c r="AD1345" s="123"/>
      <c r="AE1345" s="174"/>
      <c r="AF1345" s="124"/>
    </row>
    <row r="1346" spans="1:32" s="106" customFormat="1">
      <c r="A1346" s="108"/>
      <c r="B1346" s="108"/>
      <c r="C1346" s="108"/>
      <c r="D1346" s="41"/>
      <c r="E1346" s="41"/>
      <c r="F1346" s="41"/>
      <c r="G1346" s="41"/>
      <c r="H1346" s="133"/>
      <c r="I1346" s="133"/>
      <c r="J1346" s="133"/>
      <c r="K1346" s="133"/>
      <c r="L1346" s="133"/>
      <c r="M1346" s="133"/>
      <c r="N1346" s="133"/>
      <c r="Q1346" s="109"/>
      <c r="R1346" s="109"/>
      <c r="S1346" s="109"/>
      <c r="T1346" s="109"/>
      <c r="U1346" s="109"/>
      <c r="V1346" s="109"/>
      <c r="W1346" s="122"/>
      <c r="X1346" s="138"/>
      <c r="Y1346" s="123"/>
      <c r="Z1346" s="123"/>
      <c r="AA1346" s="79"/>
      <c r="AB1346" s="79"/>
      <c r="AC1346" s="164"/>
      <c r="AD1346" s="123"/>
      <c r="AE1346" s="174"/>
      <c r="AF1346" s="124"/>
    </row>
    <row r="1347" spans="1:32" s="106" customFormat="1">
      <c r="A1347" s="108"/>
      <c r="B1347" s="108"/>
      <c r="C1347" s="108"/>
      <c r="D1347" s="41"/>
      <c r="E1347" s="41"/>
      <c r="F1347" s="41"/>
      <c r="G1347" s="41"/>
      <c r="H1347" s="133"/>
      <c r="I1347" s="133"/>
      <c r="J1347" s="133"/>
      <c r="K1347" s="133"/>
      <c r="L1347" s="133"/>
      <c r="M1347" s="133"/>
      <c r="N1347" s="133"/>
      <c r="Q1347" s="109"/>
      <c r="R1347" s="109"/>
      <c r="S1347" s="109"/>
      <c r="T1347" s="109"/>
      <c r="U1347" s="109"/>
      <c r="V1347" s="109"/>
      <c r="W1347" s="122"/>
      <c r="X1347" s="138"/>
      <c r="Y1347" s="123"/>
      <c r="Z1347" s="123"/>
      <c r="AA1347" s="79"/>
      <c r="AB1347" s="79"/>
      <c r="AC1347" s="164"/>
      <c r="AD1347" s="123"/>
      <c r="AE1347" s="174"/>
      <c r="AF1347" s="124"/>
    </row>
    <row r="1348" spans="1:32" s="106" customFormat="1">
      <c r="A1348" s="108"/>
      <c r="B1348" s="108"/>
      <c r="C1348" s="108"/>
      <c r="D1348" s="125"/>
      <c r="E1348" s="100"/>
      <c r="F1348" s="125"/>
      <c r="G1348" s="125"/>
      <c r="H1348" s="133"/>
      <c r="I1348" s="133"/>
      <c r="J1348" s="133"/>
      <c r="K1348" s="133"/>
      <c r="L1348" s="133"/>
      <c r="M1348" s="133"/>
      <c r="N1348" s="133"/>
      <c r="Q1348" s="109"/>
      <c r="R1348" s="109"/>
      <c r="S1348" s="109"/>
      <c r="T1348" s="109"/>
      <c r="U1348" s="109"/>
      <c r="V1348" s="109"/>
      <c r="W1348" s="122"/>
      <c r="X1348" s="138"/>
      <c r="Y1348" s="123"/>
      <c r="Z1348" s="123"/>
      <c r="AA1348" s="79"/>
      <c r="AB1348" s="79"/>
      <c r="AC1348" s="164"/>
      <c r="AD1348" s="123"/>
      <c r="AE1348" s="174"/>
      <c r="AF1348" s="124"/>
    </row>
    <row r="1349" spans="1:32" s="106" customFormat="1">
      <c r="A1349" s="108"/>
      <c r="B1349" s="108"/>
      <c r="C1349" s="108"/>
      <c r="D1349" s="125"/>
      <c r="E1349" s="100"/>
      <c r="F1349" s="125"/>
      <c r="G1349" s="125"/>
      <c r="H1349" s="133"/>
      <c r="I1349" s="133"/>
      <c r="J1349" s="133"/>
      <c r="K1349" s="133"/>
      <c r="L1349" s="133"/>
      <c r="M1349" s="133"/>
      <c r="N1349" s="133"/>
      <c r="Q1349" s="109"/>
      <c r="R1349" s="109"/>
      <c r="S1349" s="109"/>
      <c r="T1349" s="109"/>
      <c r="U1349" s="109"/>
      <c r="V1349" s="109"/>
      <c r="W1349" s="122"/>
      <c r="X1349" s="138"/>
      <c r="Y1349" s="123"/>
      <c r="Z1349" s="123"/>
      <c r="AA1349" s="79"/>
      <c r="AB1349" s="79"/>
      <c r="AC1349" s="164"/>
      <c r="AD1349" s="123"/>
      <c r="AE1349" s="174"/>
      <c r="AF1349" s="124"/>
    </row>
    <row r="1350" spans="1:32" s="106" customFormat="1">
      <c r="A1350" s="108"/>
      <c r="B1350" s="108"/>
      <c r="C1350" s="108"/>
      <c r="D1350" s="125"/>
      <c r="E1350" s="100"/>
      <c r="F1350" s="125"/>
      <c r="G1350" s="125"/>
      <c r="H1350" s="133"/>
      <c r="I1350" s="133"/>
      <c r="J1350" s="133"/>
      <c r="K1350" s="133"/>
      <c r="L1350" s="133"/>
      <c r="M1350" s="133"/>
      <c r="N1350" s="133"/>
      <c r="Q1350" s="109"/>
      <c r="R1350" s="109"/>
      <c r="S1350" s="109"/>
      <c r="T1350" s="109"/>
      <c r="U1350" s="109"/>
      <c r="V1350" s="109"/>
      <c r="W1350" s="122"/>
      <c r="X1350" s="138"/>
      <c r="Y1350" s="123"/>
      <c r="Z1350" s="123"/>
      <c r="AA1350" s="79"/>
      <c r="AB1350" s="79"/>
      <c r="AC1350" s="164"/>
      <c r="AD1350" s="123"/>
      <c r="AE1350" s="174"/>
      <c r="AF1350" s="124"/>
    </row>
    <row r="1351" spans="1:32" s="106" customFormat="1">
      <c r="A1351" s="108"/>
      <c r="B1351" s="108"/>
      <c r="C1351" s="108"/>
      <c r="D1351" s="125"/>
      <c r="E1351" s="100"/>
      <c r="F1351" s="125"/>
      <c r="G1351" s="125"/>
      <c r="H1351" s="133"/>
      <c r="I1351" s="133"/>
      <c r="J1351" s="133"/>
      <c r="K1351" s="133"/>
      <c r="L1351" s="133"/>
      <c r="M1351" s="133"/>
      <c r="N1351" s="133"/>
      <c r="Q1351" s="109"/>
      <c r="R1351" s="109"/>
      <c r="S1351" s="109"/>
      <c r="T1351" s="109"/>
      <c r="U1351" s="109"/>
      <c r="V1351" s="109"/>
      <c r="W1351" s="122"/>
      <c r="X1351" s="138"/>
      <c r="Y1351" s="123"/>
      <c r="Z1351" s="123"/>
      <c r="AA1351" s="79"/>
      <c r="AB1351" s="79"/>
      <c r="AC1351" s="164"/>
      <c r="AD1351" s="123"/>
      <c r="AE1351" s="174"/>
      <c r="AF1351" s="124"/>
    </row>
    <row r="1352" spans="1:32" s="106" customFormat="1">
      <c r="A1352" s="108"/>
      <c r="B1352" s="108"/>
      <c r="C1352" s="108"/>
      <c r="D1352" s="125"/>
      <c r="E1352" s="100"/>
      <c r="F1352" s="125"/>
      <c r="G1352" s="125"/>
      <c r="H1352" s="133"/>
      <c r="I1352" s="133"/>
      <c r="J1352" s="133"/>
      <c r="K1352" s="133"/>
      <c r="L1352" s="133"/>
      <c r="M1352" s="133"/>
      <c r="N1352" s="133"/>
      <c r="Q1352" s="109"/>
      <c r="R1352" s="109"/>
      <c r="S1352" s="109"/>
      <c r="T1352" s="109"/>
      <c r="U1352" s="109"/>
      <c r="V1352" s="109"/>
      <c r="W1352" s="122"/>
      <c r="X1352" s="138"/>
      <c r="Y1352" s="123"/>
      <c r="Z1352" s="123"/>
      <c r="AA1352" s="79"/>
      <c r="AB1352" s="79"/>
      <c r="AC1352" s="164"/>
      <c r="AD1352" s="123"/>
      <c r="AE1352" s="174"/>
      <c r="AF1352" s="124"/>
    </row>
    <row r="1353" spans="1:32" s="106" customFormat="1">
      <c r="A1353" s="108"/>
      <c r="B1353" s="108"/>
      <c r="C1353" s="108"/>
      <c r="D1353" s="125"/>
      <c r="E1353" s="100"/>
      <c r="F1353" s="125"/>
      <c r="G1353" s="125"/>
      <c r="H1353" s="133"/>
      <c r="I1353" s="133"/>
      <c r="J1353" s="133"/>
      <c r="K1353" s="133"/>
      <c r="L1353" s="133"/>
      <c r="M1353" s="133"/>
      <c r="N1353" s="133"/>
      <c r="Q1353" s="109"/>
      <c r="R1353" s="109"/>
      <c r="S1353" s="109"/>
      <c r="T1353" s="109"/>
      <c r="U1353" s="109"/>
      <c r="V1353" s="109"/>
      <c r="W1353" s="122"/>
      <c r="X1353" s="138"/>
      <c r="Y1353" s="123"/>
      <c r="Z1353" s="123"/>
      <c r="AA1353" s="79"/>
      <c r="AB1353" s="79"/>
      <c r="AC1353" s="164"/>
      <c r="AD1353" s="123"/>
      <c r="AE1353" s="174"/>
      <c r="AF1353" s="124"/>
    </row>
    <row r="1354" spans="1:32" s="106" customFormat="1">
      <c r="A1354" s="108"/>
      <c r="B1354" s="108"/>
      <c r="C1354" s="108"/>
      <c r="D1354" s="41"/>
      <c r="E1354" s="41"/>
      <c r="F1354" s="41"/>
      <c r="G1354" s="41"/>
      <c r="H1354" s="133"/>
      <c r="I1354" s="133"/>
      <c r="J1354" s="133"/>
      <c r="K1354" s="133"/>
      <c r="L1354" s="133"/>
      <c r="M1354" s="133"/>
      <c r="N1354" s="133"/>
      <c r="Q1354" s="109"/>
      <c r="R1354" s="109"/>
      <c r="S1354" s="109"/>
      <c r="T1354" s="109"/>
      <c r="U1354" s="109"/>
      <c r="V1354" s="109"/>
      <c r="W1354" s="122"/>
      <c r="X1354" s="138"/>
      <c r="Y1354" s="123"/>
      <c r="Z1354" s="123"/>
      <c r="AA1354" s="79"/>
      <c r="AB1354" s="79"/>
      <c r="AC1354" s="164"/>
      <c r="AD1354" s="123"/>
      <c r="AE1354" s="174"/>
      <c r="AF1354" s="124"/>
    </row>
    <row r="1355" spans="1:32" s="106" customFormat="1">
      <c r="A1355" s="108"/>
      <c r="B1355" s="108"/>
      <c r="C1355" s="108"/>
      <c r="D1355" s="111"/>
      <c r="E1355" s="100"/>
      <c r="F1355" s="111"/>
      <c r="G1355" s="111"/>
      <c r="H1355" s="133"/>
      <c r="I1355" s="133"/>
      <c r="J1355" s="133"/>
      <c r="K1355" s="133"/>
      <c r="L1355" s="133"/>
      <c r="M1355" s="133"/>
      <c r="N1355" s="133"/>
      <c r="Q1355" s="109"/>
      <c r="R1355" s="109"/>
      <c r="S1355" s="109"/>
      <c r="T1355" s="109"/>
      <c r="U1355" s="109"/>
      <c r="V1355" s="109"/>
      <c r="W1355" s="122"/>
      <c r="X1355" s="138"/>
      <c r="Y1355" s="123"/>
      <c r="Z1355" s="123"/>
      <c r="AA1355" s="79"/>
      <c r="AB1355" s="79"/>
      <c r="AC1355" s="164"/>
      <c r="AD1355" s="123"/>
      <c r="AE1355" s="174"/>
      <c r="AF1355" s="124"/>
    </row>
    <row r="1356" spans="1:32" s="106" customFormat="1">
      <c r="A1356" s="108"/>
      <c r="B1356" s="108"/>
      <c r="C1356" s="108"/>
      <c r="D1356" s="125"/>
      <c r="E1356" s="100"/>
      <c r="F1356" s="125"/>
      <c r="G1356" s="125"/>
      <c r="H1356" s="133"/>
      <c r="I1356" s="133"/>
      <c r="J1356" s="133"/>
      <c r="K1356" s="133"/>
      <c r="L1356" s="133"/>
      <c r="M1356" s="133"/>
      <c r="N1356" s="133"/>
      <c r="Q1356" s="109"/>
      <c r="R1356" s="109"/>
      <c r="S1356" s="109"/>
      <c r="T1356" s="109"/>
      <c r="U1356" s="109"/>
      <c r="V1356" s="109"/>
      <c r="W1356" s="122"/>
      <c r="X1356" s="138"/>
      <c r="Y1356" s="123"/>
      <c r="Z1356" s="123"/>
      <c r="AA1356" s="79"/>
      <c r="AB1356" s="79"/>
      <c r="AC1356" s="164"/>
      <c r="AD1356" s="123"/>
      <c r="AE1356" s="174"/>
      <c r="AF1356" s="124"/>
    </row>
    <row r="1357" spans="1:32" s="106" customFormat="1">
      <c r="A1357" s="108"/>
      <c r="B1357" s="108"/>
      <c r="C1357" s="108"/>
      <c r="D1357" s="125"/>
      <c r="E1357" s="100"/>
      <c r="F1357" s="125"/>
      <c r="G1357" s="125"/>
      <c r="H1357" s="133"/>
      <c r="I1357" s="133"/>
      <c r="J1357" s="133"/>
      <c r="K1357" s="133"/>
      <c r="L1357" s="133"/>
      <c r="M1357" s="133"/>
      <c r="N1357" s="133"/>
      <c r="Q1357" s="109"/>
      <c r="R1357" s="109"/>
      <c r="S1357" s="109"/>
      <c r="T1357" s="109"/>
      <c r="U1357" s="109"/>
      <c r="V1357" s="109"/>
      <c r="W1357" s="122"/>
      <c r="X1357" s="138"/>
      <c r="Y1357" s="123"/>
      <c r="Z1357" s="123"/>
      <c r="AA1357" s="79"/>
      <c r="AB1357" s="79"/>
      <c r="AC1357" s="164"/>
      <c r="AD1357" s="123"/>
      <c r="AE1357" s="174"/>
      <c r="AF1357" s="124"/>
    </row>
    <row r="1358" spans="1:32" s="106" customFormat="1">
      <c r="A1358" s="108"/>
      <c r="B1358" s="108"/>
      <c r="C1358" s="108"/>
      <c r="D1358" s="125"/>
      <c r="E1358" s="100"/>
      <c r="F1358" s="125"/>
      <c r="G1358" s="125"/>
      <c r="H1358" s="133"/>
      <c r="I1358" s="133"/>
      <c r="J1358" s="133"/>
      <c r="K1358" s="133"/>
      <c r="L1358" s="133"/>
      <c r="M1358" s="133"/>
      <c r="N1358" s="133"/>
      <c r="Q1358" s="109"/>
      <c r="R1358" s="109"/>
      <c r="S1358" s="109"/>
      <c r="T1358" s="109"/>
      <c r="U1358" s="109"/>
      <c r="V1358" s="109"/>
      <c r="W1358" s="122"/>
      <c r="X1358" s="138"/>
      <c r="Y1358" s="123"/>
      <c r="Z1358" s="123"/>
      <c r="AA1358" s="79"/>
      <c r="AB1358" s="79"/>
      <c r="AC1358" s="164"/>
      <c r="AD1358" s="123"/>
      <c r="AE1358" s="174"/>
      <c r="AF1358" s="124"/>
    </row>
    <row r="1359" spans="1:32" s="106" customFormat="1">
      <c r="A1359" s="108"/>
      <c r="B1359" s="108"/>
      <c r="C1359" s="108"/>
      <c r="D1359" s="125"/>
      <c r="E1359" s="100"/>
      <c r="F1359" s="125"/>
      <c r="G1359" s="125"/>
      <c r="H1359" s="133"/>
      <c r="I1359" s="133"/>
      <c r="J1359" s="133"/>
      <c r="K1359" s="133"/>
      <c r="L1359" s="133"/>
      <c r="M1359" s="133"/>
      <c r="N1359" s="133"/>
      <c r="Q1359" s="109"/>
      <c r="R1359" s="109"/>
      <c r="S1359" s="109"/>
      <c r="T1359" s="109"/>
      <c r="U1359" s="109"/>
      <c r="V1359" s="109"/>
      <c r="W1359" s="122"/>
      <c r="X1359" s="138"/>
      <c r="Y1359" s="123"/>
      <c r="Z1359" s="123"/>
      <c r="AA1359" s="79"/>
      <c r="AB1359" s="79"/>
      <c r="AC1359" s="164"/>
      <c r="AD1359" s="123"/>
      <c r="AE1359" s="174"/>
      <c r="AF1359" s="124"/>
    </row>
    <row r="1360" spans="1:32" s="106" customFormat="1">
      <c r="A1360" s="108"/>
      <c r="B1360" s="108"/>
      <c r="C1360" s="108"/>
      <c r="D1360" s="111"/>
      <c r="E1360" s="100"/>
      <c r="F1360" s="111"/>
      <c r="G1360" s="111"/>
      <c r="H1360" s="133"/>
      <c r="I1360" s="133"/>
      <c r="J1360" s="133"/>
      <c r="K1360" s="133"/>
      <c r="L1360" s="133"/>
      <c r="M1360" s="133"/>
      <c r="N1360" s="133"/>
      <c r="Q1360" s="109"/>
      <c r="R1360" s="109"/>
      <c r="S1360" s="109"/>
      <c r="T1360" s="109"/>
      <c r="U1360" s="109"/>
      <c r="V1360" s="109"/>
      <c r="W1360" s="122"/>
      <c r="X1360" s="138"/>
      <c r="Y1360" s="123"/>
      <c r="Z1360" s="123"/>
      <c r="AA1360" s="79"/>
      <c r="AB1360" s="79"/>
      <c r="AC1360" s="164"/>
      <c r="AD1360" s="123"/>
      <c r="AE1360" s="174"/>
      <c r="AF1360" s="124"/>
    </row>
    <row r="1361" spans="1:32" s="106" customFormat="1">
      <c r="A1361" s="108"/>
      <c r="B1361" s="108"/>
      <c r="C1361" s="108"/>
      <c r="D1361" s="125"/>
      <c r="E1361" s="100"/>
      <c r="F1361" s="125"/>
      <c r="G1361" s="125"/>
      <c r="H1361" s="133"/>
      <c r="I1361" s="133"/>
      <c r="J1361" s="133"/>
      <c r="K1361" s="133"/>
      <c r="L1361" s="133"/>
      <c r="M1361" s="133"/>
      <c r="N1361" s="133"/>
      <c r="Q1361" s="109"/>
      <c r="R1361" s="109"/>
      <c r="S1361" s="109"/>
      <c r="T1361" s="109"/>
      <c r="U1361" s="109"/>
      <c r="V1361" s="109"/>
      <c r="W1361" s="122"/>
      <c r="X1361" s="138"/>
      <c r="Y1361" s="123"/>
      <c r="Z1361" s="123"/>
      <c r="AA1361" s="79"/>
      <c r="AB1361" s="79"/>
      <c r="AC1361" s="164"/>
      <c r="AD1361" s="123"/>
      <c r="AE1361" s="174"/>
      <c r="AF1361" s="124"/>
    </row>
    <row r="1362" spans="1:32" s="106" customFormat="1">
      <c r="A1362" s="108"/>
      <c r="B1362" s="108"/>
      <c r="C1362" s="108"/>
      <c r="D1362" s="41"/>
      <c r="E1362" s="41"/>
      <c r="F1362" s="41"/>
      <c r="G1362" s="41"/>
      <c r="H1362" s="133"/>
      <c r="I1362" s="133"/>
      <c r="J1362" s="133"/>
      <c r="K1362" s="133"/>
      <c r="L1362" s="133"/>
      <c r="M1362" s="133"/>
      <c r="N1362" s="133"/>
      <c r="Q1362" s="109"/>
      <c r="R1362" s="109"/>
      <c r="S1362" s="109"/>
      <c r="T1362" s="109"/>
      <c r="U1362" s="109"/>
      <c r="V1362" s="109"/>
      <c r="W1362" s="122"/>
      <c r="X1362" s="138"/>
      <c r="Y1362" s="123"/>
      <c r="Z1362" s="123"/>
      <c r="AA1362" s="79"/>
      <c r="AB1362" s="79"/>
      <c r="AC1362" s="164"/>
      <c r="AD1362" s="123"/>
      <c r="AE1362" s="174"/>
      <c r="AF1362" s="124"/>
    </row>
    <row r="1363" spans="1:32" s="106" customFormat="1">
      <c r="A1363" s="108"/>
      <c r="B1363" s="108"/>
      <c r="C1363" s="108"/>
      <c r="D1363" s="126"/>
      <c r="E1363" s="100"/>
      <c r="F1363" s="126"/>
      <c r="G1363" s="126"/>
      <c r="H1363" s="133"/>
      <c r="I1363" s="133"/>
      <c r="J1363" s="133"/>
      <c r="K1363" s="133"/>
      <c r="L1363" s="133"/>
      <c r="M1363" s="133"/>
      <c r="N1363" s="133"/>
      <c r="Q1363" s="109"/>
      <c r="R1363" s="109"/>
      <c r="S1363" s="109"/>
      <c r="T1363" s="109"/>
      <c r="U1363" s="109"/>
      <c r="V1363" s="109"/>
      <c r="W1363" s="122"/>
      <c r="X1363" s="138"/>
      <c r="Y1363" s="123"/>
      <c r="Z1363" s="123"/>
      <c r="AA1363" s="79"/>
      <c r="AB1363" s="79"/>
      <c r="AC1363" s="164"/>
      <c r="AD1363" s="123"/>
      <c r="AE1363" s="174"/>
      <c r="AF1363" s="124"/>
    </row>
    <row r="1364" spans="1:32" s="106" customFormat="1">
      <c r="A1364" s="108"/>
      <c r="B1364" s="108"/>
      <c r="C1364" s="108"/>
      <c r="D1364" s="41"/>
      <c r="E1364" s="107"/>
      <c r="F1364" s="41"/>
      <c r="G1364" s="41"/>
      <c r="H1364" s="133"/>
      <c r="I1364" s="133"/>
      <c r="J1364" s="133"/>
      <c r="K1364" s="133"/>
      <c r="L1364" s="133"/>
      <c r="M1364" s="133"/>
      <c r="N1364" s="133"/>
      <c r="Q1364" s="109"/>
      <c r="R1364" s="109"/>
      <c r="S1364" s="109"/>
      <c r="T1364" s="109"/>
      <c r="U1364" s="109"/>
      <c r="V1364" s="109"/>
      <c r="W1364" s="122"/>
      <c r="X1364" s="138"/>
      <c r="Y1364" s="123"/>
      <c r="Z1364" s="123"/>
      <c r="AA1364" s="79"/>
      <c r="AB1364" s="79"/>
      <c r="AC1364" s="164"/>
      <c r="AD1364" s="123"/>
      <c r="AE1364" s="174"/>
      <c r="AF1364" s="124"/>
    </row>
    <row r="1365" spans="1:32" s="106" customFormat="1">
      <c r="A1365" s="108"/>
      <c r="B1365" s="108"/>
      <c r="C1365" s="108"/>
      <c r="D1365" s="129"/>
      <c r="E1365" s="100"/>
      <c r="F1365" s="130"/>
      <c r="G1365" s="129"/>
      <c r="H1365" s="133"/>
      <c r="I1365" s="133"/>
      <c r="J1365" s="133"/>
      <c r="K1365" s="133"/>
      <c r="L1365" s="133"/>
      <c r="M1365" s="133"/>
      <c r="N1365" s="133"/>
      <c r="Q1365" s="109"/>
      <c r="R1365" s="109"/>
      <c r="S1365" s="109"/>
      <c r="T1365" s="109"/>
      <c r="U1365" s="109"/>
      <c r="V1365" s="109"/>
      <c r="W1365" s="122"/>
      <c r="X1365" s="138"/>
      <c r="Y1365" s="123"/>
      <c r="Z1365" s="123"/>
      <c r="AA1365" s="79"/>
      <c r="AB1365" s="79"/>
      <c r="AC1365" s="164"/>
      <c r="AD1365" s="123"/>
      <c r="AE1365" s="174"/>
      <c r="AF1365" s="124"/>
    </row>
    <row r="1366" spans="1:32" s="106" customFormat="1">
      <c r="A1366" s="108"/>
      <c r="B1366" s="108"/>
      <c r="C1366" s="108"/>
      <c r="D1366" s="125"/>
      <c r="E1366" s="100"/>
      <c r="F1366" s="125"/>
      <c r="G1366" s="125"/>
      <c r="H1366" s="133"/>
      <c r="I1366" s="133"/>
      <c r="J1366" s="133"/>
      <c r="K1366" s="133"/>
      <c r="L1366" s="133"/>
      <c r="M1366" s="133"/>
      <c r="N1366" s="133"/>
      <c r="Q1366" s="109"/>
      <c r="R1366" s="109"/>
      <c r="S1366" s="109"/>
      <c r="T1366" s="109"/>
      <c r="U1366" s="109"/>
      <c r="V1366" s="109"/>
      <c r="W1366" s="122"/>
      <c r="X1366" s="138"/>
      <c r="Y1366" s="123"/>
      <c r="Z1366" s="123"/>
      <c r="AA1366" s="79"/>
      <c r="AB1366" s="79"/>
      <c r="AC1366" s="164"/>
      <c r="AD1366" s="123"/>
      <c r="AE1366" s="174"/>
      <c r="AF1366" s="124"/>
    </row>
    <row r="1367" spans="1:32" s="106" customFormat="1">
      <c r="A1367" s="108"/>
      <c r="B1367" s="108"/>
      <c r="C1367" s="108"/>
      <c r="D1367" s="41"/>
      <c r="E1367" s="41"/>
      <c r="F1367" s="41"/>
      <c r="G1367" s="41"/>
      <c r="H1367" s="133"/>
      <c r="I1367" s="133"/>
      <c r="J1367" s="133"/>
      <c r="K1367" s="133"/>
      <c r="L1367" s="133"/>
      <c r="M1367" s="133"/>
      <c r="N1367" s="133"/>
      <c r="Q1367" s="109"/>
      <c r="R1367" s="109"/>
      <c r="S1367" s="109"/>
      <c r="T1367" s="109"/>
      <c r="U1367" s="109"/>
      <c r="V1367" s="109"/>
      <c r="W1367" s="122"/>
      <c r="X1367" s="138"/>
      <c r="Y1367" s="123"/>
      <c r="Z1367" s="123"/>
      <c r="AA1367" s="79"/>
      <c r="AB1367" s="79"/>
      <c r="AC1367" s="164"/>
      <c r="AD1367" s="123"/>
      <c r="AE1367" s="174"/>
      <c r="AF1367" s="124"/>
    </row>
    <row r="1368" spans="1:32" s="106" customFormat="1">
      <c r="A1368" s="108"/>
      <c r="B1368" s="108"/>
      <c r="C1368" s="108"/>
      <c r="D1368" s="102"/>
      <c r="E1368" s="102"/>
      <c r="F1368" s="102"/>
      <c r="G1368" s="102"/>
      <c r="H1368" s="133"/>
      <c r="I1368" s="133"/>
      <c r="J1368" s="133"/>
      <c r="K1368" s="133"/>
      <c r="L1368" s="133"/>
      <c r="M1368" s="133"/>
      <c r="N1368" s="133"/>
      <c r="Q1368" s="109"/>
      <c r="R1368" s="109"/>
      <c r="S1368" s="109"/>
      <c r="T1368" s="109"/>
      <c r="U1368" s="109"/>
      <c r="V1368" s="109"/>
      <c r="W1368" s="122"/>
      <c r="X1368" s="138"/>
      <c r="Y1368" s="123"/>
      <c r="Z1368" s="123"/>
      <c r="AA1368" s="79"/>
      <c r="AB1368" s="79"/>
      <c r="AC1368" s="164"/>
      <c r="AD1368" s="123"/>
      <c r="AE1368" s="174"/>
      <c r="AF1368" s="124"/>
    </row>
    <row r="1369" spans="1:32" s="106" customFormat="1">
      <c r="A1369" s="108"/>
      <c r="B1369" s="108"/>
      <c r="C1369" s="108"/>
      <c r="D1369" s="126"/>
      <c r="E1369" s="100"/>
      <c r="F1369" s="126"/>
      <c r="G1369" s="126"/>
      <c r="H1369" s="133"/>
      <c r="I1369" s="133"/>
      <c r="J1369" s="133"/>
      <c r="K1369" s="133"/>
      <c r="L1369" s="133"/>
      <c r="M1369" s="133"/>
      <c r="N1369" s="133"/>
      <c r="Q1369" s="109"/>
      <c r="R1369" s="109"/>
      <c r="S1369" s="109"/>
      <c r="T1369" s="109"/>
      <c r="U1369" s="109"/>
      <c r="V1369" s="109"/>
      <c r="W1369" s="122"/>
      <c r="X1369" s="138"/>
      <c r="Y1369" s="123"/>
      <c r="Z1369" s="123"/>
      <c r="AA1369" s="79"/>
      <c r="AB1369" s="79"/>
      <c r="AC1369" s="164"/>
      <c r="AD1369" s="123"/>
      <c r="AE1369" s="174"/>
      <c r="AF1369" s="124"/>
    </row>
    <row r="1370" spans="1:32" s="106" customFormat="1">
      <c r="A1370" s="108"/>
      <c r="B1370" s="108"/>
      <c r="C1370" s="108"/>
      <c r="D1370" s="41"/>
      <c r="E1370" s="41"/>
      <c r="F1370" s="41"/>
      <c r="G1370" s="41"/>
      <c r="H1370" s="133"/>
      <c r="I1370" s="133"/>
      <c r="J1370" s="133"/>
      <c r="K1370" s="133"/>
      <c r="L1370" s="133"/>
      <c r="M1370" s="133"/>
      <c r="N1370" s="133"/>
      <c r="Q1370" s="109"/>
      <c r="R1370" s="109"/>
      <c r="S1370" s="109"/>
      <c r="T1370" s="109"/>
      <c r="U1370" s="109"/>
      <c r="V1370" s="109"/>
      <c r="W1370" s="122"/>
      <c r="X1370" s="138"/>
      <c r="Y1370" s="123"/>
      <c r="Z1370" s="123"/>
      <c r="AA1370" s="79"/>
      <c r="AB1370" s="79"/>
      <c r="AC1370" s="164"/>
      <c r="AD1370" s="123"/>
      <c r="AE1370" s="174"/>
      <c r="AF1370" s="124"/>
    </row>
    <row r="1371" spans="1:32" s="106" customFormat="1">
      <c r="A1371" s="108"/>
      <c r="B1371" s="108"/>
      <c r="C1371" s="108"/>
      <c r="D1371" s="41"/>
      <c r="E1371" s="41"/>
      <c r="F1371" s="41"/>
      <c r="G1371" s="41"/>
      <c r="H1371" s="133"/>
      <c r="I1371" s="133"/>
      <c r="J1371" s="133"/>
      <c r="K1371" s="133"/>
      <c r="L1371" s="133"/>
      <c r="M1371" s="133"/>
      <c r="N1371" s="133"/>
      <c r="Q1371" s="109"/>
      <c r="R1371" s="109"/>
      <c r="S1371" s="109"/>
      <c r="T1371" s="109"/>
      <c r="U1371" s="109"/>
      <c r="V1371" s="109"/>
      <c r="W1371" s="122"/>
      <c r="X1371" s="138"/>
      <c r="Y1371" s="123"/>
      <c r="Z1371" s="123"/>
      <c r="AA1371" s="79"/>
      <c r="AB1371" s="79"/>
      <c r="AC1371" s="164"/>
      <c r="AD1371" s="123"/>
      <c r="AE1371" s="174"/>
      <c r="AF1371" s="124"/>
    </row>
    <row r="1372" spans="1:32" s="106" customFormat="1">
      <c r="A1372" s="108"/>
      <c r="B1372" s="108"/>
      <c r="C1372" s="108"/>
      <c r="D1372" s="41"/>
      <c r="E1372" s="41"/>
      <c r="F1372" s="41"/>
      <c r="G1372" s="41"/>
      <c r="H1372" s="133"/>
      <c r="I1372" s="133"/>
      <c r="J1372" s="133"/>
      <c r="K1372" s="133"/>
      <c r="L1372" s="133"/>
      <c r="M1372" s="133"/>
      <c r="N1372" s="133"/>
      <c r="Q1372" s="109"/>
      <c r="R1372" s="109"/>
      <c r="S1372" s="109"/>
      <c r="T1372" s="109"/>
      <c r="U1372" s="109"/>
      <c r="V1372" s="109"/>
      <c r="W1372" s="122"/>
      <c r="X1372" s="138"/>
      <c r="Y1372" s="123"/>
      <c r="Z1372" s="123"/>
      <c r="AA1372" s="79"/>
      <c r="AB1372" s="79"/>
      <c r="AC1372" s="164"/>
      <c r="AD1372" s="123"/>
      <c r="AE1372" s="174"/>
      <c r="AF1372" s="124"/>
    </row>
    <row r="1373" spans="1:32" s="106" customFormat="1">
      <c r="A1373" s="108"/>
      <c r="B1373" s="108"/>
      <c r="C1373" s="108"/>
      <c r="D1373" s="127"/>
      <c r="E1373" s="100"/>
      <c r="F1373" s="127"/>
      <c r="G1373" s="127"/>
      <c r="H1373" s="133"/>
      <c r="I1373" s="133"/>
      <c r="J1373" s="133"/>
      <c r="K1373" s="133"/>
      <c r="L1373" s="133"/>
      <c r="M1373" s="133"/>
      <c r="N1373" s="133"/>
      <c r="Q1373" s="109"/>
      <c r="R1373" s="109"/>
      <c r="S1373" s="109"/>
      <c r="T1373" s="109"/>
      <c r="U1373" s="109"/>
      <c r="V1373" s="109"/>
      <c r="W1373" s="122"/>
      <c r="X1373" s="138"/>
      <c r="Y1373" s="123"/>
      <c r="Z1373" s="123"/>
      <c r="AA1373" s="79"/>
      <c r="AB1373" s="79"/>
      <c r="AC1373" s="164"/>
      <c r="AD1373" s="123"/>
      <c r="AE1373" s="174"/>
      <c r="AF1373" s="124"/>
    </row>
    <row r="1374" spans="1:32" s="106" customFormat="1">
      <c r="A1374" s="108"/>
      <c r="B1374" s="108"/>
      <c r="C1374" s="108"/>
      <c r="D1374" s="127"/>
      <c r="E1374" s="100"/>
      <c r="F1374" s="127"/>
      <c r="G1374" s="127"/>
      <c r="H1374" s="133"/>
      <c r="I1374" s="133"/>
      <c r="J1374" s="133"/>
      <c r="K1374" s="133"/>
      <c r="L1374" s="133"/>
      <c r="M1374" s="133"/>
      <c r="N1374" s="133"/>
      <c r="Q1374" s="109"/>
      <c r="R1374" s="109"/>
      <c r="S1374" s="109"/>
      <c r="T1374" s="109"/>
      <c r="U1374" s="109"/>
      <c r="V1374" s="109"/>
      <c r="W1374" s="122"/>
      <c r="X1374" s="138"/>
      <c r="Y1374" s="123"/>
      <c r="Z1374" s="123"/>
      <c r="AA1374" s="79"/>
      <c r="AB1374" s="79"/>
      <c r="AC1374" s="164"/>
      <c r="AD1374" s="123"/>
      <c r="AE1374" s="174"/>
      <c r="AF1374" s="124"/>
    </row>
    <row r="1375" spans="1:32" s="106" customFormat="1">
      <c r="A1375" s="108"/>
      <c r="B1375" s="108"/>
      <c r="C1375" s="108"/>
      <c r="D1375" s="125"/>
      <c r="E1375" s="100"/>
      <c r="F1375" s="125"/>
      <c r="G1375" s="125"/>
      <c r="H1375" s="133"/>
      <c r="I1375" s="133"/>
      <c r="J1375" s="133"/>
      <c r="K1375" s="133"/>
      <c r="L1375" s="133"/>
      <c r="M1375" s="133"/>
      <c r="N1375" s="133"/>
      <c r="Q1375" s="109"/>
      <c r="R1375" s="109"/>
      <c r="S1375" s="109"/>
      <c r="T1375" s="109"/>
      <c r="U1375" s="109"/>
      <c r="V1375" s="109"/>
      <c r="W1375" s="122"/>
      <c r="X1375" s="138"/>
      <c r="Y1375" s="123"/>
      <c r="Z1375" s="123"/>
      <c r="AA1375" s="79"/>
      <c r="AB1375" s="79"/>
      <c r="AC1375" s="164"/>
      <c r="AD1375" s="123"/>
      <c r="AE1375" s="174"/>
      <c r="AF1375" s="124"/>
    </row>
    <row r="1376" spans="1:32" s="106" customFormat="1">
      <c r="A1376" s="108"/>
      <c r="B1376" s="108"/>
      <c r="C1376" s="108"/>
      <c r="D1376" s="125"/>
      <c r="E1376" s="100"/>
      <c r="F1376" s="125"/>
      <c r="G1376" s="125"/>
      <c r="H1376" s="133"/>
      <c r="I1376" s="133"/>
      <c r="J1376" s="133"/>
      <c r="K1376" s="133"/>
      <c r="L1376" s="133"/>
      <c r="M1376" s="133"/>
      <c r="N1376" s="133"/>
      <c r="Q1376" s="109"/>
      <c r="R1376" s="109"/>
      <c r="S1376" s="109"/>
      <c r="T1376" s="109"/>
      <c r="U1376" s="109"/>
      <c r="V1376" s="109"/>
      <c r="W1376" s="122"/>
      <c r="X1376" s="138"/>
      <c r="Y1376" s="123"/>
      <c r="Z1376" s="123"/>
      <c r="AA1376" s="79"/>
      <c r="AB1376" s="79"/>
      <c r="AC1376" s="164"/>
      <c r="AD1376" s="123"/>
      <c r="AE1376" s="174"/>
      <c r="AF1376" s="124"/>
    </row>
    <row r="1377" spans="1:32" s="106" customFormat="1">
      <c r="A1377" s="108"/>
      <c r="B1377" s="108"/>
      <c r="C1377" s="108"/>
      <c r="D1377" s="41"/>
      <c r="E1377" s="41"/>
      <c r="F1377" s="41"/>
      <c r="G1377" s="41"/>
      <c r="H1377" s="133"/>
      <c r="I1377" s="133"/>
      <c r="J1377" s="133"/>
      <c r="K1377" s="133"/>
      <c r="L1377" s="133"/>
      <c r="M1377" s="133"/>
      <c r="N1377" s="133"/>
      <c r="Q1377" s="109"/>
      <c r="R1377" s="109"/>
      <c r="S1377" s="109"/>
      <c r="T1377" s="109"/>
      <c r="U1377" s="109"/>
      <c r="V1377" s="109"/>
      <c r="W1377" s="122"/>
      <c r="X1377" s="138"/>
      <c r="Y1377" s="123"/>
      <c r="Z1377" s="123"/>
      <c r="AA1377" s="79"/>
      <c r="AB1377" s="79"/>
      <c r="AC1377" s="164"/>
      <c r="AD1377" s="123"/>
      <c r="AE1377" s="174"/>
      <c r="AF1377" s="124"/>
    </row>
    <row r="1378" spans="1:32" s="106" customFormat="1">
      <c r="A1378" s="108"/>
      <c r="B1378" s="108"/>
      <c r="C1378" s="108"/>
      <c r="D1378" s="111"/>
      <c r="E1378" s="100"/>
      <c r="F1378" s="111"/>
      <c r="G1378" s="111"/>
      <c r="H1378" s="133"/>
      <c r="I1378" s="133"/>
      <c r="J1378" s="133"/>
      <c r="K1378" s="133"/>
      <c r="L1378" s="133"/>
      <c r="M1378" s="133"/>
      <c r="N1378" s="133"/>
      <c r="Q1378" s="109"/>
      <c r="R1378" s="109"/>
      <c r="S1378" s="109"/>
      <c r="T1378" s="109"/>
      <c r="U1378" s="109"/>
      <c r="V1378" s="109"/>
      <c r="W1378" s="122"/>
      <c r="X1378" s="138"/>
      <c r="Y1378" s="123"/>
      <c r="Z1378" s="123"/>
      <c r="AA1378" s="79"/>
      <c r="AB1378" s="79"/>
      <c r="AC1378" s="164"/>
      <c r="AD1378" s="123"/>
      <c r="AE1378" s="174"/>
      <c r="AF1378" s="124"/>
    </row>
    <row r="1379" spans="1:32" s="106" customFormat="1">
      <c r="A1379" s="108"/>
      <c r="B1379" s="108"/>
      <c r="C1379" s="108"/>
      <c r="D1379" s="111"/>
      <c r="E1379" s="100"/>
      <c r="F1379" s="111"/>
      <c r="G1379" s="111"/>
      <c r="H1379" s="133"/>
      <c r="I1379" s="133"/>
      <c r="J1379" s="133"/>
      <c r="K1379" s="133"/>
      <c r="L1379" s="133"/>
      <c r="M1379" s="133"/>
      <c r="N1379" s="133"/>
      <c r="Q1379" s="109"/>
      <c r="R1379" s="109"/>
      <c r="S1379" s="109"/>
      <c r="T1379" s="109"/>
      <c r="U1379" s="109"/>
      <c r="V1379" s="109"/>
      <c r="W1379" s="122"/>
      <c r="X1379" s="138"/>
      <c r="Y1379" s="123"/>
      <c r="Z1379" s="123"/>
      <c r="AA1379" s="79"/>
      <c r="AB1379" s="79"/>
      <c r="AC1379" s="164"/>
      <c r="AD1379" s="123"/>
      <c r="AE1379" s="174"/>
      <c r="AF1379" s="124"/>
    </row>
    <row r="1380" spans="1:32" s="106" customFormat="1">
      <c r="A1380" s="108"/>
      <c r="B1380" s="108"/>
      <c r="C1380" s="108"/>
      <c r="D1380" s="127"/>
      <c r="E1380" s="100"/>
      <c r="F1380" s="127"/>
      <c r="G1380" s="127"/>
      <c r="H1380" s="133"/>
      <c r="I1380" s="133"/>
      <c r="J1380" s="133"/>
      <c r="K1380" s="133"/>
      <c r="L1380" s="133"/>
      <c r="M1380" s="133"/>
      <c r="N1380" s="133"/>
      <c r="Q1380" s="109"/>
      <c r="R1380" s="109"/>
      <c r="S1380" s="109"/>
      <c r="T1380" s="109"/>
      <c r="U1380" s="109"/>
      <c r="V1380" s="109"/>
      <c r="W1380" s="122"/>
      <c r="X1380" s="138"/>
      <c r="Y1380" s="123"/>
      <c r="Z1380" s="123"/>
      <c r="AA1380" s="79"/>
      <c r="AB1380" s="79"/>
      <c r="AC1380" s="164"/>
      <c r="AD1380" s="123"/>
      <c r="AE1380" s="174"/>
      <c r="AF1380" s="124"/>
    </row>
    <row r="1381" spans="1:32" s="106" customFormat="1">
      <c r="A1381" s="108"/>
      <c r="B1381" s="108"/>
      <c r="C1381" s="108"/>
      <c r="D1381" s="127"/>
      <c r="E1381" s="100"/>
      <c r="F1381" s="127"/>
      <c r="G1381" s="127"/>
      <c r="H1381" s="133"/>
      <c r="I1381" s="133"/>
      <c r="J1381" s="133"/>
      <c r="K1381" s="133"/>
      <c r="L1381" s="133"/>
      <c r="M1381" s="133"/>
      <c r="N1381" s="133"/>
      <c r="Q1381" s="109"/>
      <c r="R1381" s="109"/>
      <c r="S1381" s="109"/>
      <c r="T1381" s="109"/>
      <c r="U1381" s="109"/>
      <c r="V1381" s="109"/>
      <c r="W1381" s="122"/>
      <c r="X1381" s="138"/>
      <c r="Y1381" s="123"/>
      <c r="Z1381" s="123"/>
      <c r="AA1381" s="79"/>
      <c r="AB1381" s="79"/>
      <c r="AC1381" s="164"/>
      <c r="AD1381" s="123"/>
      <c r="AE1381" s="174"/>
      <c r="AF1381" s="124"/>
    </row>
    <row r="1382" spans="1:32" s="106" customFormat="1">
      <c r="A1382" s="108"/>
      <c r="B1382" s="108"/>
      <c r="C1382" s="108"/>
      <c r="D1382" s="41"/>
      <c r="E1382" s="41"/>
      <c r="F1382" s="41"/>
      <c r="G1382" s="41"/>
      <c r="H1382" s="133"/>
      <c r="I1382" s="133"/>
      <c r="J1382" s="133"/>
      <c r="K1382" s="133"/>
      <c r="L1382" s="133"/>
      <c r="M1382" s="133"/>
      <c r="N1382" s="133"/>
      <c r="Q1382" s="109"/>
      <c r="R1382" s="109"/>
      <c r="S1382" s="109"/>
      <c r="T1382" s="109"/>
      <c r="U1382" s="109"/>
      <c r="V1382" s="109"/>
      <c r="W1382" s="122"/>
      <c r="X1382" s="138"/>
      <c r="Y1382" s="123"/>
      <c r="Z1382" s="123"/>
      <c r="AA1382" s="79"/>
      <c r="AB1382" s="79"/>
      <c r="AC1382" s="164"/>
      <c r="AD1382" s="123"/>
      <c r="AE1382" s="174"/>
      <c r="AF1382" s="124"/>
    </row>
    <row r="1383" spans="1:32" s="106" customFormat="1">
      <c r="A1383" s="108"/>
      <c r="B1383" s="108"/>
      <c r="C1383" s="108"/>
      <c r="D1383" s="125"/>
      <c r="E1383" s="100"/>
      <c r="F1383" s="125"/>
      <c r="G1383" s="125"/>
      <c r="H1383" s="133"/>
      <c r="I1383" s="133"/>
      <c r="J1383" s="133"/>
      <c r="K1383" s="133"/>
      <c r="L1383" s="133"/>
      <c r="M1383" s="133"/>
      <c r="N1383" s="133"/>
      <c r="Q1383" s="109"/>
      <c r="R1383" s="109"/>
      <c r="S1383" s="109"/>
      <c r="T1383" s="109"/>
      <c r="U1383" s="109"/>
      <c r="V1383" s="109"/>
      <c r="W1383" s="122"/>
      <c r="X1383" s="138"/>
      <c r="Y1383" s="123"/>
      <c r="Z1383" s="123"/>
      <c r="AA1383" s="79"/>
      <c r="AB1383" s="79"/>
      <c r="AC1383" s="164"/>
      <c r="AD1383" s="123"/>
      <c r="AE1383" s="174"/>
      <c r="AF1383" s="124"/>
    </row>
    <row r="1384" spans="1:32" s="106" customFormat="1">
      <c r="A1384" s="108"/>
      <c r="B1384" s="108"/>
      <c r="C1384" s="108"/>
      <c r="D1384" s="125"/>
      <c r="E1384" s="100"/>
      <c r="F1384" s="125"/>
      <c r="G1384" s="125"/>
      <c r="H1384" s="133"/>
      <c r="I1384" s="133"/>
      <c r="J1384" s="133"/>
      <c r="K1384" s="133"/>
      <c r="L1384" s="133"/>
      <c r="M1384" s="133"/>
      <c r="N1384" s="133"/>
      <c r="Q1384" s="109"/>
      <c r="R1384" s="109"/>
      <c r="S1384" s="109"/>
      <c r="T1384" s="109"/>
      <c r="U1384" s="109"/>
      <c r="V1384" s="109"/>
      <c r="W1384" s="122"/>
      <c r="X1384" s="138"/>
      <c r="Y1384" s="123"/>
      <c r="Z1384" s="123"/>
      <c r="AA1384" s="79"/>
      <c r="AB1384" s="79"/>
      <c r="AC1384" s="164"/>
      <c r="AD1384" s="123"/>
      <c r="AE1384" s="174"/>
      <c r="AF1384" s="124"/>
    </row>
    <row r="1385" spans="1:32" s="106" customFormat="1">
      <c r="A1385" s="108"/>
      <c r="B1385" s="108"/>
      <c r="C1385" s="108"/>
      <c r="D1385" s="125"/>
      <c r="E1385" s="100"/>
      <c r="F1385" s="125"/>
      <c r="G1385" s="125"/>
      <c r="H1385" s="133"/>
      <c r="I1385" s="133"/>
      <c r="J1385" s="133"/>
      <c r="K1385" s="133"/>
      <c r="L1385" s="133"/>
      <c r="M1385" s="133"/>
      <c r="N1385" s="133"/>
      <c r="Q1385" s="109"/>
      <c r="R1385" s="109"/>
      <c r="S1385" s="109"/>
      <c r="T1385" s="109"/>
      <c r="U1385" s="109"/>
      <c r="V1385" s="109"/>
      <c r="W1385" s="122"/>
      <c r="X1385" s="138"/>
      <c r="Y1385" s="123"/>
      <c r="Z1385" s="123"/>
      <c r="AA1385" s="79"/>
      <c r="AB1385" s="79"/>
      <c r="AC1385" s="164"/>
      <c r="AD1385" s="123"/>
      <c r="AE1385" s="174"/>
      <c r="AF1385" s="124"/>
    </row>
    <row r="1386" spans="1:32" s="106" customFormat="1">
      <c r="A1386" s="108"/>
      <c r="B1386" s="108"/>
      <c r="C1386" s="108"/>
      <c r="D1386" s="125"/>
      <c r="E1386" s="100"/>
      <c r="F1386" s="125"/>
      <c r="G1386" s="125"/>
      <c r="H1386" s="133"/>
      <c r="I1386" s="133"/>
      <c r="J1386" s="133"/>
      <c r="K1386" s="133"/>
      <c r="L1386" s="133"/>
      <c r="M1386" s="133"/>
      <c r="N1386" s="133"/>
      <c r="Q1386" s="109"/>
      <c r="R1386" s="109"/>
      <c r="S1386" s="109"/>
      <c r="T1386" s="109"/>
      <c r="U1386" s="109"/>
      <c r="V1386" s="109"/>
      <c r="W1386" s="122"/>
      <c r="X1386" s="138"/>
      <c r="Y1386" s="123"/>
      <c r="Z1386" s="123"/>
      <c r="AA1386" s="79"/>
      <c r="AB1386" s="79"/>
      <c r="AC1386" s="164"/>
      <c r="AD1386" s="123"/>
      <c r="AE1386" s="174"/>
      <c r="AF1386" s="124"/>
    </row>
    <row r="1387" spans="1:32" s="106" customFormat="1">
      <c r="A1387" s="108"/>
      <c r="B1387" s="108"/>
      <c r="C1387" s="108"/>
      <c r="D1387" s="125"/>
      <c r="E1387" s="100"/>
      <c r="F1387" s="125"/>
      <c r="G1387" s="125"/>
      <c r="H1387" s="133"/>
      <c r="I1387" s="133"/>
      <c r="J1387" s="133"/>
      <c r="K1387" s="133"/>
      <c r="L1387" s="133"/>
      <c r="M1387" s="133"/>
      <c r="N1387" s="133"/>
      <c r="Q1387" s="109"/>
      <c r="R1387" s="109"/>
      <c r="S1387" s="109"/>
      <c r="T1387" s="109"/>
      <c r="U1387" s="109"/>
      <c r="V1387" s="109"/>
      <c r="W1387" s="122"/>
      <c r="X1387" s="138"/>
      <c r="Y1387" s="123"/>
      <c r="Z1387" s="123"/>
      <c r="AA1387" s="79"/>
      <c r="AB1387" s="79"/>
      <c r="AC1387" s="164"/>
      <c r="AD1387" s="123"/>
      <c r="AE1387" s="174"/>
      <c r="AF1387" s="124"/>
    </row>
    <row r="1388" spans="1:32" s="106" customFormat="1">
      <c r="A1388" s="108"/>
      <c r="B1388" s="108"/>
      <c r="C1388" s="108"/>
      <c r="D1388" s="41"/>
      <c r="E1388" s="107"/>
      <c r="F1388" s="41"/>
      <c r="G1388" s="41"/>
      <c r="H1388" s="133"/>
      <c r="I1388" s="133"/>
      <c r="J1388" s="133"/>
      <c r="K1388" s="133"/>
      <c r="L1388" s="133"/>
      <c r="M1388" s="133"/>
      <c r="N1388" s="133"/>
      <c r="Q1388" s="109"/>
      <c r="R1388" s="109"/>
      <c r="S1388" s="109"/>
      <c r="T1388" s="109"/>
      <c r="U1388" s="109"/>
      <c r="V1388" s="109"/>
      <c r="W1388" s="122"/>
      <c r="X1388" s="138"/>
      <c r="Y1388" s="123"/>
      <c r="Z1388" s="123"/>
      <c r="AA1388" s="79"/>
      <c r="AB1388" s="79"/>
      <c r="AC1388" s="164"/>
      <c r="AD1388" s="123"/>
      <c r="AE1388" s="174"/>
      <c r="AF1388" s="124"/>
    </row>
    <row r="1389" spans="1:32" s="106" customFormat="1">
      <c r="A1389" s="108"/>
      <c r="B1389" s="108"/>
      <c r="C1389" s="108"/>
      <c r="D1389" s="41"/>
      <c r="E1389" s="107"/>
      <c r="F1389" s="41"/>
      <c r="G1389" s="41"/>
      <c r="H1389" s="133"/>
      <c r="I1389" s="133"/>
      <c r="J1389" s="133"/>
      <c r="K1389" s="133"/>
      <c r="L1389" s="133"/>
      <c r="M1389" s="133"/>
      <c r="N1389" s="133"/>
      <c r="Q1389" s="109"/>
      <c r="R1389" s="109"/>
      <c r="S1389" s="109"/>
      <c r="T1389" s="109"/>
      <c r="U1389" s="109"/>
      <c r="V1389" s="109"/>
      <c r="W1389" s="122"/>
      <c r="X1389" s="138"/>
      <c r="Y1389" s="123"/>
      <c r="Z1389" s="123"/>
      <c r="AA1389" s="79"/>
      <c r="AB1389" s="79"/>
      <c r="AC1389" s="164"/>
      <c r="AD1389" s="123"/>
      <c r="AE1389" s="174"/>
      <c r="AF1389" s="124"/>
    </row>
    <row r="1390" spans="1:32" s="106" customFormat="1">
      <c r="A1390" s="108"/>
      <c r="B1390" s="108"/>
      <c r="C1390" s="108"/>
      <c r="D1390" s="125"/>
      <c r="E1390" s="100"/>
      <c r="F1390" s="125"/>
      <c r="G1390" s="125"/>
      <c r="H1390" s="133"/>
      <c r="I1390" s="133"/>
      <c r="J1390" s="133"/>
      <c r="K1390" s="133"/>
      <c r="L1390" s="133"/>
      <c r="M1390" s="133"/>
      <c r="N1390" s="133"/>
      <c r="Q1390" s="109"/>
      <c r="R1390" s="109"/>
      <c r="S1390" s="109"/>
      <c r="T1390" s="109"/>
      <c r="U1390" s="109"/>
      <c r="V1390" s="109"/>
      <c r="W1390" s="122"/>
      <c r="X1390" s="138"/>
      <c r="Y1390" s="123"/>
      <c r="Z1390" s="123"/>
      <c r="AA1390" s="79"/>
      <c r="AB1390" s="79"/>
      <c r="AC1390" s="164"/>
      <c r="AD1390" s="123"/>
      <c r="AE1390" s="174"/>
      <c r="AF1390" s="124"/>
    </row>
    <row r="1391" spans="1:32" s="106" customFormat="1">
      <c r="A1391" s="108"/>
      <c r="B1391" s="108"/>
      <c r="C1391" s="108"/>
      <c r="D1391" s="125"/>
      <c r="E1391" s="100"/>
      <c r="F1391" s="125"/>
      <c r="G1391" s="125"/>
      <c r="H1391" s="133"/>
      <c r="I1391" s="133"/>
      <c r="J1391" s="133"/>
      <c r="K1391" s="133"/>
      <c r="L1391" s="133"/>
      <c r="M1391" s="133"/>
      <c r="N1391" s="133"/>
      <c r="Q1391" s="109"/>
      <c r="R1391" s="109"/>
      <c r="S1391" s="109"/>
      <c r="T1391" s="109"/>
      <c r="U1391" s="109"/>
      <c r="V1391" s="109"/>
      <c r="W1391" s="122"/>
      <c r="X1391" s="138"/>
      <c r="Y1391" s="123"/>
      <c r="Z1391" s="123"/>
      <c r="AA1391" s="79"/>
      <c r="AB1391" s="79"/>
      <c r="AC1391" s="164"/>
      <c r="AD1391" s="123"/>
      <c r="AE1391" s="174"/>
      <c r="AF1391" s="124"/>
    </row>
    <row r="1392" spans="1:32" s="106" customFormat="1">
      <c r="A1392" s="108"/>
      <c r="B1392" s="108"/>
      <c r="C1392" s="108"/>
      <c r="D1392" s="125"/>
      <c r="E1392" s="100"/>
      <c r="F1392" s="125"/>
      <c r="G1392" s="125"/>
      <c r="H1392" s="133"/>
      <c r="I1392" s="133"/>
      <c r="J1392" s="133"/>
      <c r="K1392" s="133"/>
      <c r="L1392" s="133"/>
      <c r="M1392" s="133"/>
      <c r="N1392" s="133"/>
      <c r="Q1392" s="109"/>
      <c r="R1392" s="109"/>
      <c r="S1392" s="109"/>
      <c r="T1392" s="109"/>
      <c r="U1392" s="109"/>
      <c r="V1392" s="109"/>
      <c r="W1392" s="122"/>
      <c r="X1392" s="138"/>
      <c r="Y1392" s="123"/>
      <c r="Z1392" s="123"/>
      <c r="AA1392" s="79"/>
      <c r="AB1392" s="79"/>
      <c r="AC1392" s="164"/>
      <c r="AD1392" s="123"/>
      <c r="AE1392" s="174"/>
      <c r="AF1392" s="124"/>
    </row>
    <row r="1393" spans="1:32" s="106" customFormat="1">
      <c r="A1393" s="108"/>
      <c r="B1393" s="108"/>
      <c r="C1393" s="108"/>
      <c r="D1393" s="125"/>
      <c r="E1393" s="100"/>
      <c r="F1393" s="125"/>
      <c r="G1393" s="125"/>
      <c r="H1393" s="133"/>
      <c r="I1393" s="133"/>
      <c r="J1393" s="133"/>
      <c r="K1393" s="133"/>
      <c r="L1393" s="133"/>
      <c r="M1393" s="133"/>
      <c r="N1393" s="133"/>
      <c r="Q1393" s="109"/>
      <c r="R1393" s="109"/>
      <c r="S1393" s="109"/>
      <c r="T1393" s="109"/>
      <c r="U1393" s="109"/>
      <c r="V1393" s="109"/>
      <c r="W1393" s="122"/>
      <c r="X1393" s="138"/>
      <c r="Y1393" s="123"/>
      <c r="Z1393" s="123"/>
      <c r="AA1393" s="79"/>
      <c r="AB1393" s="79"/>
      <c r="AC1393" s="164"/>
      <c r="AD1393" s="123"/>
      <c r="AE1393" s="174"/>
      <c r="AF1393" s="124"/>
    </row>
    <row r="1394" spans="1:32" s="106" customFormat="1">
      <c r="A1394" s="108"/>
      <c r="B1394" s="108"/>
      <c r="C1394" s="108"/>
      <c r="D1394" s="41"/>
      <c r="E1394" s="41"/>
      <c r="F1394" s="41"/>
      <c r="G1394" s="41"/>
      <c r="H1394" s="133"/>
      <c r="I1394" s="133"/>
      <c r="J1394" s="133"/>
      <c r="K1394" s="133"/>
      <c r="L1394" s="133"/>
      <c r="M1394" s="133"/>
      <c r="N1394" s="133"/>
      <c r="Q1394" s="109"/>
      <c r="R1394" s="109"/>
      <c r="S1394" s="109"/>
      <c r="T1394" s="109"/>
      <c r="U1394" s="109"/>
      <c r="V1394" s="109"/>
      <c r="W1394" s="122"/>
      <c r="X1394" s="138"/>
      <c r="Y1394" s="123"/>
      <c r="Z1394" s="123"/>
      <c r="AA1394" s="79"/>
      <c r="AB1394" s="79"/>
      <c r="AC1394" s="164"/>
      <c r="AD1394" s="123"/>
      <c r="AE1394" s="174"/>
      <c r="AF1394" s="124"/>
    </row>
    <row r="1395" spans="1:32" s="106" customFormat="1">
      <c r="A1395" s="108"/>
      <c r="B1395" s="108"/>
      <c r="C1395" s="108"/>
      <c r="D1395" s="126"/>
      <c r="E1395" s="100"/>
      <c r="F1395" s="126"/>
      <c r="G1395" s="126"/>
      <c r="H1395" s="133"/>
      <c r="I1395" s="133"/>
      <c r="J1395" s="133"/>
      <c r="K1395" s="133"/>
      <c r="L1395" s="133"/>
      <c r="M1395" s="133"/>
      <c r="N1395" s="133"/>
      <c r="Q1395" s="109"/>
      <c r="R1395" s="109"/>
      <c r="S1395" s="109"/>
      <c r="T1395" s="109"/>
      <c r="U1395" s="109"/>
      <c r="V1395" s="109"/>
      <c r="W1395" s="122"/>
      <c r="X1395" s="138"/>
      <c r="Y1395" s="123"/>
      <c r="Z1395" s="123"/>
      <c r="AA1395" s="79"/>
      <c r="AB1395" s="79"/>
      <c r="AC1395" s="164"/>
      <c r="AD1395" s="123"/>
      <c r="AE1395" s="174"/>
      <c r="AF1395" s="124"/>
    </row>
    <row r="1396" spans="1:32" s="106" customFormat="1">
      <c r="A1396" s="108"/>
      <c r="B1396" s="108"/>
      <c r="C1396" s="108"/>
      <c r="D1396" s="41"/>
      <c r="E1396" s="41"/>
      <c r="F1396" s="41"/>
      <c r="G1396" s="41"/>
      <c r="H1396" s="133"/>
      <c r="I1396" s="133"/>
      <c r="J1396" s="133"/>
      <c r="K1396" s="133"/>
      <c r="L1396" s="133"/>
      <c r="M1396" s="133"/>
      <c r="N1396" s="133"/>
      <c r="Q1396" s="109"/>
      <c r="R1396" s="109"/>
      <c r="S1396" s="109"/>
      <c r="T1396" s="109"/>
      <c r="U1396" s="109"/>
      <c r="V1396" s="109"/>
      <c r="W1396" s="122"/>
      <c r="X1396" s="138"/>
      <c r="Y1396" s="123"/>
      <c r="Z1396" s="123"/>
      <c r="AA1396" s="79"/>
      <c r="AB1396" s="79"/>
      <c r="AC1396" s="164"/>
      <c r="AD1396" s="123"/>
      <c r="AE1396" s="174"/>
      <c r="AF1396" s="124"/>
    </row>
    <row r="1397" spans="1:32" s="106" customFormat="1">
      <c r="A1397" s="108"/>
      <c r="B1397" s="108"/>
      <c r="C1397" s="108"/>
      <c r="D1397" s="41"/>
      <c r="E1397" s="41"/>
      <c r="F1397" s="41"/>
      <c r="G1397" s="41"/>
      <c r="H1397" s="133"/>
      <c r="I1397" s="133"/>
      <c r="J1397" s="133"/>
      <c r="K1397" s="133"/>
      <c r="L1397" s="133"/>
      <c r="M1397" s="133"/>
      <c r="N1397" s="133"/>
      <c r="Q1397" s="109"/>
      <c r="R1397" s="109"/>
      <c r="S1397" s="109"/>
      <c r="T1397" s="109"/>
      <c r="U1397" s="109"/>
      <c r="V1397" s="109"/>
      <c r="W1397" s="122"/>
      <c r="X1397" s="138"/>
      <c r="Y1397" s="123"/>
      <c r="Z1397" s="123"/>
      <c r="AA1397" s="79"/>
      <c r="AB1397" s="79"/>
      <c r="AC1397" s="164"/>
      <c r="AD1397" s="123"/>
      <c r="AE1397" s="174"/>
      <c r="AF1397" s="124"/>
    </row>
    <row r="1398" spans="1:32" s="106" customFormat="1">
      <c r="A1398" s="108"/>
      <c r="B1398" s="108"/>
      <c r="C1398" s="108"/>
      <c r="D1398" s="41"/>
      <c r="E1398" s="41"/>
      <c r="F1398" s="41"/>
      <c r="G1398" s="41"/>
      <c r="H1398" s="133"/>
      <c r="I1398" s="133"/>
      <c r="J1398" s="133"/>
      <c r="K1398" s="133"/>
      <c r="L1398" s="133"/>
      <c r="M1398" s="133"/>
      <c r="N1398" s="133"/>
      <c r="Q1398" s="109"/>
      <c r="R1398" s="109"/>
      <c r="S1398" s="109"/>
      <c r="T1398" s="109"/>
      <c r="U1398" s="109"/>
      <c r="V1398" s="109"/>
      <c r="W1398" s="122"/>
      <c r="X1398" s="138"/>
      <c r="Y1398" s="123"/>
      <c r="Z1398" s="123"/>
      <c r="AA1398" s="79"/>
      <c r="AB1398" s="79"/>
      <c r="AC1398" s="164"/>
      <c r="AD1398" s="123"/>
      <c r="AE1398" s="174"/>
      <c r="AF1398" s="124"/>
    </row>
    <row r="1399" spans="1:32" s="106" customFormat="1">
      <c r="A1399" s="108"/>
      <c r="B1399" s="108"/>
      <c r="C1399" s="108"/>
      <c r="D1399" s="41"/>
      <c r="E1399" s="41"/>
      <c r="F1399" s="41"/>
      <c r="G1399" s="41"/>
      <c r="H1399" s="133"/>
      <c r="I1399" s="133"/>
      <c r="J1399" s="133"/>
      <c r="K1399" s="133"/>
      <c r="L1399" s="133"/>
      <c r="M1399" s="133"/>
      <c r="N1399" s="133"/>
      <c r="Q1399" s="109"/>
      <c r="R1399" s="109"/>
      <c r="S1399" s="109"/>
      <c r="T1399" s="109"/>
      <c r="U1399" s="109"/>
      <c r="V1399" s="109"/>
      <c r="W1399" s="122"/>
      <c r="X1399" s="138"/>
      <c r="Y1399" s="123"/>
      <c r="Z1399" s="123"/>
      <c r="AA1399" s="79"/>
      <c r="AB1399" s="79"/>
      <c r="AC1399" s="164"/>
      <c r="AD1399" s="123"/>
      <c r="AE1399" s="174"/>
      <c r="AF1399" s="124"/>
    </row>
    <row r="1400" spans="1:32" s="106" customFormat="1">
      <c r="A1400" s="108"/>
      <c r="B1400" s="108"/>
      <c r="C1400" s="108"/>
      <c r="D1400" s="125"/>
      <c r="E1400" s="100"/>
      <c r="F1400" s="125"/>
      <c r="G1400" s="125"/>
      <c r="H1400" s="133"/>
      <c r="I1400" s="133"/>
      <c r="J1400" s="133"/>
      <c r="K1400" s="133"/>
      <c r="L1400" s="133"/>
      <c r="M1400" s="133"/>
      <c r="N1400" s="133"/>
      <c r="Q1400" s="109"/>
      <c r="R1400" s="109"/>
      <c r="S1400" s="109"/>
      <c r="T1400" s="109"/>
      <c r="U1400" s="109"/>
      <c r="V1400" s="109"/>
      <c r="W1400" s="122"/>
      <c r="X1400" s="138"/>
      <c r="Y1400" s="123"/>
      <c r="Z1400" s="123"/>
      <c r="AA1400" s="79"/>
      <c r="AB1400" s="79"/>
      <c r="AC1400" s="164"/>
      <c r="AD1400" s="123"/>
      <c r="AE1400" s="174"/>
      <c r="AF1400" s="124"/>
    </row>
    <row r="1401" spans="1:32" s="106" customFormat="1">
      <c r="A1401" s="108"/>
      <c r="B1401" s="108"/>
      <c r="C1401" s="108"/>
      <c r="D1401" s="125"/>
      <c r="E1401" s="100"/>
      <c r="F1401" s="125"/>
      <c r="G1401" s="125"/>
      <c r="H1401" s="133"/>
      <c r="I1401" s="133"/>
      <c r="J1401" s="133"/>
      <c r="K1401" s="133"/>
      <c r="L1401" s="133"/>
      <c r="M1401" s="133"/>
      <c r="N1401" s="133"/>
      <c r="Q1401" s="109"/>
      <c r="R1401" s="109"/>
      <c r="S1401" s="109"/>
      <c r="T1401" s="109"/>
      <c r="U1401" s="109"/>
      <c r="V1401" s="109"/>
      <c r="W1401" s="122"/>
      <c r="X1401" s="138"/>
      <c r="Y1401" s="123"/>
      <c r="Z1401" s="123"/>
      <c r="AA1401" s="79"/>
      <c r="AB1401" s="79"/>
      <c r="AC1401" s="164"/>
      <c r="AD1401" s="123"/>
      <c r="AE1401" s="174"/>
      <c r="AF1401" s="124"/>
    </row>
    <row r="1402" spans="1:32" s="106" customFormat="1">
      <c r="A1402" s="108"/>
      <c r="B1402" s="108"/>
      <c r="C1402" s="108"/>
      <c r="D1402" s="126"/>
      <c r="E1402" s="100"/>
      <c r="F1402" s="126"/>
      <c r="G1402" s="126"/>
      <c r="H1402" s="133"/>
      <c r="I1402" s="133"/>
      <c r="J1402" s="133"/>
      <c r="K1402" s="133"/>
      <c r="L1402" s="133"/>
      <c r="M1402" s="133"/>
      <c r="N1402" s="133"/>
      <c r="Q1402" s="109"/>
      <c r="R1402" s="109"/>
      <c r="S1402" s="109"/>
      <c r="T1402" s="109"/>
      <c r="U1402" s="109"/>
      <c r="V1402" s="109"/>
      <c r="W1402" s="122"/>
      <c r="X1402" s="138"/>
      <c r="Y1402" s="123"/>
      <c r="Z1402" s="123"/>
      <c r="AA1402" s="79"/>
      <c r="AB1402" s="79"/>
      <c r="AC1402" s="164"/>
      <c r="AD1402" s="123"/>
      <c r="AE1402" s="174"/>
      <c r="AF1402" s="124"/>
    </row>
    <row r="1403" spans="1:32" s="106" customFormat="1">
      <c r="A1403" s="108"/>
      <c r="B1403" s="108"/>
      <c r="C1403" s="108"/>
      <c r="D1403" s="41"/>
      <c r="E1403" s="41"/>
      <c r="F1403" s="41"/>
      <c r="G1403" s="41"/>
      <c r="H1403" s="133"/>
      <c r="I1403" s="133"/>
      <c r="J1403" s="133"/>
      <c r="K1403" s="133"/>
      <c r="L1403" s="133"/>
      <c r="M1403" s="133"/>
      <c r="N1403" s="133"/>
      <c r="Q1403" s="109"/>
      <c r="R1403" s="109"/>
      <c r="S1403" s="109"/>
      <c r="T1403" s="109"/>
      <c r="U1403" s="109"/>
      <c r="V1403" s="109"/>
      <c r="W1403" s="122"/>
      <c r="X1403" s="138"/>
      <c r="Y1403" s="123"/>
      <c r="Z1403" s="123"/>
      <c r="AA1403" s="79"/>
      <c r="AB1403" s="79"/>
      <c r="AC1403" s="164"/>
      <c r="AD1403" s="123"/>
      <c r="AE1403" s="174"/>
      <c r="AF1403" s="124"/>
    </row>
    <row r="1404" spans="1:32" s="106" customFormat="1">
      <c r="A1404" s="108"/>
      <c r="B1404" s="108"/>
      <c r="C1404" s="108"/>
      <c r="D1404" s="41"/>
      <c r="E1404" s="41"/>
      <c r="F1404" s="41"/>
      <c r="G1404" s="41"/>
      <c r="H1404" s="133"/>
      <c r="I1404" s="133"/>
      <c r="J1404" s="133"/>
      <c r="K1404" s="133"/>
      <c r="L1404" s="133"/>
      <c r="M1404" s="133"/>
      <c r="N1404" s="133"/>
      <c r="Q1404" s="109"/>
      <c r="R1404" s="109"/>
      <c r="S1404" s="109"/>
      <c r="T1404" s="109"/>
      <c r="U1404" s="109"/>
      <c r="V1404" s="109"/>
      <c r="W1404" s="122"/>
      <c r="X1404" s="138"/>
      <c r="Y1404" s="123"/>
      <c r="Z1404" s="123"/>
      <c r="AA1404" s="79"/>
      <c r="AB1404" s="79"/>
      <c r="AC1404" s="164"/>
      <c r="AD1404" s="123"/>
      <c r="AE1404" s="174"/>
      <c r="AF1404" s="124"/>
    </row>
    <row r="1405" spans="1:32" s="106" customFormat="1">
      <c r="A1405" s="108"/>
      <c r="B1405" s="108"/>
      <c r="C1405" s="108"/>
      <c r="D1405" s="41"/>
      <c r="E1405" s="41"/>
      <c r="F1405" s="41"/>
      <c r="G1405" s="41"/>
      <c r="H1405" s="133"/>
      <c r="I1405" s="133"/>
      <c r="J1405" s="133"/>
      <c r="K1405" s="133"/>
      <c r="L1405" s="133"/>
      <c r="M1405" s="133"/>
      <c r="N1405" s="133"/>
      <c r="Q1405" s="109"/>
      <c r="R1405" s="109"/>
      <c r="S1405" s="109"/>
      <c r="T1405" s="109"/>
      <c r="U1405" s="109"/>
      <c r="V1405" s="109"/>
      <c r="W1405" s="122"/>
      <c r="X1405" s="138"/>
      <c r="Y1405" s="123"/>
      <c r="Z1405" s="123"/>
      <c r="AA1405" s="79"/>
      <c r="AB1405" s="79"/>
      <c r="AC1405" s="164"/>
      <c r="AD1405" s="123"/>
      <c r="AE1405" s="174"/>
      <c r="AF1405" s="124"/>
    </row>
    <row r="1406" spans="1:32" s="106" customFormat="1">
      <c r="A1406" s="108"/>
      <c r="B1406" s="108"/>
      <c r="C1406" s="108"/>
      <c r="D1406" s="125"/>
      <c r="E1406" s="100"/>
      <c r="F1406" s="125"/>
      <c r="G1406" s="125"/>
      <c r="H1406" s="133"/>
      <c r="I1406" s="133"/>
      <c r="J1406" s="133"/>
      <c r="K1406" s="133"/>
      <c r="L1406" s="133"/>
      <c r="M1406" s="133"/>
      <c r="N1406" s="133"/>
      <c r="Q1406" s="109"/>
      <c r="R1406" s="109"/>
      <c r="S1406" s="109"/>
      <c r="T1406" s="109"/>
      <c r="U1406" s="109"/>
      <c r="V1406" s="109"/>
      <c r="W1406" s="122"/>
      <c r="X1406" s="138"/>
      <c r="Y1406" s="123"/>
      <c r="Z1406" s="123"/>
      <c r="AA1406" s="79"/>
      <c r="AB1406" s="79"/>
      <c r="AC1406" s="164"/>
      <c r="AD1406" s="123"/>
      <c r="AE1406" s="174"/>
      <c r="AF1406" s="124"/>
    </row>
    <row r="1407" spans="1:32" s="106" customFormat="1">
      <c r="A1407" s="108"/>
      <c r="B1407" s="108"/>
      <c r="C1407" s="108"/>
      <c r="D1407" s="125"/>
      <c r="E1407" s="100"/>
      <c r="F1407" s="125"/>
      <c r="G1407" s="125"/>
      <c r="H1407" s="133"/>
      <c r="I1407" s="133"/>
      <c r="J1407" s="133"/>
      <c r="K1407" s="133"/>
      <c r="L1407" s="133"/>
      <c r="M1407" s="133"/>
      <c r="N1407" s="133"/>
      <c r="Q1407" s="109"/>
      <c r="R1407" s="109"/>
      <c r="S1407" s="109"/>
      <c r="T1407" s="109"/>
      <c r="U1407" s="109"/>
      <c r="V1407" s="109"/>
      <c r="W1407" s="122"/>
      <c r="X1407" s="138"/>
      <c r="Y1407" s="123"/>
      <c r="Z1407" s="123"/>
      <c r="AA1407" s="79"/>
      <c r="AB1407" s="79"/>
      <c r="AC1407" s="164"/>
      <c r="AD1407" s="123"/>
      <c r="AE1407" s="174"/>
      <c r="AF1407" s="124"/>
    </row>
    <row r="1408" spans="1:32" s="106" customFormat="1">
      <c r="A1408" s="108"/>
      <c r="B1408" s="108"/>
      <c r="C1408" s="108"/>
      <c r="D1408" s="125"/>
      <c r="E1408" s="100"/>
      <c r="F1408" s="125"/>
      <c r="G1408" s="125"/>
      <c r="H1408" s="133"/>
      <c r="I1408" s="133"/>
      <c r="J1408" s="133"/>
      <c r="K1408" s="133"/>
      <c r="L1408" s="133"/>
      <c r="M1408" s="133"/>
      <c r="N1408" s="133"/>
      <c r="Q1408" s="109"/>
      <c r="R1408" s="109"/>
      <c r="S1408" s="109"/>
      <c r="T1408" s="109"/>
      <c r="U1408" s="109"/>
      <c r="V1408" s="109"/>
      <c r="W1408" s="122"/>
      <c r="X1408" s="138"/>
      <c r="Y1408" s="123"/>
      <c r="Z1408" s="123"/>
      <c r="AA1408" s="79"/>
      <c r="AB1408" s="79"/>
      <c r="AC1408" s="164"/>
      <c r="AD1408" s="123"/>
      <c r="AE1408" s="174"/>
      <c r="AF1408" s="124"/>
    </row>
    <row r="1409" spans="1:32" s="106" customFormat="1">
      <c r="A1409" s="108"/>
      <c r="B1409" s="108"/>
      <c r="C1409" s="108"/>
      <c r="D1409" s="41"/>
      <c r="E1409" s="41"/>
      <c r="F1409" s="41"/>
      <c r="G1409" s="41"/>
      <c r="H1409" s="133"/>
      <c r="I1409" s="133"/>
      <c r="J1409" s="133"/>
      <c r="K1409" s="133"/>
      <c r="L1409" s="133"/>
      <c r="M1409" s="133"/>
      <c r="N1409" s="133"/>
      <c r="Q1409" s="109"/>
      <c r="R1409" s="109"/>
      <c r="S1409" s="109"/>
      <c r="T1409" s="109"/>
      <c r="U1409" s="109"/>
      <c r="V1409" s="109"/>
      <c r="W1409" s="122"/>
      <c r="X1409" s="138"/>
      <c r="Y1409" s="123"/>
      <c r="Z1409" s="123"/>
      <c r="AA1409" s="79"/>
      <c r="AB1409" s="79"/>
      <c r="AC1409" s="164"/>
      <c r="AD1409" s="123"/>
      <c r="AE1409" s="174"/>
      <c r="AF1409" s="124"/>
    </row>
    <row r="1410" spans="1:32" s="106" customFormat="1">
      <c r="A1410" s="108"/>
      <c r="B1410" s="108"/>
      <c r="C1410" s="108"/>
      <c r="D1410" s="102"/>
      <c r="E1410" s="102"/>
      <c r="F1410" s="102"/>
      <c r="G1410" s="102"/>
      <c r="H1410" s="133"/>
      <c r="I1410" s="133"/>
      <c r="J1410" s="133"/>
      <c r="K1410" s="133"/>
      <c r="L1410" s="133"/>
      <c r="M1410" s="133"/>
      <c r="N1410" s="133"/>
      <c r="Q1410" s="109"/>
      <c r="R1410" s="109"/>
      <c r="S1410" s="109"/>
      <c r="T1410" s="109"/>
      <c r="U1410" s="109"/>
      <c r="V1410" s="109"/>
      <c r="W1410" s="122"/>
      <c r="X1410" s="138"/>
      <c r="Y1410" s="123"/>
      <c r="Z1410" s="123"/>
      <c r="AA1410" s="79"/>
      <c r="AB1410" s="79"/>
      <c r="AC1410" s="164"/>
      <c r="AD1410" s="123"/>
      <c r="AE1410" s="174"/>
      <c r="AF1410" s="124"/>
    </row>
    <row r="1411" spans="1:32" s="106" customFormat="1">
      <c r="A1411" s="108"/>
      <c r="B1411" s="108"/>
      <c r="C1411" s="108"/>
      <c r="D1411" s="41"/>
      <c r="E1411" s="41"/>
      <c r="F1411" s="41"/>
      <c r="G1411" s="41"/>
      <c r="H1411" s="133"/>
      <c r="I1411" s="133"/>
      <c r="J1411" s="133"/>
      <c r="K1411" s="133"/>
      <c r="L1411" s="133"/>
      <c r="M1411" s="133"/>
      <c r="N1411" s="133"/>
      <c r="Q1411" s="109"/>
      <c r="R1411" s="109"/>
      <c r="S1411" s="109"/>
      <c r="T1411" s="109"/>
      <c r="U1411" s="109"/>
      <c r="V1411" s="109"/>
      <c r="W1411" s="122"/>
      <c r="X1411" s="138"/>
      <c r="Y1411" s="123"/>
      <c r="Z1411" s="123"/>
      <c r="AA1411" s="79"/>
      <c r="AB1411" s="79"/>
      <c r="AC1411" s="164"/>
      <c r="AD1411" s="123"/>
      <c r="AE1411" s="174"/>
      <c r="AF1411" s="124"/>
    </row>
    <row r="1412" spans="1:32" s="106" customFormat="1">
      <c r="A1412" s="108"/>
      <c r="B1412" s="108"/>
      <c r="C1412" s="108"/>
      <c r="D1412" s="41"/>
      <c r="E1412" s="41"/>
      <c r="F1412" s="41"/>
      <c r="G1412" s="41"/>
      <c r="H1412" s="133"/>
      <c r="I1412" s="133"/>
      <c r="J1412" s="133"/>
      <c r="K1412" s="133"/>
      <c r="L1412" s="133"/>
      <c r="M1412" s="133"/>
      <c r="N1412" s="133"/>
      <c r="Q1412" s="109"/>
      <c r="R1412" s="109"/>
      <c r="S1412" s="109"/>
      <c r="T1412" s="109"/>
      <c r="U1412" s="109"/>
      <c r="V1412" s="109"/>
      <c r="W1412" s="122"/>
      <c r="X1412" s="138"/>
      <c r="Y1412" s="123"/>
      <c r="Z1412" s="123"/>
      <c r="AA1412" s="79"/>
      <c r="AB1412" s="79"/>
      <c r="AC1412" s="164"/>
      <c r="AD1412" s="123"/>
      <c r="AE1412" s="174"/>
      <c r="AF1412" s="124"/>
    </row>
    <row r="1413" spans="1:32" s="106" customFormat="1">
      <c r="A1413" s="108"/>
      <c r="B1413" s="108"/>
      <c r="C1413" s="108"/>
      <c r="D1413" s="41"/>
      <c r="E1413" s="41"/>
      <c r="F1413" s="41"/>
      <c r="G1413" s="41"/>
      <c r="H1413" s="133"/>
      <c r="I1413" s="133"/>
      <c r="J1413" s="133"/>
      <c r="K1413" s="133"/>
      <c r="L1413" s="133"/>
      <c r="M1413" s="133"/>
      <c r="N1413" s="133"/>
      <c r="Q1413" s="109"/>
      <c r="R1413" s="109"/>
      <c r="S1413" s="109"/>
      <c r="T1413" s="109"/>
      <c r="U1413" s="109"/>
      <c r="V1413" s="109"/>
      <c r="W1413" s="122"/>
      <c r="X1413" s="138"/>
      <c r="Y1413" s="123"/>
      <c r="Z1413" s="123"/>
      <c r="AA1413" s="79"/>
      <c r="AB1413" s="79"/>
      <c r="AC1413" s="164"/>
      <c r="AD1413" s="123"/>
      <c r="AE1413" s="174"/>
      <c r="AF1413" s="124"/>
    </row>
    <row r="1414" spans="1:32" s="106" customFormat="1">
      <c r="A1414" s="108"/>
      <c r="B1414" s="108"/>
      <c r="C1414" s="108"/>
      <c r="D1414" s="41"/>
      <c r="E1414" s="41"/>
      <c r="F1414" s="41"/>
      <c r="G1414" s="41"/>
      <c r="H1414" s="133"/>
      <c r="I1414" s="133"/>
      <c r="J1414" s="133"/>
      <c r="K1414" s="133"/>
      <c r="L1414" s="133"/>
      <c r="M1414" s="133"/>
      <c r="N1414" s="133"/>
      <c r="Q1414" s="109"/>
      <c r="R1414" s="109"/>
      <c r="S1414" s="109"/>
      <c r="T1414" s="109"/>
      <c r="U1414" s="109"/>
      <c r="V1414" s="109"/>
      <c r="W1414" s="122"/>
      <c r="X1414" s="138"/>
      <c r="Y1414" s="123"/>
      <c r="Z1414" s="123"/>
      <c r="AA1414" s="79"/>
      <c r="AB1414" s="79"/>
      <c r="AC1414" s="164"/>
      <c r="AD1414" s="123"/>
      <c r="AE1414" s="174"/>
      <c r="AF1414" s="124"/>
    </row>
    <row r="1415" spans="1:32" s="132" customFormat="1">
      <c r="A1415" s="108"/>
      <c r="B1415" s="108"/>
      <c r="C1415" s="108"/>
      <c r="D1415" s="41"/>
      <c r="E1415" s="41"/>
      <c r="F1415" s="41"/>
      <c r="G1415" s="41"/>
      <c r="H1415" s="133"/>
      <c r="I1415" s="133"/>
      <c r="J1415" s="133"/>
      <c r="K1415" s="133"/>
      <c r="L1415" s="133"/>
      <c r="M1415" s="133"/>
      <c r="N1415" s="133"/>
      <c r="O1415" s="106"/>
      <c r="P1415" s="106"/>
      <c r="Q1415" s="109"/>
      <c r="R1415" s="109"/>
      <c r="S1415" s="109"/>
      <c r="T1415" s="109"/>
      <c r="U1415" s="109"/>
      <c r="V1415" s="109"/>
      <c r="W1415" s="122"/>
      <c r="X1415" s="138"/>
      <c r="Y1415" s="123"/>
      <c r="Z1415" s="123"/>
      <c r="AA1415" s="79"/>
      <c r="AB1415" s="79"/>
      <c r="AC1415" s="164"/>
      <c r="AD1415" s="123"/>
      <c r="AE1415" s="174"/>
      <c r="AF1415" s="124"/>
    </row>
    <row r="1416" spans="1:32" s="106" customFormat="1">
      <c r="A1416" s="108"/>
      <c r="B1416" s="108"/>
      <c r="C1416" s="108"/>
      <c r="D1416" s="41"/>
      <c r="E1416" s="41"/>
      <c r="F1416" s="41"/>
      <c r="G1416" s="41"/>
      <c r="H1416" s="133"/>
      <c r="I1416" s="133"/>
      <c r="J1416" s="133"/>
      <c r="K1416" s="133"/>
      <c r="L1416" s="133"/>
      <c r="M1416" s="133"/>
      <c r="N1416" s="133"/>
      <c r="Q1416" s="109"/>
      <c r="R1416" s="109"/>
      <c r="S1416" s="109"/>
      <c r="T1416" s="109"/>
      <c r="U1416" s="109"/>
      <c r="V1416" s="109"/>
      <c r="W1416" s="122"/>
      <c r="X1416" s="138"/>
      <c r="Y1416" s="123"/>
      <c r="Z1416" s="123"/>
      <c r="AA1416" s="79"/>
      <c r="AB1416" s="79"/>
      <c r="AC1416" s="164"/>
      <c r="AD1416" s="123"/>
      <c r="AE1416" s="174"/>
      <c r="AF1416" s="124"/>
    </row>
    <row r="1417" spans="1:32" s="106" customFormat="1">
      <c r="A1417" s="108"/>
      <c r="B1417" s="108"/>
      <c r="C1417" s="108"/>
      <c r="D1417" s="41"/>
      <c r="E1417" s="41"/>
      <c r="F1417" s="41"/>
      <c r="G1417" s="41"/>
      <c r="H1417" s="133"/>
      <c r="I1417" s="133"/>
      <c r="J1417" s="133"/>
      <c r="K1417" s="133"/>
      <c r="L1417" s="133"/>
      <c r="M1417" s="133"/>
      <c r="N1417" s="133"/>
      <c r="Q1417" s="109"/>
      <c r="R1417" s="109"/>
      <c r="S1417" s="109"/>
      <c r="T1417" s="109"/>
      <c r="U1417" s="109"/>
      <c r="V1417" s="109"/>
      <c r="W1417" s="122"/>
      <c r="X1417" s="138"/>
      <c r="Y1417" s="123"/>
      <c r="Z1417" s="123"/>
      <c r="AA1417" s="79"/>
      <c r="AB1417" s="79"/>
      <c r="AC1417" s="164"/>
      <c r="AD1417" s="123"/>
      <c r="AE1417" s="174"/>
      <c r="AF1417" s="124"/>
    </row>
    <row r="1418" spans="1:32" s="106" customFormat="1">
      <c r="A1418" s="108"/>
      <c r="B1418" s="108"/>
      <c r="C1418" s="108"/>
      <c r="D1418" s="41"/>
      <c r="E1418" s="41"/>
      <c r="F1418" s="41"/>
      <c r="G1418" s="41"/>
      <c r="H1418" s="133"/>
      <c r="I1418" s="133"/>
      <c r="J1418" s="133"/>
      <c r="K1418" s="133"/>
      <c r="L1418" s="133"/>
      <c r="M1418" s="133"/>
      <c r="N1418" s="133"/>
      <c r="Q1418" s="109"/>
      <c r="R1418" s="109"/>
      <c r="S1418" s="109"/>
      <c r="T1418" s="109"/>
      <c r="U1418" s="109"/>
      <c r="V1418" s="109"/>
      <c r="W1418" s="122"/>
      <c r="X1418" s="138"/>
      <c r="Y1418" s="123"/>
      <c r="Z1418" s="123"/>
      <c r="AA1418" s="79"/>
      <c r="AB1418" s="79"/>
      <c r="AC1418" s="164"/>
      <c r="AD1418" s="123"/>
      <c r="AE1418" s="174"/>
      <c r="AF1418" s="124"/>
    </row>
    <row r="1419" spans="1:32" s="106" customFormat="1">
      <c r="A1419" s="108"/>
      <c r="B1419" s="108"/>
      <c r="C1419" s="108"/>
      <c r="D1419" s="111"/>
      <c r="E1419" s="100"/>
      <c r="F1419" s="111"/>
      <c r="G1419" s="111"/>
      <c r="H1419" s="133"/>
      <c r="I1419" s="133"/>
      <c r="J1419" s="133"/>
      <c r="K1419" s="133"/>
      <c r="L1419" s="133"/>
      <c r="M1419" s="133"/>
      <c r="N1419" s="133"/>
      <c r="Q1419" s="109"/>
      <c r="R1419" s="109"/>
      <c r="S1419" s="109"/>
      <c r="T1419" s="109"/>
      <c r="U1419" s="109"/>
      <c r="V1419" s="109"/>
      <c r="W1419" s="122"/>
      <c r="X1419" s="138"/>
      <c r="Y1419" s="123"/>
      <c r="Z1419" s="123"/>
      <c r="AA1419" s="79"/>
      <c r="AB1419" s="79"/>
      <c r="AC1419" s="164"/>
      <c r="AD1419" s="123"/>
      <c r="AE1419" s="174"/>
      <c r="AF1419" s="124"/>
    </row>
    <row r="1420" spans="1:32" s="106" customFormat="1">
      <c r="A1420" s="108"/>
      <c r="B1420" s="108"/>
      <c r="C1420" s="108"/>
      <c r="D1420" s="41"/>
      <c r="E1420" s="41"/>
      <c r="F1420" s="41"/>
      <c r="G1420" s="41"/>
      <c r="H1420" s="133"/>
      <c r="I1420" s="133"/>
      <c r="J1420" s="133"/>
      <c r="K1420" s="133"/>
      <c r="L1420" s="133"/>
      <c r="M1420" s="133"/>
      <c r="N1420" s="133"/>
      <c r="Q1420" s="109"/>
      <c r="R1420" s="109"/>
      <c r="S1420" s="109"/>
      <c r="T1420" s="109"/>
      <c r="U1420" s="109"/>
      <c r="V1420" s="109"/>
      <c r="W1420" s="122"/>
      <c r="X1420" s="138"/>
      <c r="Y1420" s="123"/>
      <c r="Z1420" s="123"/>
      <c r="AA1420" s="79"/>
      <c r="AB1420" s="79"/>
      <c r="AC1420" s="164"/>
      <c r="AD1420" s="123"/>
      <c r="AE1420" s="174"/>
      <c r="AF1420" s="124"/>
    </row>
    <row r="1421" spans="1:32" s="106" customFormat="1">
      <c r="A1421" s="108"/>
      <c r="B1421" s="108"/>
      <c r="C1421" s="108"/>
      <c r="D1421" s="41"/>
      <c r="E1421" s="41"/>
      <c r="F1421" s="41"/>
      <c r="G1421" s="41"/>
      <c r="H1421" s="133"/>
      <c r="I1421" s="133"/>
      <c r="J1421" s="133"/>
      <c r="K1421" s="133"/>
      <c r="L1421" s="133"/>
      <c r="M1421" s="133"/>
      <c r="N1421" s="133"/>
      <c r="Q1421" s="109"/>
      <c r="R1421" s="109"/>
      <c r="S1421" s="109"/>
      <c r="T1421" s="109"/>
      <c r="U1421" s="109"/>
      <c r="V1421" s="109"/>
      <c r="W1421" s="122"/>
      <c r="X1421" s="138"/>
      <c r="Y1421" s="123"/>
      <c r="Z1421" s="123"/>
      <c r="AA1421" s="79"/>
      <c r="AB1421" s="79"/>
      <c r="AC1421" s="164"/>
      <c r="AD1421" s="123"/>
      <c r="AE1421" s="174"/>
      <c r="AF1421" s="124"/>
    </row>
    <row r="1422" spans="1:32" s="106" customFormat="1">
      <c r="A1422" s="108"/>
      <c r="B1422" s="108"/>
      <c r="C1422" s="108"/>
      <c r="D1422" s="125"/>
      <c r="E1422" s="100"/>
      <c r="F1422" s="125"/>
      <c r="G1422" s="125"/>
      <c r="H1422" s="133"/>
      <c r="I1422" s="133"/>
      <c r="J1422" s="133"/>
      <c r="K1422" s="133"/>
      <c r="L1422" s="133"/>
      <c r="M1422" s="133"/>
      <c r="N1422" s="133"/>
      <c r="Q1422" s="109"/>
      <c r="R1422" s="109"/>
      <c r="S1422" s="109"/>
      <c r="T1422" s="109"/>
      <c r="U1422" s="109"/>
      <c r="V1422" s="109"/>
      <c r="W1422" s="122"/>
      <c r="X1422" s="138"/>
      <c r="Y1422" s="123"/>
      <c r="Z1422" s="123"/>
      <c r="AA1422" s="79"/>
      <c r="AB1422" s="79"/>
      <c r="AC1422" s="164"/>
      <c r="AD1422" s="123"/>
      <c r="AE1422" s="174"/>
      <c r="AF1422" s="124"/>
    </row>
    <row r="1423" spans="1:32" s="106" customFormat="1">
      <c r="A1423" s="108"/>
      <c r="B1423" s="108"/>
      <c r="C1423" s="108"/>
      <c r="D1423" s="41"/>
      <c r="E1423" s="41"/>
      <c r="F1423" s="41"/>
      <c r="G1423" s="41"/>
      <c r="H1423" s="133"/>
      <c r="I1423" s="133"/>
      <c r="J1423" s="133"/>
      <c r="K1423" s="133"/>
      <c r="L1423" s="133"/>
      <c r="M1423" s="133"/>
      <c r="N1423" s="133"/>
      <c r="Q1423" s="109"/>
      <c r="R1423" s="109"/>
      <c r="S1423" s="109"/>
      <c r="T1423" s="109"/>
      <c r="U1423" s="109"/>
      <c r="V1423" s="109"/>
      <c r="W1423" s="122"/>
      <c r="X1423" s="138"/>
      <c r="Y1423" s="123"/>
      <c r="Z1423" s="123"/>
      <c r="AA1423" s="79"/>
      <c r="AB1423" s="79"/>
      <c r="AC1423" s="164"/>
      <c r="AD1423" s="123"/>
      <c r="AE1423" s="174"/>
      <c r="AF1423" s="124"/>
    </row>
    <row r="1424" spans="1:32" s="106" customFormat="1">
      <c r="A1424" s="108"/>
      <c r="B1424" s="108"/>
      <c r="C1424" s="108"/>
      <c r="D1424" s="41"/>
      <c r="E1424" s="41"/>
      <c r="F1424" s="41"/>
      <c r="G1424" s="41"/>
      <c r="H1424" s="133"/>
      <c r="I1424" s="133"/>
      <c r="J1424" s="133"/>
      <c r="K1424" s="133"/>
      <c r="L1424" s="133"/>
      <c r="M1424" s="133"/>
      <c r="N1424" s="133"/>
      <c r="Q1424" s="109"/>
      <c r="R1424" s="109"/>
      <c r="S1424" s="109"/>
      <c r="T1424" s="109"/>
      <c r="U1424" s="109"/>
      <c r="V1424" s="109"/>
      <c r="W1424" s="122"/>
      <c r="X1424" s="138"/>
      <c r="Y1424" s="123"/>
      <c r="Z1424" s="123"/>
      <c r="AA1424" s="79"/>
      <c r="AB1424" s="79"/>
      <c r="AC1424" s="164"/>
      <c r="AD1424" s="123"/>
      <c r="AE1424" s="174"/>
      <c r="AF1424" s="124"/>
    </row>
    <row r="1425" spans="1:32" s="106" customFormat="1">
      <c r="A1425" s="108"/>
      <c r="B1425" s="108"/>
      <c r="C1425" s="108"/>
      <c r="D1425" s="125"/>
      <c r="E1425" s="100"/>
      <c r="F1425" s="125"/>
      <c r="G1425" s="125"/>
      <c r="H1425" s="133"/>
      <c r="I1425" s="133"/>
      <c r="J1425" s="133"/>
      <c r="K1425" s="133"/>
      <c r="L1425" s="133"/>
      <c r="M1425" s="133"/>
      <c r="N1425" s="133"/>
      <c r="Q1425" s="109"/>
      <c r="R1425" s="109"/>
      <c r="S1425" s="109"/>
      <c r="T1425" s="109"/>
      <c r="U1425" s="109"/>
      <c r="V1425" s="109"/>
      <c r="W1425" s="122"/>
      <c r="X1425" s="138"/>
      <c r="Y1425" s="123"/>
      <c r="Z1425" s="123"/>
      <c r="AA1425" s="79"/>
      <c r="AB1425" s="79"/>
      <c r="AC1425" s="164"/>
      <c r="AD1425" s="123"/>
      <c r="AE1425" s="174"/>
      <c r="AF1425" s="124"/>
    </row>
    <row r="1426" spans="1:32" s="106" customFormat="1">
      <c r="A1426" s="108"/>
      <c r="B1426" s="108"/>
      <c r="C1426" s="108"/>
      <c r="D1426" s="125"/>
      <c r="E1426" s="100"/>
      <c r="F1426" s="125"/>
      <c r="G1426" s="125"/>
      <c r="H1426" s="133"/>
      <c r="I1426" s="133"/>
      <c r="J1426" s="133"/>
      <c r="K1426" s="133"/>
      <c r="L1426" s="133"/>
      <c r="M1426" s="133"/>
      <c r="N1426" s="133"/>
      <c r="Q1426" s="109"/>
      <c r="R1426" s="109"/>
      <c r="S1426" s="109"/>
      <c r="T1426" s="109"/>
      <c r="U1426" s="109"/>
      <c r="V1426" s="109"/>
      <c r="W1426" s="122"/>
      <c r="X1426" s="138"/>
      <c r="Y1426" s="123"/>
      <c r="Z1426" s="123"/>
      <c r="AA1426" s="79"/>
      <c r="AB1426" s="79"/>
      <c r="AC1426" s="164"/>
      <c r="AD1426" s="123"/>
      <c r="AE1426" s="174"/>
      <c r="AF1426" s="124"/>
    </row>
    <row r="1427" spans="1:32" s="106" customFormat="1">
      <c r="A1427" s="108"/>
      <c r="B1427" s="108"/>
      <c r="C1427" s="108"/>
      <c r="D1427" s="125"/>
      <c r="E1427" s="100"/>
      <c r="F1427" s="125"/>
      <c r="G1427" s="125"/>
      <c r="H1427" s="133"/>
      <c r="I1427" s="133"/>
      <c r="J1427" s="133"/>
      <c r="K1427" s="133"/>
      <c r="L1427" s="133"/>
      <c r="M1427" s="133"/>
      <c r="N1427" s="133"/>
      <c r="Q1427" s="109"/>
      <c r="R1427" s="109"/>
      <c r="S1427" s="109"/>
      <c r="T1427" s="109"/>
      <c r="U1427" s="109"/>
      <c r="V1427" s="109"/>
      <c r="W1427" s="122"/>
      <c r="X1427" s="138"/>
      <c r="Y1427" s="123"/>
      <c r="Z1427" s="123"/>
      <c r="AA1427" s="79"/>
      <c r="AB1427" s="79"/>
      <c r="AC1427" s="164"/>
      <c r="AD1427" s="123"/>
      <c r="AE1427" s="174"/>
      <c r="AF1427" s="124"/>
    </row>
    <row r="1428" spans="1:32" s="106" customFormat="1">
      <c r="A1428" s="108"/>
      <c r="B1428" s="108"/>
      <c r="C1428" s="108"/>
      <c r="D1428" s="125"/>
      <c r="E1428" s="100"/>
      <c r="F1428" s="125"/>
      <c r="G1428" s="125"/>
      <c r="H1428" s="133"/>
      <c r="I1428" s="133"/>
      <c r="J1428" s="133"/>
      <c r="K1428" s="133"/>
      <c r="L1428" s="133"/>
      <c r="M1428" s="133"/>
      <c r="N1428" s="133"/>
      <c r="Q1428" s="109"/>
      <c r="R1428" s="109"/>
      <c r="S1428" s="109"/>
      <c r="T1428" s="109"/>
      <c r="U1428" s="109"/>
      <c r="V1428" s="109"/>
      <c r="W1428" s="122"/>
      <c r="X1428" s="138"/>
      <c r="Y1428" s="123"/>
      <c r="Z1428" s="123"/>
      <c r="AA1428" s="79"/>
      <c r="AB1428" s="79"/>
      <c r="AC1428" s="164"/>
      <c r="AD1428" s="123"/>
      <c r="AE1428" s="174"/>
      <c r="AF1428" s="124"/>
    </row>
    <row r="1429" spans="1:32" s="106" customFormat="1">
      <c r="A1429" s="108"/>
      <c r="B1429" s="108"/>
      <c r="C1429" s="108"/>
      <c r="D1429" s="41"/>
      <c r="E1429" s="41"/>
      <c r="F1429" s="41"/>
      <c r="G1429" s="41"/>
      <c r="H1429" s="133"/>
      <c r="I1429" s="133"/>
      <c r="J1429" s="133"/>
      <c r="K1429" s="133"/>
      <c r="L1429" s="133"/>
      <c r="M1429" s="133"/>
      <c r="N1429" s="133"/>
      <c r="Q1429" s="109"/>
      <c r="R1429" s="109"/>
      <c r="S1429" s="109"/>
      <c r="T1429" s="109"/>
      <c r="U1429" s="109"/>
      <c r="V1429" s="109"/>
      <c r="W1429" s="122"/>
      <c r="X1429" s="138"/>
      <c r="Y1429" s="123"/>
      <c r="Z1429" s="123"/>
      <c r="AA1429" s="79"/>
      <c r="AB1429" s="79"/>
      <c r="AC1429" s="164"/>
      <c r="AD1429" s="123"/>
      <c r="AE1429" s="174"/>
      <c r="AF1429" s="124"/>
    </row>
    <row r="1430" spans="1:32" s="106" customFormat="1">
      <c r="A1430" s="108"/>
      <c r="B1430" s="108"/>
      <c r="C1430" s="108"/>
      <c r="D1430" s="125"/>
      <c r="E1430" s="100"/>
      <c r="F1430" s="125"/>
      <c r="G1430" s="125"/>
      <c r="H1430" s="133"/>
      <c r="I1430" s="133"/>
      <c r="J1430" s="133"/>
      <c r="K1430" s="133"/>
      <c r="L1430" s="133"/>
      <c r="M1430" s="133"/>
      <c r="N1430" s="133"/>
      <c r="Q1430" s="109"/>
      <c r="R1430" s="109"/>
      <c r="S1430" s="109"/>
      <c r="T1430" s="109"/>
      <c r="U1430" s="109"/>
      <c r="V1430" s="109"/>
      <c r="W1430" s="122"/>
      <c r="X1430" s="138"/>
      <c r="Y1430" s="123"/>
      <c r="Z1430" s="123"/>
      <c r="AA1430" s="79"/>
      <c r="AB1430" s="79"/>
      <c r="AC1430" s="164"/>
      <c r="AD1430" s="123"/>
      <c r="AE1430" s="174"/>
      <c r="AF1430" s="124"/>
    </row>
    <row r="1431" spans="1:32" s="106" customFormat="1">
      <c r="A1431" s="108"/>
      <c r="B1431" s="108"/>
      <c r="C1431" s="108"/>
      <c r="D1431" s="125"/>
      <c r="E1431" s="100"/>
      <c r="F1431" s="125"/>
      <c r="G1431" s="125"/>
      <c r="H1431" s="133"/>
      <c r="I1431" s="133"/>
      <c r="J1431" s="133"/>
      <c r="K1431" s="133"/>
      <c r="L1431" s="133"/>
      <c r="M1431" s="133"/>
      <c r="N1431" s="133"/>
      <c r="Q1431" s="109"/>
      <c r="R1431" s="109"/>
      <c r="S1431" s="109"/>
      <c r="T1431" s="109"/>
      <c r="U1431" s="109"/>
      <c r="V1431" s="109"/>
      <c r="W1431" s="122"/>
      <c r="X1431" s="138"/>
      <c r="Y1431" s="123"/>
      <c r="Z1431" s="123"/>
      <c r="AA1431" s="79"/>
      <c r="AB1431" s="79"/>
      <c r="AC1431" s="164"/>
      <c r="AD1431" s="123"/>
      <c r="AE1431" s="174"/>
      <c r="AF1431" s="124"/>
    </row>
    <row r="1432" spans="1:32" s="106" customFormat="1">
      <c r="A1432" s="108"/>
      <c r="B1432" s="108"/>
      <c r="C1432" s="108"/>
      <c r="D1432" s="41"/>
      <c r="E1432" s="41"/>
      <c r="F1432" s="41"/>
      <c r="G1432" s="41"/>
      <c r="H1432" s="133"/>
      <c r="I1432" s="133"/>
      <c r="J1432" s="133"/>
      <c r="K1432" s="133"/>
      <c r="L1432" s="133"/>
      <c r="M1432" s="133"/>
      <c r="N1432" s="133"/>
      <c r="Q1432" s="109"/>
      <c r="R1432" s="109"/>
      <c r="S1432" s="109"/>
      <c r="T1432" s="109"/>
      <c r="U1432" s="109"/>
      <c r="V1432" s="109"/>
      <c r="W1432" s="122"/>
      <c r="X1432" s="138"/>
      <c r="Y1432" s="123"/>
      <c r="Z1432" s="123"/>
      <c r="AA1432" s="79"/>
      <c r="AB1432" s="79"/>
      <c r="AC1432" s="164"/>
      <c r="AD1432" s="123"/>
      <c r="AE1432" s="174"/>
      <c r="AF1432" s="124"/>
    </row>
    <row r="1433" spans="1:32" s="106" customFormat="1">
      <c r="A1433" s="108"/>
      <c r="B1433" s="108"/>
      <c r="C1433" s="108"/>
      <c r="D1433" s="125"/>
      <c r="E1433" s="100"/>
      <c r="F1433" s="125"/>
      <c r="G1433" s="125"/>
      <c r="H1433" s="133"/>
      <c r="I1433" s="133"/>
      <c r="J1433" s="133"/>
      <c r="K1433" s="133"/>
      <c r="L1433" s="133"/>
      <c r="M1433" s="133"/>
      <c r="N1433" s="133"/>
      <c r="Q1433" s="109"/>
      <c r="R1433" s="109"/>
      <c r="S1433" s="109"/>
      <c r="T1433" s="109"/>
      <c r="U1433" s="109"/>
      <c r="V1433" s="109"/>
      <c r="W1433" s="122"/>
      <c r="X1433" s="138"/>
      <c r="Y1433" s="123"/>
      <c r="Z1433" s="123"/>
      <c r="AA1433" s="79"/>
      <c r="AB1433" s="79"/>
      <c r="AC1433" s="164"/>
      <c r="AD1433" s="123"/>
      <c r="AE1433" s="174"/>
      <c r="AF1433" s="124"/>
    </row>
    <row r="1434" spans="1:32" s="106" customFormat="1">
      <c r="A1434" s="108"/>
      <c r="B1434" s="108"/>
      <c r="C1434" s="108"/>
      <c r="D1434" s="125"/>
      <c r="E1434" s="100"/>
      <c r="F1434" s="125"/>
      <c r="G1434" s="125"/>
      <c r="H1434" s="133"/>
      <c r="I1434" s="133"/>
      <c r="J1434" s="133"/>
      <c r="K1434" s="133"/>
      <c r="L1434" s="133"/>
      <c r="M1434" s="133"/>
      <c r="N1434" s="133"/>
      <c r="Q1434" s="109"/>
      <c r="R1434" s="109"/>
      <c r="S1434" s="109"/>
      <c r="T1434" s="109"/>
      <c r="U1434" s="109"/>
      <c r="V1434" s="109"/>
      <c r="W1434" s="122"/>
      <c r="X1434" s="138"/>
      <c r="Y1434" s="123"/>
      <c r="Z1434" s="123"/>
      <c r="AA1434" s="79"/>
      <c r="AB1434" s="79"/>
      <c r="AC1434" s="164"/>
      <c r="AD1434" s="123"/>
      <c r="AE1434" s="174"/>
      <c r="AF1434" s="124"/>
    </row>
    <row r="1435" spans="1:32" s="106" customFormat="1">
      <c r="A1435" s="108"/>
      <c r="B1435" s="108"/>
      <c r="C1435" s="108"/>
      <c r="D1435" s="111"/>
      <c r="E1435" s="100"/>
      <c r="F1435" s="111"/>
      <c r="G1435" s="111"/>
      <c r="H1435" s="133"/>
      <c r="I1435" s="133"/>
      <c r="J1435" s="133"/>
      <c r="K1435" s="133"/>
      <c r="L1435" s="133"/>
      <c r="M1435" s="133"/>
      <c r="N1435" s="133"/>
      <c r="Q1435" s="109"/>
      <c r="R1435" s="109"/>
      <c r="S1435" s="109"/>
      <c r="T1435" s="109"/>
      <c r="U1435" s="109"/>
      <c r="V1435" s="109"/>
      <c r="W1435" s="122"/>
      <c r="X1435" s="138"/>
      <c r="Y1435" s="123"/>
      <c r="Z1435" s="123"/>
      <c r="AA1435" s="79"/>
      <c r="AB1435" s="79"/>
      <c r="AC1435" s="164"/>
      <c r="AD1435" s="123"/>
      <c r="AE1435" s="174"/>
      <c r="AF1435" s="124"/>
    </row>
    <row r="1436" spans="1:32" s="106" customFormat="1">
      <c r="A1436" s="108"/>
      <c r="B1436" s="108"/>
      <c r="C1436" s="108"/>
      <c r="D1436" s="41"/>
      <c r="E1436" s="41"/>
      <c r="F1436" s="41"/>
      <c r="G1436" s="41"/>
      <c r="H1436" s="133"/>
      <c r="I1436" s="133"/>
      <c r="J1436" s="133"/>
      <c r="K1436" s="133"/>
      <c r="L1436" s="133"/>
      <c r="M1436" s="133"/>
      <c r="N1436" s="133"/>
      <c r="Q1436" s="109"/>
      <c r="R1436" s="109"/>
      <c r="S1436" s="109"/>
      <c r="T1436" s="109"/>
      <c r="U1436" s="109"/>
      <c r="V1436" s="109"/>
      <c r="W1436" s="122"/>
      <c r="X1436" s="138"/>
      <c r="Y1436" s="123"/>
      <c r="Z1436" s="123"/>
      <c r="AA1436" s="79"/>
      <c r="AB1436" s="79"/>
      <c r="AC1436" s="164"/>
      <c r="AD1436" s="123"/>
      <c r="AE1436" s="174"/>
      <c r="AF1436" s="124"/>
    </row>
    <row r="1437" spans="1:32" s="106" customFormat="1">
      <c r="A1437" s="108"/>
      <c r="B1437" s="108"/>
      <c r="C1437" s="108"/>
      <c r="D1437" s="41"/>
      <c r="E1437" s="41"/>
      <c r="F1437" s="41"/>
      <c r="G1437" s="41"/>
      <c r="H1437" s="133"/>
      <c r="I1437" s="133"/>
      <c r="J1437" s="133"/>
      <c r="K1437" s="133"/>
      <c r="L1437" s="133"/>
      <c r="M1437" s="133"/>
      <c r="N1437" s="133"/>
      <c r="Q1437" s="109"/>
      <c r="R1437" s="109"/>
      <c r="S1437" s="109"/>
      <c r="T1437" s="109"/>
      <c r="U1437" s="109"/>
      <c r="V1437" s="109"/>
      <c r="W1437" s="122"/>
      <c r="X1437" s="138"/>
      <c r="Y1437" s="123"/>
      <c r="Z1437" s="123"/>
      <c r="AA1437" s="79"/>
      <c r="AB1437" s="79"/>
      <c r="AC1437" s="164"/>
      <c r="AD1437" s="123"/>
      <c r="AE1437" s="174"/>
      <c r="AF1437" s="124"/>
    </row>
    <row r="1438" spans="1:32" s="106" customFormat="1">
      <c r="A1438" s="108"/>
      <c r="B1438" s="108"/>
      <c r="C1438" s="108"/>
      <c r="D1438" s="125"/>
      <c r="E1438" s="100"/>
      <c r="F1438" s="125"/>
      <c r="G1438" s="125"/>
      <c r="H1438" s="133"/>
      <c r="I1438" s="133"/>
      <c r="J1438" s="133"/>
      <c r="K1438" s="133"/>
      <c r="L1438" s="133"/>
      <c r="M1438" s="133"/>
      <c r="N1438" s="133"/>
      <c r="Q1438" s="109"/>
      <c r="R1438" s="109"/>
      <c r="S1438" s="109"/>
      <c r="T1438" s="109"/>
      <c r="U1438" s="109"/>
      <c r="V1438" s="109"/>
      <c r="W1438" s="122"/>
      <c r="X1438" s="138"/>
      <c r="Y1438" s="123"/>
      <c r="Z1438" s="123"/>
      <c r="AA1438" s="79"/>
      <c r="AB1438" s="79"/>
      <c r="AC1438" s="164"/>
      <c r="AD1438" s="123"/>
      <c r="AE1438" s="174"/>
      <c r="AF1438" s="124"/>
    </row>
    <row r="1439" spans="1:32" s="106" customFormat="1">
      <c r="A1439" s="108"/>
      <c r="B1439" s="108"/>
      <c r="C1439" s="108"/>
      <c r="D1439" s="41"/>
      <c r="E1439" s="41"/>
      <c r="F1439" s="41"/>
      <c r="G1439" s="41"/>
      <c r="H1439" s="133"/>
      <c r="I1439" s="133"/>
      <c r="J1439" s="133"/>
      <c r="K1439" s="133"/>
      <c r="L1439" s="133"/>
      <c r="M1439" s="133"/>
      <c r="N1439" s="133"/>
      <c r="Q1439" s="109"/>
      <c r="R1439" s="109"/>
      <c r="S1439" s="109"/>
      <c r="T1439" s="109"/>
      <c r="U1439" s="109"/>
      <c r="V1439" s="109"/>
      <c r="W1439" s="122"/>
      <c r="X1439" s="138"/>
      <c r="Y1439" s="123"/>
      <c r="Z1439" s="123"/>
      <c r="AA1439" s="79"/>
      <c r="AB1439" s="79"/>
      <c r="AC1439" s="164"/>
      <c r="AD1439" s="123"/>
      <c r="AE1439" s="174"/>
      <c r="AF1439" s="124"/>
    </row>
    <row r="1440" spans="1:32" s="106" customFormat="1">
      <c r="A1440" s="108"/>
      <c r="B1440" s="108"/>
      <c r="C1440" s="108"/>
      <c r="D1440" s="41"/>
      <c r="E1440" s="41"/>
      <c r="F1440" s="41"/>
      <c r="G1440" s="41"/>
      <c r="H1440" s="133"/>
      <c r="I1440" s="133"/>
      <c r="J1440" s="133"/>
      <c r="K1440" s="133"/>
      <c r="L1440" s="133"/>
      <c r="M1440" s="133"/>
      <c r="N1440" s="133"/>
      <c r="Q1440" s="109"/>
      <c r="R1440" s="109"/>
      <c r="S1440" s="109"/>
      <c r="T1440" s="109"/>
      <c r="U1440" s="109"/>
      <c r="V1440" s="109"/>
      <c r="W1440" s="122"/>
      <c r="X1440" s="138"/>
      <c r="Y1440" s="123"/>
      <c r="Z1440" s="123"/>
      <c r="AA1440" s="79"/>
      <c r="AB1440" s="79"/>
      <c r="AC1440" s="164"/>
      <c r="AD1440" s="123"/>
      <c r="AE1440" s="174"/>
      <c r="AF1440" s="124"/>
    </row>
    <row r="1441" spans="1:32" s="106" customFormat="1">
      <c r="A1441" s="108"/>
      <c r="B1441" s="108"/>
      <c r="C1441" s="108"/>
      <c r="D1441" s="125"/>
      <c r="E1441" s="100"/>
      <c r="F1441" s="125"/>
      <c r="G1441" s="125"/>
      <c r="H1441" s="133"/>
      <c r="I1441" s="133"/>
      <c r="J1441" s="133"/>
      <c r="K1441" s="133"/>
      <c r="L1441" s="133"/>
      <c r="M1441" s="133"/>
      <c r="N1441" s="133"/>
      <c r="Q1441" s="109"/>
      <c r="R1441" s="109"/>
      <c r="S1441" s="109"/>
      <c r="T1441" s="109"/>
      <c r="U1441" s="109"/>
      <c r="V1441" s="109"/>
      <c r="W1441" s="122"/>
      <c r="X1441" s="138"/>
      <c r="Y1441" s="123"/>
      <c r="Z1441" s="123"/>
      <c r="AA1441" s="79"/>
      <c r="AB1441" s="79"/>
      <c r="AC1441" s="164"/>
      <c r="AD1441" s="123"/>
      <c r="AE1441" s="174"/>
      <c r="AF1441" s="124"/>
    </row>
    <row r="1442" spans="1:32" s="106" customFormat="1">
      <c r="A1442" s="108"/>
      <c r="B1442" s="108"/>
      <c r="C1442" s="108"/>
      <c r="D1442" s="111"/>
      <c r="E1442" s="100"/>
      <c r="F1442" s="111"/>
      <c r="G1442" s="111"/>
      <c r="H1442" s="133"/>
      <c r="I1442" s="133"/>
      <c r="J1442" s="133"/>
      <c r="K1442" s="133"/>
      <c r="L1442" s="133"/>
      <c r="M1442" s="133"/>
      <c r="N1442" s="133"/>
      <c r="Q1442" s="109"/>
      <c r="R1442" s="109"/>
      <c r="S1442" s="109"/>
      <c r="T1442" s="109"/>
      <c r="U1442" s="109"/>
      <c r="V1442" s="109"/>
      <c r="W1442" s="122"/>
      <c r="X1442" s="138"/>
      <c r="Y1442" s="123"/>
      <c r="Z1442" s="123"/>
      <c r="AA1442" s="79"/>
      <c r="AB1442" s="79"/>
      <c r="AC1442" s="164"/>
      <c r="AD1442" s="123"/>
      <c r="AE1442" s="174"/>
      <c r="AF1442" s="124"/>
    </row>
    <row r="1443" spans="1:32" s="106" customFormat="1">
      <c r="A1443" s="108"/>
      <c r="B1443" s="108"/>
      <c r="C1443" s="108"/>
      <c r="D1443" s="125"/>
      <c r="E1443" s="100"/>
      <c r="F1443" s="125"/>
      <c r="G1443" s="125"/>
      <c r="H1443" s="133"/>
      <c r="I1443" s="133"/>
      <c r="J1443" s="133"/>
      <c r="K1443" s="133"/>
      <c r="L1443" s="133"/>
      <c r="M1443" s="133"/>
      <c r="N1443" s="133"/>
      <c r="Q1443" s="109"/>
      <c r="R1443" s="109"/>
      <c r="S1443" s="109"/>
      <c r="T1443" s="109"/>
      <c r="U1443" s="109"/>
      <c r="V1443" s="109"/>
      <c r="W1443" s="122"/>
      <c r="X1443" s="138"/>
      <c r="Y1443" s="123"/>
      <c r="Z1443" s="123"/>
      <c r="AA1443" s="79"/>
      <c r="AB1443" s="79"/>
      <c r="AC1443" s="164"/>
      <c r="AD1443" s="123"/>
      <c r="AE1443" s="174"/>
      <c r="AF1443" s="124"/>
    </row>
    <row r="1444" spans="1:32" s="106" customFormat="1">
      <c r="A1444" s="108"/>
      <c r="B1444" s="108"/>
      <c r="C1444" s="108"/>
      <c r="D1444" s="125"/>
      <c r="E1444" s="100"/>
      <c r="F1444" s="125"/>
      <c r="G1444" s="125"/>
      <c r="H1444" s="133"/>
      <c r="I1444" s="133"/>
      <c r="J1444" s="133"/>
      <c r="K1444" s="133"/>
      <c r="L1444" s="133"/>
      <c r="M1444" s="133"/>
      <c r="N1444" s="133"/>
      <c r="Q1444" s="109"/>
      <c r="R1444" s="109"/>
      <c r="S1444" s="109"/>
      <c r="T1444" s="109"/>
      <c r="U1444" s="109"/>
      <c r="V1444" s="109"/>
      <c r="W1444" s="122"/>
      <c r="X1444" s="138"/>
      <c r="Y1444" s="123"/>
      <c r="Z1444" s="123"/>
      <c r="AA1444" s="79"/>
      <c r="AB1444" s="79"/>
      <c r="AC1444" s="164"/>
      <c r="AD1444" s="123"/>
      <c r="AE1444" s="174"/>
      <c r="AF1444" s="124"/>
    </row>
    <row r="1445" spans="1:32" s="106" customFormat="1">
      <c r="A1445" s="108"/>
      <c r="B1445" s="108"/>
      <c r="C1445" s="108"/>
      <c r="D1445" s="111"/>
      <c r="E1445" s="100"/>
      <c r="F1445" s="111"/>
      <c r="G1445" s="111"/>
      <c r="H1445" s="133"/>
      <c r="I1445" s="133"/>
      <c r="J1445" s="133"/>
      <c r="K1445" s="133"/>
      <c r="L1445" s="133"/>
      <c r="M1445" s="133"/>
      <c r="N1445" s="133"/>
      <c r="Q1445" s="109"/>
      <c r="R1445" s="109"/>
      <c r="S1445" s="109"/>
      <c r="T1445" s="109"/>
      <c r="U1445" s="109"/>
      <c r="V1445" s="109"/>
      <c r="W1445" s="122"/>
      <c r="X1445" s="138"/>
      <c r="Y1445" s="123"/>
      <c r="Z1445" s="123"/>
      <c r="AA1445" s="79"/>
      <c r="AB1445" s="79"/>
      <c r="AC1445" s="164"/>
      <c r="AD1445" s="123"/>
      <c r="AE1445" s="174"/>
      <c r="AF1445" s="124"/>
    </row>
    <row r="1446" spans="1:32" s="106" customFormat="1">
      <c r="A1446" s="108"/>
      <c r="B1446" s="108"/>
      <c r="C1446" s="108"/>
      <c r="D1446" s="41"/>
      <c r="E1446" s="41"/>
      <c r="F1446" s="41"/>
      <c r="G1446" s="41"/>
      <c r="H1446" s="133"/>
      <c r="I1446" s="133"/>
      <c r="J1446" s="133"/>
      <c r="K1446" s="133"/>
      <c r="L1446" s="133"/>
      <c r="M1446" s="133"/>
      <c r="N1446" s="133"/>
      <c r="Q1446" s="109"/>
      <c r="R1446" s="109"/>
      <c r="S1446" s="109"/>
      <c r="T1446" s="109"/>
      <c r="U1446" s="109"/>
      <c r="V1446" s="109"/>
      <c r="W1446" s="122"/>
      <c r="X1446" s="138"/>
      <c r="Y1446" s="123"/>
      <c r="Z1446" s="123"/>
      <c r="AA1446" s="79"/>
      <c r="AB1446" s="79"/>
      <c r="AC1446" s="164"/>
      <c r="AD1446" s="123"/>
      <c r="AE1446" s="174"/>
      <c r="AF1446" s="124"/>
    </row>
    <row r="1447" spans="1:32" s="106" customFormat="1">
      <c r="A1447" s="108"/>
      <c r="B1447" s="108"/>
      <c r="C1447" s="108"/>
      <c r="D1447" s="41"/>
      <c r="E1447" s="41"/>
      <c r="F1447" s="41"/>
      <c r="G1447" s="41"/>
      <c r="H1447" s="133"/>
      <c r="I1447" s="133"/>
      <c r="J1447" s="133"/>
      <c r="K1447" s="133"/>
      <c r="L1447" s="133"/>
      <c r="M1447" s="133"/>
      <c r="N1447" s="133"/>
      <c r="Q1447" s="109"/>
      <c r="R1447" s="109"/>
      <c r="S1447" s="109"/>
      <c r="T1447" s="109"/>
      <c r="U1447" s="109"/>
      <c r="V1447" s="109"/>
      <c r="W1447" s="122"/>
      <c r="X1447" s="138"/>
      <c r="Y1447" s="123"/>
      <c r="Z1447" s="123"/>
      <c r="AA1447" s="79"/>
      <c r="AB1447" s="79"/>
      <c r="AC1447" s="164"/>
      <c r="AD1447" s="123"/>
      <c r="AE1447" s="174"/>
      <c r="AF1447" s="124"/>
    </row>
    <row r="1448" spans="1:32" s="106" customFormat="1">
      <c r="A1448" s="108"/>
      <c r="B1448" s="108"/>
      <c r="C1448" s="108"/>
      <c r="D1448" s="41"/>
      <c r="E1448" s="41"/>
      <c r="F1448" s="41"/>
      <c r="G1448" s="41"/>
      <c r="H1448" s="133"/>
      <c r="I1448" s="133"/>
      <c r="J1448" s="133"/>
      <c r="K1448" s="133"/>
      <c r="L1448" s="133"/>
      <c r="M1448" s="133"/>
      <c r="N1448" s="133"/>
      <c r="Q1448" s="109"/>
      <c r="R1448" s="109"/>
      <c r="S1448" s="109"/>
      <c r="T1448" s="109"/>
      <c r="U1448" s="109"/>
      <c r="V1448" s="109"/>
      <c r="W1448" s="122"/>
      <c r="X1448" s="138"/>
      <c r="Y1448" s="123"/>
      <c r="Z1448" s="123"/>
      <c r="AA1448" s="79"/>
      <c r="AB1448" s="79"/>
      <c r="AC1448" s="164"/>
      <c r="AD1448" s="123"/>
      <c r="AE1448" s="174"/>
      <c r="AF1448" s="124"/>
    </row>
    <row r="1449" spans="1:32" s="106" customFormat="1">
      <c r="A1449" s="108"/>
      <c r="B1449" s="108"/>
      <c r="C1449" s="108"/>
      <c r="D1449" s="125"/>
      <c r="E1449" s="100"/>
      <c r="F1449" s="125"/>
      <c r="G1449" s="125"/>
      <c r="H1449" s="133"/>
      <c r="I1449" s="133"/>
      <c r="J1449" s="133"/>
      <c r="K1449" s="133"/>
      <c r="L1449" s="133"/>
      <c r="M1449" s="133"/>
      <c r="N1449" s="133"/>
      <c r="Q1449" s="109"/>
      <c r="R1449" s="109"/>
      <c r="S1449" s="109"/>
      <c r="T1449" s="109"/>
      <c r="U1449" s="109"/>
      <c r="V1449" s="109"/>
      <c r="W1449" s="122"/>
      <c r="X1449" s="138"/>
      <c r="Y1449" s="123"/>
      <c r="Z1449" s="123"/>
      <c r="AA1449" s="79"/>
      <c r="AB1449" s="79"/>
      <c r="AC1449" s="164"/>
      <c r="AD1449" s="123"/>
      <c r="AE1449" s="174"/>
      <c r="AF1449" s="124"/>
    </row>
    <row r="1450" spans="1:32" s="106" customFormat="1">
      <c r="A1450" s="108"/>
      <c r="B1450" s="108"/>
      <c r="C1450" s="108"/>
      <c r="D1450" s="125"/>
      <c r="E1450" s="100"/>
      <c r="F1450" s="125"/>
      <c r="G1450" s="125"/>
      <c r="H1450" s="133"/>
      <c r="I1450" s="133"/>
      <c r="J1450" s="133"/>
      <c r="K1450" s="133"/>
      <c r="L1450" s="133"/>
      <c r="M1450" s="133"/>
      <c r="N1450" s="133"/>
      <c r="Q1450" s="109"/>
      <c r="R1450" s="109"/>
      <c r="S1450" s="109"/>
      <c r="T1450" s="109"/>
      <c r="U1450" s="109"/>
      <c r="V1450" s="109"/>
      <c r="W1450" s="122"/>
      <c r="X1450" s="138"/>
      <c r="Y1450" s="123"/>
      <c r="Z1450" s="123"/>
      <c r="AA1450" s="79"/>
      <c r="AB1450" s="79"/>
      <c r="AC1450" s="164"/>
      <c r="AD1450" s="123"/>
      <c r="AE1450" s="174"/>
      <c r="AF1450" s="124"/>
    </row>
    <row r="1451" spans="1:32" s="106" customFormat="1">
      <c r="A1451" s="108"/>
      <c r="B1451" s="108"/>
      <c r="C1451" s="108"/>
      <c r="D1451" s="125"/>
      <c r="E1451" s="100"/>
      <c r="F1451" s="125"/>
      <c r="G1451" s="125"/>
      <c r="H1451" s="133"/>
      <c r="I1451" s="133"/>
      <c r="J1451" s="133"/>
      <c r="K1451" s="133"/>
      <c r="L1451" s="133"/>
      <c r="M1451" s="133"/>
      <c r="N1451" s="133"/>
      <c r="Q1451" s="109"/>
      <c r="R1451" s="109"/>
      <c r="S1451" s="109"/>
      <c r="T1451" s="109"/>
      <c r="U1451" s="109"/>
      <c r="V1451" s="109"/>
      <c r="W1451" s="122"/>
      <c r="X1451" s="138"/>
      <c r="Y1451" s="123"/>
      <c r="Z1451" s="123"/>
      <c r="AA1451" s="79"/>
      <c r="AB1451" s="79"/>
      <c r="AC1451" s="164"/>
      <c r="AD1451" s="123"/>
      <c r="AE1451" s="174"/>
      <c r="AF1451" s="124"/>
    </row>
    <row r="1452" spans="1:32" s="106" customFormat="1">
      <c r="A1452" s="108"/>
      <c r="B1452" s="108"/>
      <c r="C1452" s="108"/>
      <c r="D1452" s="41"/>
      <c r="E1452" s="41"/>
      <c r="F1452" s="41"/>
      <c r="G1452" s="41"/>
      <c r="H1452" s="133"/>
      <c r="I1452" s="133"/>
      <c r="J1452" s="133"/>
      <c r="K1452" s="133"/>
      <c r="L1452" s="133"/>
      <c r="M1452" s="133"/>
      <c r="N1452" s="133"/>
      <c r="Q1452" s="109"/>
      <c r="R1452" s="109"/>
      <c r="S1452" s="109"/>
      <c r="T1452" s="109"/>
      <c r="U1452" s="109"/>
      <c r="V1452" s="109"/>
      <c r="W1452" s="122"/>
      <c r="X1452" s="138"/>
      <c r="Y1452" s="123"/>
      <c r="Z1452" s="123"/>
      <c r="AA1452" s="79"/>
      <c r="AB1452" s="79"/>
      <c r="AC1452" s="164"/>
      <c r="AD1452" s="123"/>
      <c r="AE1452" s="174"/>
      <c r="AF1452" s="124"/>
    </row>
    <row r="1453" spans="1:32" s="106" customFormat="1">
      <c r="A1453" s="108"/>
      <c r="B1453" s="108"/>
      <c r="C1453" s="108"/>
      <c r="D1453" s="111"/>
      <c r="E1453" s="100"/>
      <c r="F1453" s="111"/>
      <c r="G1453" s="111"/>
      <c r="H1453" s="133"/>
      <c r="I1453" s="133"/>
      <c r="J1453" s="133"/>
      <c r="K1453" s="133"/>
      <c r="L1453" s="133"/>
      <c r="M1453" s="133"/>
      <c r="N1453" s="133"/>
      <c r="Q1453" s="109"/>
      <c r="R1453" s="109"/>
      <c r="S1453" s="109"/>
      <c r="T1453" s="109"/>
      <c r="U1453" s="109"/>
      <c r="V1453" s="109"/>
      <c r="W1453" s="122"/>
      <c r="X1453" s="138"/>
      <c r="Y1453" s="123"/>
      <c r="Z1453" s="123"/>
      <c r="AA1453" s="79"/>
      <c r="AB1453" s="79"/>
      <c r="AC1453" s="164"/>
      <c r="AD1453" s="123"/>
      <c r="AE1453" s="174"/>
      <c r="AF1453" s="124"/>
    </row>
    <row r="1454" spans="1:32" s="106" customFormat="1">
      <c r="A1454" s="108"/>
      <c r="B1454" s="108"/>
      <c r="C1454" s="108"/>
      <c r="D1454" s="41"/>
      <c r="E1454" s="41"/>
      <c r="F1454" s="41"/>
      <c r="G1454" s="41"/>
      <c r="H1454" s="133"/>
      <c r="I1454" s="133"/>
      <c r="J1454" s="133"/>
      <c r="K1454" s="133"/>
      <c r="L1454" s="133"/>
      <c r="M1454" s="133"/>
      <c r="N1454" s="133"/>
      <c r="Q1454" s="109"/>
      <c r="R1454" s="109"/>
      <c r="S1454" s="109"/>
      <c r="T1454" s="109"/>
      <c r="U1454" s="109"/>
      <c r="V1454" s="109"/>
      <c r="W1454" s="122"/>
      <c r="X1454" s="138"/>
      <c r="Y1454" s="123"/>
      <c r="Z1454" s="123"/>
      <c r="AA1454" s="79"/>
      <c r="AB1454" s="79"/>
      <c r="AC1454" s="164"/>
      <c r="AD1454" s="123"/>
      <c r="AE1454" s="174"/>
      <c r="AF1454" s="124"/>
    </row>
    <row r="1455" spans="1:32" s="106" customFormat="1">
      <c r="A1455" s="108"/>
      <c r="B1455" s="108"/>
      <c r="C1455" s="108"/>
      <c r="D1455" s="41"/>
      <c r="E1455" s="41"/>
      <c r="F1455" s="41"/>
      <c r="G1455" s="41"/>
      <c r="H1455" s="133"/>
      <c r="I1455" s="133"/>
      <c r="J1455" s="133"/>
      <c r="K1455" s="133"/>
      <c r="L1455" s="133"/>
      <c r="M1455" s="133"/>
      <c r="N1455" s="133"/>
      <c r="Q1455" s="109"/>
      <c r="R1455" s="109"/>
      <c r="S1455" s="109"/>
      <c r="T1455" s="109"/>
      <c r="U1455" s="109"/>
      <c r="V1455" s="109"/>
      <c r="W1455" s="122"/>
      <c r="X1455" s="138"/>
      <c r="Y1455" s="123"/>
      <c r="Z1455" s="123"/>
      <c r="AA1455" s="79"/>
      <c r="AB1455" s="79"/>
      <c r="AC1455" s="164"/>
      <c r="AD1455" s="123"/>
      <c r="AE1455" s="174"/>
      <c r="AF1455" s="124"/>
    </row>
    <row r="1456" spans="1:32" s="106" customFormat="1">
      <c r="A1456" s="108"/>
      <c r="B1456" s="108"/>
      <c r="C1456" s="108"/>
      <c r="D1456" s="127"/>
      <c r="E1456" s="100"/>
      <c r="F1456" s="127"/>
      <c r="G1456" s="127"/>
      <c r="H1456" s="133"/>
      <c r="I1456" s="133"/>
      <c r="J1456" s="133"/>
      <c r="K1456" s="133"/>
      <c r="L1456" s="133"/>
      <c r="M1456" s="133"/>
      <c r="N1456" s="133"/>
      <c r="Q1456" s="109"/>
      <c r="R1456" s="109"/>
      <c r="S1456" s="109"/>
      <c r="T1456" s="109"/>
      <c r="U1456" s="109"/>
      <c r="V1456" s="109"/>
      <c r="W1456" s="122"/>
      <c r="X1456" s="138"/>
      <c r="Y1456" s="123"/>
      <c r="Z1456" s="123"/>
      <c r="AA1456" s="79"/>
      <c r="AB1456" s="79"/>
      <c r="AC1456" s="164"/>
      <c r="AD1456" s="123"/>
      <c r="AE1456" s="174"/>
      <c r="AF1456" s="124"/>
    </row>
    <row r="1457" spans="1:32" s="106" customFormat="1">
      <c r="A1457" s="108"/>
      <c r="B1457" s="108"/>
      <c r="C1457" s="108"/>
      <c r="D1457" s="127"/>
      <c r="E1457" s="100"/>
      <c r="F1457" s="127"/>
      <c r="G1457" s="127"/>
      <c r="H1457" s="133"/>
      <c r="I1457" s="133"/>
      <c r="J1457" s="133"/>
      <c r="K1457" s="133"/>
      <c r="L1457" s="133"/>
      <c r="M1457" s="133"/>
      <c r="N1457" s="133"/>
      <c r="Q1457" s="109"/>
      <c r="R1457" s="109"/>
      <c r="S1457" s="109"/>
      <c r="T1457" s="109"/>
      <c r="U1457" s="109"/>
      <c r="V1457" s="109"/>
      <c r="W1457" s="122"/>
      <c r="X1457" s="138"/>
      <c r="Y1457" s="123"/>
      <c r="Z1457" s="123"/>
      <c r="AA1457" s="79"/>
      <c r="AB1457" s="79"/>
      <c r="AC1457" s="164"/>
      <c r="AD1457" s="123"/>
      <c r="AE1457" s="174"/>
      <c r="AF1457" s="124"/>
    </row>
    <row r="1458" spans="1:32" s="106" customFormat="1">
      <c r="A1458" s="108"/>
      <c r="B1458" s="108"/>
      <c r="C1458" s="108"/>
      <c r="D1458" s="41"/>
      <c r="E1458" s="41"/>
      <c r="F1458" s="41"/>
      <c r="G1458" s="41"/>
      <c r="H1458" s="133"/>
      <c r="I1458" s="133"/>
      <c r="J1458" s="133"/>
      <c r="K1458" s="133"/>
      <c r="L1458" s="133"/>
      <c r="M1458" s="133"/>
      <c r="N1458" s="133"/>
      <c r="Q1458" s="109"/>
      <c r="R1458" s="109"/>
      <c r="S1458" s="109"/>
      <c r="T1458" s="109"/>
      <c r="U1458" s="109"/>
      <c r="V1458" s="109"/>
      <c r="W1458" s="122"/>
      <c r="X1458" s="138"/>
      <c r="Y1458" s="123"/>
      <c r="Z1458" s="123"/>
      <c r="AA1458" s="79"/>
      <c r="AB1458" s="79"/>
      <c r="AC1458" s="164"/>
      <c r="AD1458" s="123"/>
      <c r="AE1458" s="174"/>
      <c r="AF1458" s="124"/>
    </row>
    <row r="1459" spans="1:32" s="106" customFormat="1">
      <c r="A1459" s="108"/>
      <c r="B1459" s="108"/>
      <c r="C1459" s="108"/>
      <c r="D1459" s="41"/>
      <c r="E1459" s="41"/>
      <c r="F1459" s="41"/>
      <c r="G1459" s="41"/>
      <c r="H1459" s="133"/>
      <c r="I1459" s="133"/>
      <c r="J1459" s="133"/>
      <c r="K1459" s="133"/>
      <c r="L1459" s="133"/>
      <c r="M1459" s="133"/>
      <c r="N1459" s="133"/>
      <c r="Q1459" s="109"/>
      <c r="R1459" s="109"/>
      <c r="S1459" s="109"/>
      <c r="T1459" s="109"/>
      <c r="U1459" s="109"/>
      <c r="V1459" s="109"/>
      <c r="W1459" s="122"/>
      <c r="X1459" s="138"/>
      <c r="Y1459" s="123"/>
      <c r="Z1459" s="123"/>
      <c r="AA1459" s="79"/>
      <c r="AB1459" s="79"/>
      <c r="AC1459" s="164"/>
      <c r="AD1459" s="123"/>
      <c r="AE1459" s="174"/>
      <c r="AF1459" s="124"/>
    </row>
    <row r="1460" spans="1:32" s="106" customFormat="1">
      <c r="A1460" s="108"/>
      <c r="B1460" s="108"/>
      <c r="C1460" s="108"/>
      <c r="D1460" s="125"/>
      <c r="E1460" s="100"/>
      <c r="F1460" s="125"/>
      <c r="G1460" s="125"/>
      <c r="H1460" s="133"/>
      <c r="I1460" s="133"/>
      <c r="J1460" s="133"/>
      <c r="K1460" s="133"/>
      <c r="L1460" s="133"/>
      <c r="M1460" s="133"/>
      <c r="N1460" s="133"/>
      <c r="Q1460" s="109"/>
      <c r="R1460" s="109"/>
      <c r="S1460" s="109"/>
      <c r="T1460" s="109"/>
      <c r="U1460" s="109"/>
      <c r="V1460" s="109"/>
      <c r="W1460" s="122"/>
      <c r="X1460" s="138"/>
      <c r="Y1460" s="123"/>
      <c r="Z1460" s="123"/>
      <c r="AA1460" s="79"/>
      <c r="AB1460" s="79"/>
      <c r="AC1460" s="164"/>
      <c r="AD1460" s="123"/>
      <c r="AE1460" s="174"/>
      <c r="AF1460" s="124"/>
    </row>
    <row r="1461" spans="1:32" s="106" customFormat="1">
      <c r="A1461" s="108"/>
      <c r="B1461" s="108"/>
      <c r="C1461" s="108"/>
      <c r="D1461" s="125"/>
      <c r="E1461" s="100"/>
      <c r="F1461" s="125"/>
      <c r="G1461" s="125"/>
      <c r="H1461" s="133"/>
      <c r="I1461" s="133"/>
      <c r="J1461" s="133"/>
      <c r="K1461" s="133"/>
      <c r="L1461" s="133"/>
      <c r="M1461" s="133"/>
      <c r="N1461" s="133"/>
      <c r="Q1461" s="109"/>
      <c r="R1461" s="109"/>
      <c r="S1461" s="109"/>
      <c r="T1461" s="109"/>
      <c r="U1461" s="109"/>
      <c r="V1461" s="109"/>
      <c r="W1461" s="122"/>
      <c r="X1461" s="138"/>
      <c r="Y1461" s="123"/>
      <c r="Z1461" s="123"/>
      <c r="AA1461" s="79"/>
      <c r="AB1461" s="79"/>
      <c r="AC1461" s="164"/>
      <c r="AD1461" s="123"/>
      <c r="AE1461" s="174"/>
      <c r="AF1461" s="124"/>
    </row>
    <row r="1462" spans="1:32" s="106" customFormat="1">
      <c r="A1462" s="108"/>
      <c r="B1462" s="108"/>
      <c r="C1462" s="108"/>
      <c r="D1462" s="41"/>
      <c r="E1462" s="41"/>
      <c r="F1462" s="41"/>
      <c r="G1462" s="41"/>
      <c r="H1462" s="133"/>
      <c r="I1462" s="133"/>
      <c r="J1462" s="133"/>
      <c r="K1462" s="133"/>
      <c r="L1462" s="133"/>
      <c r="M1462" s="133"/>
      <c r="N1462" s="133"/>
      <c r="Q1462" s="109"/>
      <c r="R1462" s="109"/>
      <c r="S1462" s="109"/>
      <c r="T1462" s="109"/>
      <c r="U1462" s="109"/>
      <c r="V1462" s="109"/>
      <c r="W1462" s="122"/>
      <c r="X1462" s="138"/>
      <c r="Y1462" s="123"/>
      <c r="Z1462" s="123"/>
      <c r="AA1462" s="79"/>
      <c r="AB1462" s="79"/>
      <c r="AC1462" s="164"/>
      <c r="AD1462" s="123"/>
      <c r="AE1462" s="174"/>
      <c r="AF1462" s="124"/>
    </row>
    <row r="1463" spans="1:32" s="106" customFormat="1">
      <c r="A1463" s="108"/>
      <c r="B1463" s="108"/>
      <c r="C1463" s="108"/>
      <c r="D1463" s="102"/>
      <c r="E1463" s="102"/>
      <c r="F1463" s="102"/>
      <c r="G1463" s="102"/>
      <c r="H1463" s="133"/>
      <c r="I1463" s="133"/>
      <c r="J1463" s="133"/>
      <c r="K1463" s="133"/>
      <c r="L1463" s="133"/>
      <c r="M1463" s="133"/>
      <c r="N1463" s="133"/>
      <c r="Q1463" s="109"/>
      <c r="R1463" s="109"/>
      <c r="S1463" s="109"/>
      <c r="T1463" s="109"/>
      <c r="U1463" s="109"/>
      <c r="V1463" s="109"/>
      <c r="W1463" s="122"/>
      <c r="X1463" s="138"/>
      <c r="Y1463" s="123"/>
      <c r="Z1463" s="123"/>
      <c r="AA1463" s="79"/>
      <c r="AB1463" s="79"/>
      <c r="AC1463" s="164"/>
      <c r="AD1463" s="123"/>
      <c r="AE1463" s="174"/>
      <c r="AF1463" s="124"/>
    </row>
    <row r="1464" spans="1:32" s="106" customFormat="1">
      <c r="A1464" s="108"/>
      <c r="B1464" s="108"/>
      <c r="C1464" s="108"/>
      <c r="D1464" s="41"/>
      <c r="E1464" s="41"/>
      <c r="F1464" s="41"/>
      <c r="G1464" s="41"/>
      <c r="H1464" s="133"/>
      <c r="I1464" s="133"/>
      <c r="J1464" s="133"/>
      <c r="K1464" s="133"/>
      <c r="L1464" s="133"/>
      <c r="M1464" s="133"/>
      <c r="N1464" s="133"/>
      <c r="Q1464" s="109"/>
      <c r="R1464" s="109"/>
      <c r="S1464" s="109"/>
      <c r="T1464" s="109"/>
      <c r="U1464" s="109"/>
      <c r="V1464" s="109"/>
      <c r="W1464" s="122"/>
      <c r="X1464" s="138"/>
      <c r="Y1464" s="123"/>
      <c r="Z1464" s="123"/>
      <c r="AA1464" s="79"/>
      <c r="AB1464" s="79"/>
      <c r="AC1464" s="164"/>
      <c r="AD1464" s="123"/>
      <c r="AE1464" s="174"/>
      <c r="AF1464" s="124"/>
    </row>
    <row r="1465" spans="1:32" s="106" customFormat="1">
      <c r="A1465" s="108"/>
      <c r="B1465" s="108"/>
      <c r="C1465" s="108"/>
      <c r="D1465" s="41"/>
      <c r="E1465" s="41"/>
      <c r="F1465" s="41"/>
      <c r="G1465" s="41"/>
      <c r="H1465" s="133"/>
      <c r="I1465" s="133"/>
      <c r="J1465" s="133"/>
      <c r="K1465" s="133"/>
      <c r="L1465" s="133"/>
      <c r="M1465" s="133"/>
      <c r="N1465" s="133"/>
      <c r="Q1465" s="109"/>
      <c r="R1465" s="109"/>
      <c r="S1465" s="109"/>
      <c r="T1465" s="109"/>
      <c r="U1465" s="109"/>
      <c r="V1465" s="109"/>
      <c r="W1465" s="122"/>
      <c r="X1465" s="138"/>
      <c r="Y1465" s="123"/>
      <c r="Z1465" s="123"/>
      <c r="AA1465" s="79"/>
      <c r="AB1465" s="79"/>
      <c r="AC1465" s="164"/>
      <c r="AD1465" s="123"/>
      <c r="AE1465" s="174"/>
      <c r="AF1465" s="124"/>
    </row>
    <row r="1466" spans="1:32" s="106" customFormat="1">
      <c r="A1466" s="108"/>
      <c r="B1466" s="108"/>
      <c r="C1466" s="108"/>
      <c r="D1466" s="41"/>
      <c r="E1466" s="41"/>
      <c r="F1466" s="41"/>
      <c r="G1466" s="41"/>
      <c r="H1466" s="133"/>
      <c r="I1466" s="133"/>
      <c r="J1466" s="133"/>
      <c r="K1466" s="133"/>
      <c r="L1466" s="133"/>
      <c r="M1466" s="133"/>
      <c r="N1466" s="133"/>
      <c r="Q1466" s="109"/>
      <c r="R1466" s="109"/>
      <c r="S1466" s="109"/>
      <c r="T1466" s="109"/>
      <c r="U1466" s="109"/>
      <c r="V1466" s="109"/>
      <c r="W1466" s="122"/>
      <c r="X1466" s="138"/>
      <c r="Y1466" s="123"/>
      <c r="Z1466" s="123"/>
      <c r="AA1466" s="79"/>
      <c r="AB1466" s="79"/>
      <c r="AC1466" s="164"/>
      <c r="AD1466" s="123"/>
      <c r="AE1466" s="174"/>
      <c r="AF1466" s="124"/>
    </row>
    <row r="1467" spans="1:32" s="106" customFormat="1">
      <c r="A1467" s="108"/>
      <c r="B1467" s="108"/>
      <c r="C1467" s="108"/>
      <c r="D1467" s="102"/>
      <c r="E1467" s="102"/>
      <c r="F1467" s="102"/>
      <c r="G1467" s="102"/>
      <c r="H1467" s="133"/>
      <c r="I1467" s="133"/>
      <c r="J1467" s="133"/>
      <c r="K1467" s="133"/>
      <c r="L1467" s="133"/>
      <c r="M1467" s="133"/>
      <c r="N1467" s="133"/>
      <c r="Q1467" s="109"/>
      <c r="R1467" s="109"/>
      <c r="S1467" s="109"/>
      <c r="T1467" s="109"/>
      <c r="U1467" s="109"/>
      <c r="V1467" s="109"/>
      <c r="W1467" s="122"/>
      <c r="X1467" s="138"/>
      <c r="Y1467" s="123"/>
      <c r="Z1467" s="123"/>
      <c r="AA1467" s="79"/>
      <c r="AB1467" s="79"/>
      <c r="AC1467" s="164"/>
      <c r="AD1467" s="123"/>
      <c r="AE1467" s="174"/>
      <c r="AF1467" s="124"/>
    </row>
    <row r="1468" spans="1:32" s="106" customFormat="1">
      <c r="A1468" s="108"/>
      <c r="B1468" s="108"/>
      <c r="C1468" s="108"/>
      <c r="D1468" s="125"/>
      <c r="E1468" s="100"/>
      <c r="F1468" s="125"/>
      <c r="G1468" s="125"/>
      <c r="H1468" s="133"/>
      <c r="I1468" s="133"/>
      <c r="J1468" s="133"/>
      <c r="K1468" s="133"/>
      <c r="L1468" s="133"/>
      <c r="M1468" s="133"/>
      <c r="N1468" s="133"/>
      <c r="Q1468" s="109"/>
      <c r="R1468" s="109"/>
      <c r="S1468" s="109"/>
      <c r="T1468" s="109"/>
      <c r="U1468" s="109"/>
      <c r="V1468" s="109"/>
      <c r="W1468" s="122"/>
      <c r="X1468" s="138"/>
      <c r="Y1468" s="123"/>
      <c r="Z1468" s="123"/>
      <c r="AA1468" s="79"/>
      <c r="AB1468" s="79"/>
      <c r="AC1468" s="164"/>
      <c r="AD1468" s="123"/>
      <c r="AE1468" s="174"/>
      <c r="AF1468" s="124"/>
    </row>
    <row r="1469" spans="1:32" s="106" customFormat="1">
      <c r="A1469" s="108"/>
      <c r="B1469" s="108"/>
      <c r="C1469" s="108"/>
      <c r="D1469" s="125"/>
      <c r="E1469" s="100"/>
      <c r="F1469" s="125"/>
      <c r="G1469" s="125"/>
      <c r="H1469" s="133"/>
      <c r="I1469" s="133"/>
      <c r="J1469" s="133"/>
      <c r="K1469" s="133"/>
      <c r="L1469" s="133"/>
      <c r="M1469" s="133"/>
      <c r="N1469" s="133"/>
      <c r="Q1469" s="109"/>
      <c r="R1469" s="109"/>
      <c r="S1469" s="109"/>
      <c r="T1469" s="109"/>
      <c r="U1469" s="109"/>
      <c r="V1469" s="109"/>
      <c r="W1469" s="122"/>
      <c r="X1469" s="138"/>
      <c r="Y1469" s="123"/>
      <c r="Z1469" s="123"/>
      <c r="AA1469" s="79"/>
      <c r="AB1469" s="79"/>
      <c r="AC1469" s="164"/>
      <c r="AD1469" s="123"/>
      <c r="AE1469" s="174"/>
      <c r="AF1469" s="124"/>
    </row>
    <row r="1470" spans="1:32" s="106" customFormat="1">
      <c r="A1470" s="108"/>
      <c r="B1470" s="108"/>
      <c r="C1470" s="108"/>
      <c r="D1470" s="125"/>
      <c r="E1470" s="100"/>
      <c r="F1470" s="125"/>
      <c r="G1470" s="125"/>
      <c r="H1470" s="133"/>
      <c r="I1470" s="133"/>
      <c r="J1470" s="133"/>
      <c r="K1470" s="133"/>
      <c r="L1470" s="133"/>
      <c r="M1470" s="133"/>
      <c r="N1470" s="133"/>
      <c r="Q1470" s="109"/>
      <c r="R1470" s="109"/>
      <c r="S1470" s="109"/>
      <c r="T1470" s="109"/>
      <c r="U1470" s="109"/>
      <c r="V1470" s="109"/>
      <c r="W1470" s="122"/>
      <c r="X1470" s="138"/>
      <c r="Y1470" s="123"/>
      <c r="Z1470" s="123"/>
      <c r="AA1470" s="79"/>
      <c r="AB1470" s="79"/>
      <c r="AC1470" s="164"/>
      <c r="AD1470" s="123"/>
      <c r="AE1470" s="174"/>
      <c r="AF1470" s="124"/>
    </row>
    <row r="1471" spans="1:32" s="106" customFormat="1">
      <c r="A1471" s="108"/>
      <c r="B1471" s="108"/>
      <c r="C1471" s="108"/>
      <c r="D1471" s="125"/>
      <c r="E1471" s="100"/>
      <c r="F1471" s="125"/>
      <c r="G1471" s="125"/>
      <c r="H1471" s="133"/>
      <c r="I1471" s="133"/>
      <c r="J1471" s="133"/>
      <c r="K1471" s="133"/>
      <c r="L1471" s="133"/>
      <c r="M1471" s="133"/>
      <c r="N1471" s="133"/>
      <c r="Q1471" s="109"/>
      <c r="R1471" s="109"/>
      <c r="S1471" s="109"/>
      <c r="T1471" s="109"/>
      <c r="U1471" s="109"/>
      <c r="V1471" s="109"/>
      <c r="W1471" s="122"/>
      <c r="X1471" s="138"/>
      <c r="Y1471" s="123"/>
      <c r="Z1471" s="123"/>
      <c r="AA1471" s="79"/>
      <c r="AB1471" s="79"/>
      <c r="AC1471" s="164"/>
      <c r="AD1471" s="123"/>
      <c r="AE1471" s="174"/>
      <c r="AF1471" s="124"/>
    </row>
    <row r="1472" spans="1:32" s="106" customFormat="1">
      <c r="A1472" s="108"/>
      <c r="B1472" s="108"/>
      <c r="C1472" s="108"/>
      <c r="D1472" s="125"/>
      <c r="E1472" s="100"/>
      <c r="F1472" s="125"/>
      <c r="G1472" s="125"/>
      <c r="H1472" s="133"/>
      <c r="I1472" s="133"/>
      <c r="J1472" s="133"/>
      <c r="K1472" s="133"/>
      <c r="L1472" s="133"/>
      <c r="M1472" s="133"/>
      <c r="N1472" s="133"/>
      <c r="Q1472" s="109"/>
      <c r="R1472" s="109"/>
      <c r="S1472" s="109"/>
      <c r="T1472" s="109"/>
      <c r="U1472" s="109"/>
      <c r="V1472" s="109"/>
      <c r="W1472" s="122"/>
      <c r="X1472" s="138"/>
      <c r="Y1472" s="123"/>
      <c r="Z1472" s="123"/>
      <c r="AA1472" s="79"/>
      <c r="AB1472" s="79"/>
      <c r="AC1472" s="164"/>
      <c r="AD1472" s="123"/>
      <c r="AE1472" s="174"/>
      <c r="AF1472" s="124"/>
    </row>
    <row r="1473" spans="1:32" s="106" customFormat="1">
      <c r="A1473" s="108"/>
      <c r="B1473" s="108"/>
      <c r="C1473" s="108"/>
      <c r="D1473" s="125"/>
      <c r="E1473" s="100"/>
      <c r="F1473" s="125"/>
      <c r="G1473" s="125"/>
      <c r="H1473" s="133"/>
      <c r="I1473" s="133"/>
      <c r="J1473" s="133"/>
      <c r="K1473" s="133"/>
      <c r="L1473" s="133"/>
      <c r="M1473" s="133"/>
      <c r="N1473" s="133"/>
      <c r="Q1473" s="109"/>
      <c r="R1473" s="109"/>
      <c r="S1473" s="109"/>
      <c r="T1473" s="109"/>
      <c r="U1473" s="109"/>
      <c r="V1473" s="109"/>
      <c r="W1473" s="122"/>
      <c r="X1473" s="138"/>
      <c r="Y1473" s="123"/>
      <c r="Z1473" s="123"/>
      <c r="AA1473" s="79"/>
      <c r="AB1473" s="79"/>
      <c r="AC1473" s="164"/>
      <c r="AD1473" s="123"/>
      <c r="AE1473" s="174"/>
      <c r="AF1473" s="124"/>
    </row>
    <row r="1474" spans="1:32" s="106" customFormat="1">
      <c r="A1474" s="108"/>
      <c r="B1474" s="108"/>
      <c r="C1474" s="108"/>
      <c r="D1474" s="41"/>
      <c r="E1474" s="107"/>
      <c r="F1474" s="41"/>
      <c r="G1474" s="41"/>
      <c r="H1474" s="133"/>
      <c r="I1474" s="133"/>
      <c r="J1474" s="133"/>
      <c r="K1474" s="133"/>
      <c r="L1474" s="133"/>
      <c r="M1474" s="133"/>
      <c r="N1474" s="133"/>
      <c r="Q1474" s="109"/>
      <c r="R1474" s="109"/>
      <c r="S1474" s="109"/>
      <c r="T1474" s="109"/>
      <c r="U1474" s="109"/>
      <c r="V1474" s="109"/>
      <c r="W1474" s="122"/>
      <c r="X1474" s="138"/>
      <c r="Y1474" s="123"/>
      <c r="Z1474" s="123"/>
      <c r="AA1474" s="79"/>
      <c r="AB1474" s="79"/>
      <c r="AC1474" s="164"/>
      <c r="AD1474" s="123"/>
      <c r="AE1474" s="174"/>
      <c r="AF1474" s="124"/>
    </row>
    <row r="1475" spans="1:32" s="106" customFormat="1">
      <c r="A1475" s="108"/>
      <c r="B1475" s="108"/>
      <c r="C1475" s="108"/>
      <c r="D1475" s="41"/>
      <c r="E1475" s="41"/>
      <c r="F1475" s="41"/>
      <c r="G1475" s="41"/>
      <c r="H1475" s="133"/>
      <c r="I1475" s="133"/>
      <c r="J1475" s="133"/>
      <c r="K1475" s="133"/>
      <c r="L1475" s="133"/>
      <c r="M1475" s="133"/>
      <c r="N1475" s="133"/>
      <c r="Q1475" s="109"/>
      <c r="R1475" s="109"/>
      <c r="S1475" s="109"/>
      <c r="T1475" s="109"/>
      <c r="U1475" s="109"/>
      <c r="V1475" s="109"/>
      <c r="W1475" s="122"/>
      <c r="X1475" s="138"/>
      <c r="Y1475" s="123"/>
      <c r="Z1475" s="123"/>
      <c r="AA1475" s="79"/>
      <c r="AB1475" s="79"/>
      <c r="AC1475" s="164"/>
      <c r="AD1475" s="123"/>
      <c r="AE1475" s="174"/>
      <c r="AF1475" s="124"/>
    </row>
    <row r="1476" spans="1:32" s="106" customFormat="1">
      <c r="A1476" s="108"/>
      <c r="B1476" s="108"/>
      <c r="C1476" s="108"/>
      <c r="D1476" s="125"/>
      <c r="E1476" s="100"/>
      <c r="F1476" s="125"/>
      <c r="G1476" s="125"/>
      <c r="H1476" s="133"/>
      <c r="I1476" s="133"/>
      <c r="J1476" s="133"/>
      <c r="K1476" s="133"/>
      <c r="L1476" s="133"/>
      <c r="M1476" s="133"/>
      <c r="N1476" s="133"/>
      <c r="Q1476" s="109"/>
      <c r="R1476" s="109"/>
      <c r="S1476" s="109"/>
      <c r="T1476" s="109"/>
      <c r="U1476" s="109"/>
      <c r="V1476" s="109"/>
      <c r="W1476" s="122"/>
      <c r="X1476" s="138"/>
      <c r="Y1476" s="123"/>
      <c r="Z1476" s="123"/>
      <c r="AA1476" s="79"/>
      <c r="AB1476" s="79"/>
      <c r="AC1476" s="164"/>
      <c r="AD1476" s="123"/>
      <c r="AE1476" s="174"/>
      <c r="AF1476" s="124"/>
    </row>
    <row r="1477" spans="1:32" s="106" customFormat="1">
      <c r="A1477" s="108"/>
      <c r="B1477" s="108"/>
      <c r="C1477" s="108"/>
      <c r="D1477" s="129"/>
      <c r="E1477" s="100"/>
      <c r="F1477" s="130"/>
      <c r="G1477" s="129"/>
      <c r="H1477" s="133"/>
      <c r="I1477" s="133"/>
      <c r="J1477" s="133"/>
      <c r="K1477" s="133"/>
      <c r="L1477" s="133"/>
      <c r="M1477" s="133"/>
      <c r="N1477" s="133"/>
      <c r="Q1477" s="109"/>
      <c r="R1477" s="109"/>
      <c r="S1477" s="109"/>
      <c r="T1477" s="109"/>
      <c r="U1477" s="109"/>
      <c r="V1477" s="109"/>
      <c r="W1477" s="122"/>
      <c r="X1477" s="138"/>
      <c r="Y1477" s="123"/>
      <c r="Z1477" s="123"/>
      <c r="AA1477" s="79"/>
      <c r="AB1477" s="79"/>
      <c r="AC1477" s="164"/>
      <c r="AD1477" s="123"/>
      <c r="AE1477" s="174"/>
      <c r="AF1477" s="124"/>
    </row>
    <row r="1478" spans="1:32" s="106" customFormat="1">
      <c r="A1478" s="108"/>
      <c r="B1478" s="108"/>
      <c r="C1478" s="108"/>
      <c r="D1478" s="41"/>
      <c r="E1478" s="41"/>
      <c r="F1478" s="41"/>
      <c r="G1478" s="41"/>
      <c r="H1478" s="133"/>
      <c r="I1478" s="133"/>
      <c r="J1478" s="133"/>
      <c r="K1478" s="133"/>
      <c r="L1478" s="133"/>
      <c r="M1478" s="133"/>
      <c r="N1478" s="133"/>
      <c r="Q1478" s="109"/>
      <c r="R1478" s="109"/>
      <c r="S1478" s="109"/>
      <c r="T1478" s="109"/>
      <c r="U1478" s="109"/>
      <c r="V1478" s="109"/>
      <c r="W1478" s="122"/>
      <c r="X1478" s="138"/>
      <c r="Y1478" s="123"/>
      <c r="Z1478" s="123"/>
      <c r="AA1478" s="79"/>
      <c r="AB1478" s="79"/>
      <c r="AC1478" s="164"/>
      <c r="AD1478" s="123"/>
      <c r="AE1478" s="174"/>
      <c r="AF1478" s="124"/>
    </row>
    <row r="1479" spans="1:32" s="106" customFormat="1">
      <c r="A1479" s="108"/>
      <c r="B1479" s="108"/>
      <c r="C1479" s="108"/>
      <c r="D1479" s="125"/>
      <c r="E1479" s="100"/>
      <c r="F1479" s="125"/>
      <c r="G1479" s="125"/>
      <c r="H1479" s="133"/>
      <c r="I1479" s="133"/>
      <c r="J1479" s="133"/>
      <c r="K1479" s="133"/>
      <c r="L1479" s="133"/>
      <c r="M1479" s="133"/>
      <c r="N1479" s="133"/>
      <c r="Q1479" s="109"/>
      <c r="R1479" s="109"/>
      <c r="S1479" s="109"/>
      <c r="T1479" s="109"/>
      <c r="U1479" s="109"/>
      <c r="V1479" s="109"/>
      <c r="W1479" s="122"/>
      <c r="X1479" s="138"/>
      <c r="Y1479" s="123"/>
      <c r="Z1479" s="123"/>
      <c r="AA1479" s="79"/>
      <c r="AB1479" s="79"/>
      <c r="AC1479" s="164"/>
      <c r="AD1479" s="123"/>
      <c r="AE1479" s="174"/>
      <c r="AF1479" s="124"/>
    </row>
    <row r="1480" spans="1:32" s="106" customFormat="1">
      <c r="A1480" s="108"/>
      <c r="B1480" s="108"/>
      <c r="C1480" s="108"/>
      <c r="D1480" s="125"/>
      <c r="E1480" s="100"/>
      <c r="F1480" s="125"/>
      <c r="G1480" s="125"/>
      <c r="H1480" s="133"/>
      <c r="I1480" s="133"/>
      <c r="J1480" s="133"/>
      <c r="K1480" s="133"/>
      <c r="L1480" s="133"/>
      <c r="M1480" s="133"/>
      <c r="N1480" s="133"/>
      <c r="Q1480" s="109"/>
      <c r="R1480" s="109"/>
      <c r="S1480" s="109"/>
      <c r="T1480" s="109"/>
      <c r="U1480" s="109"/>
      <c r="V1480" s="109"/>
      <c r="W1480" s="122"/>
      <c r="X1480" s="138"/>
      <c r="Y1480" s="123"/>
      <c r="Z1480" s="123"/>
      <c r="AA1480" s="79"/>
      <c r="AB1480" s="79"/>
      <c r="AC1480" s="164"/>
      <c r="AD1480" s="123"/>
      <c r="AE1480" s="174"/>
      <c r="AF1480" s="124"/>
    </row>
    <row r="1481" spans="1:32" s="106" customFormat="1">
      <c r="A1481" s="108"/>
      <c r="B1481" s="108"/>
      <c r="C1481" s="108"/>
      <c r="D1481" s="125"/>
      <c r="E1481" s="100"/>
      <c r="F1481" s="125"/>
      <c r="G1481" s="125"/>
      <c r="H1481" s="133"/>
      <c r="I1481" s="133"/>
      <c r="J1481" s="133"/>
      <c r="K1481" s="133"/>
      <c r="L1481" s="133"/>
      <c r="M1481" s="133"/>
      <c r="N1481" s="133"/>
      <c r="Q1481" s="109"/>
      <c r="R1481" s="109"/>
      <c r="S1481" s="109"/>
      <c r="T1481" s="109"/>
      <c r="U1481" s="109"/>
      <c r="V1481" s="109"/>
      <c r="W1481" s="122"/>
      <c r="X1481" s="138"/>
      <c r="Y1481" s="123"/>
      <c r="Z1481" s="123"/>
      <c r="AA1481" s="79"/>
      <c r="AB1481" s="79"/>
      <c r="AC1481" s="164"/>
      <c r="AD1481" s="123"/>
      <c r="AE1481" s="174"/>
      <c r="AF1481" s="124"/>
    </row>
    <row r="1482" spans="1:32" s="106" customFormat="1">
      <c r="A1482" s="108"/>
      <c r="B1482" s="108"/>
      <c r="C1482" s="108"/>
      <c r="D1482" s="41"/>
      <c r="E1482" s="41"/>
      <c r="F1482" s="41"/>
      <c r="G1482" s="41"/>
      <c r="H1482" s="133"/>
      <c r="I1482" s="133"/>
      <c r="J1482" s="133"/>
      <c r="K1482" s="133"/>
      <c r="L1482" s="133"/>
      <c r="M1482" s="133"/>
      <c r="N1482" s="133"/>
      <c r="Q1482" s="109"/>
      <c r="R1482" s="109"/>
      <c r="S1482" s="109"/>
      <c r="T1482" s="109"/>
      <c r="U1482" s="109"/>
      <c r="V1482" s="109"/>
      <c r="W1482" s="122"/>
      <c r="X1482" s="138"/>
      <c r="Y1482" s="123"/>
      <c r="Z1482" s="123"/>
      <c r="AA1482" s="79"/>
      <c r="AB1482" s="79"/>
      <c r="AC1482" s="164"/>
      <c r="AD1482" s="123"/>
      <c r="AE1482" s="174"/>
      <c r="AF1482" s="124"/>
    </row>
    <row r="1483" spans="1:32" s="106" customFormat="1">
      <c r="A1483" s="108"/>
      <c r="B1483" s="108"/>
      <c r="C1483" s="108"/>
      <c r="D1483" s="102"/>
      <c r="E1483" s="102"/>
      <c r="F1483" s="102"/>
      <c r="G1483" s="102"/>
      <c r="H1483" s="133"/>
      <c r="I1483" s="133"/>
      <c r="J1483" s="133"/>
      <c r="K1483" s="133"/>
      <c r="L1483" s="133"/>
      <c r="M1483" s="133"/>
      <c r="N1483" s="133"/>
      <c r="Q1483" s="75"/>
      <c r="R1483" s="75"/>
      <c r="S1483" s="75"/>
      <c r="T1483" s="75"/>
      <c r="U1483" s="75"/>
      <c r="V1483" s="75"/>
      <c r="W1483" s="77"/>
      <c r="X1483" s="110"/>
      <c r="Y1483" s="78"/>
      <c r="Z1483" s="78"/>
      <c r="AA1483" s="79"/>
      <c r="AB1483" s="79"/>
      <c r="AC1483" s="164"/>
      <c r="AD1483" s="78"/>
      <c r="AE1483" s="171"/>
      <c r="AF1483" s="80"/>
    </row>
    <row r="1484" spans="1:32" s="106" customFormat="1">
      <c r="A1484" s="108"/>
      <c r="B1484" s="108"/>
      <c r="C1484" s="108"/>
      <c r="D1484" s="41"/>
      <c r="E1484" s="41"/>
      <c r="F1484" s="41"/>
      <c r="G1484" s="41"/>
      <c r="H1484" s="133"/>
      <c r="I1484" s="133"/>
      <c r="J1484" s="133"/>
      <c r="K1484" s="133"/>
      <c r="L1484" s="133"/>
      <c r="M1484" s="133"/>
      <c r="N1484" s="133"/>
      <c r="Q1484" s="109"/>
      <c r="R1484" s="109"/>
      <c r="S1484" s="109"/>
      <c r="T1484" s="109"/>
      <c r="U1484" s="109"/>
      <c r="V1484" s="109"/>
      <c r="W1484" s="122"/>
      <c r="X1484" s="138"/>
      <c r="Y1484" s="123"/>
      <c r="Z1484" s="123"/>
      <c r="AA1484" s="79"/>
      <c r="AB1484" s="79"/>
      <c r="AC1484" s="164"/>
      <c r="AD1484" s="123"/>
      <c r="AE1484" s="174"/>
      <c r="AF1484" s="124"/>
    </row>
    <row r="1485" spans="1:32" s="106" customFormat="1">
      <c r="A1485" s="108"/>
      <c r="B1485" s="108"/>
      <c r="C1485" s="108"/>
      <c r="D1485" s="41"/>
      <c r="E1485" s="41"/>
      <c r="F1485" s="41"/>
      <c r="G1485" s="41"/>
      <c r="H1485" s="133"/>
      <c r="I1485" s="133"/>
      <c r="J1485" s="133"/>
      <c r="K1485" s="133"/>
      <c r="L1485" s="133"/>
      <c r="M1485" s="133"/>
      <c r="N1485" s="133"/>
      <c r="Q1485" s="109"/>
      <c r="R1485" s="109"/>
      <c r="S1485" s="109"/>
      <c r="T1485" s="109"/>
      <c r="U1485" s="109"/>
      <c r="V1485" s="109"/>
      <c r="W1485" s="122"/>
      <c r="X1485" s="138"/>
      <c r="Y1485" s="123"/>
      <c r="Z1485" s="123"/>
      <c r="AA1485" s="79"/>
      <c r="AB1485" s="79"/>
      <c r="AC1485" s="164"/>
      <c r="AD1485" s="123"/>
      <c r="AE1485" s="174"/>
      <c r="AF1485" s="124"/>
    </row>
    <row r="1486" spans="1:32" s="106" customFormat="1">
      <c r="A1486" s="108"/>
      <c r="B1486" s="108"/>
      <c r="C1486" s="108"/>
      <c r="D1486" s="41"/>
      <c r="E1486" s="41"/>
      <c r="F1486" s="41"/>
      <c r="G1486" s="41"/>
      <c r="H1486" s="133"/>
      <c r="I1486" s="133"/>
      <c r="J1486" s="133"/>
      <c r="K1486" s="133"/>
      <c r="L1486" s="133"/>
      <c r="M1486" s="133"/>
      <c r="N1486" s="133"/>
      <c r="Q1486" s="109"/>
      <c r="R1486" s="109"/>
      <c r="S1486" s="109"/>
      <c r="T1486" s="109"/>
      <c r="U1486" s="109"/>
      <c r="V1486" s="109"/>
      <c r="W1486" s="122"/>
      <c r="X1486" s="138"/>
      <c r="Y1486" s="123"/>
      <c r="Z1486" s="123"/>
      <c r="AA1486" s="79"/>
      <c r="AB1486" s="79"/>
      <c r="AC1486" s="164"/>
      <c r="AD1486" s="123"/>
      <c r="AE1486" s="174"/>
      <c r="AF1486" s="124"/>
    </row>
    <row r="1487" spans="1:32" s="106" customFormat="1">
      <c r="A1487" s="108"/>
      <c r="B1487" s="108"/>
      <c r="C1487" s="108"/>
      <c r="D1487" s="41"/>
      <c r="E1487" s="41"/>
      <c r="F1487" s="41"/>
      <c r="G1487" s="41"/>
      <c r="H1487" s="133"/>
      <c r="I1487" s="133"/>
      <c r="J1487" s="133"/>
      <c r="K1487" s="133"/>
      <c r="L1487" s="133"/>
      <c r="M1487" s="133"/>
      <c r="N1487" s="133"/>
      <c r="Q1487" s="109"/>
      <c r="R1487" s="109"/>
      <c r="S1487" s="109"/>
      <c r="T1487" s="109"/>
      <c r="U1487" s="109"/>
      <c r="V1487" s="109"/>
      <c r="W1487" s="122"/>
      <c r="X1487" s="138"/>
      <c r="Y1487" s="123"/>
      <c r="Z1487" s="123"/>
      <c r="AA1487" s="79"/>
      <c r="AB1487" s="79"/>
      <c r="AC1487" s="164"/>
      <c r="AD1487" s="123"/>
      <c r="AE1487" s="174"/>
      <c r="AF1487" s="124"/>
    </row>
    <row r="1488" spans="1:32" s="106" customFormat="1">
      <c r="A1488" s="108"/>
      <c r="B1488" s="108"/>
      <c r="C1488" s="108"/>
      <c r="D1488" s="102"/>
      <c r="E1488" s="102"/>
      <c r="F1488" s="102"/>
      <c r="G1488" s="102"/>
      <c r="H1488" s="133"/>
      <c r="I1488" s="133"/>
      <c r="J1488" s="133"/>
      <c r="K1488" s="133"/>
      <c r="L1488" s="133"/>
      <c r="M1488" s="133"/>
      <c r="N1488" s="133"/>
      <c r="Q1488" s="109"/>
      <c r="R1488" s="109"/>
      <c r="S1488" s="109"/>
      <c r="T1488" s="109"/>
      <c r="U1488" s="109"/>
      <c r="V1488" s="109"/>
      <c r="W1488" s="122"/>
      <c r="X1488" s="138"/>
      <c r="Y1488" s="123"/>
      <c r="Z1488" s="123"/>
      <c r="AA1488" s="79"/>
      <c r="AB1488" s="79"/>
      <c r="AC1488" s="164"/>
      <c r="AD1488" s="123"/>
      <c r="AE1488" s="174"/>
      <c r="AF1488" s="124"/>
    </row>
    <row r="1489" spans="1:32" s="106" customFormat="1">
      <c r="A1489" s="108"/>
      <c r="B1489" s="108"/>
      <c r="C1489" s="108"/>
      <c r="D1489" s="125"/>
      <c r="E1489" s="100"/>
      <c r="F1489" s="125"/>
      <c r="G1489" s="125"/>
      <c r="H1489" s="133"/>
      <c r="I1489" s="133"/>
      <c r="J1489" s="133"/>
      <c r="K1489" s="133"/>
      <c r="L1489" s="133"/>
      <c r="M1489" s="133"/>
      <c r="N1489" s="133"/>
      <c r="Q1489" s="109"/>
      <c r="R1489" s="109"/>
      <c r="S1489" s="109"/>
      <c r="T1489" s="109"/>
      <c r="U1489" s="109"/>
      <c r="V1489" s="109"/>
      <c r="W1489" s="122"/>
      <c r="X1489" s="138"/>
      <c r="Y1489" s="123"/>
      <c r="Z1489" s="123"/>
      <c r="AA1489" s="79"/>
      <c r="AB1489" s="79"/>
      <c r="AC1489" s="164"/>
      <c r="AD1489" s="123"/>
      <c r="AE1489" s="174"/>
      <c r="AF1489" s="124"/>
    </row>
    <row r="1490" spans="1:32" s="106" customFormat="1">
      <c r="A1490" s="108"/>
      <c r="B1490" s="108"/>
      <c r="C1490" s="108"/>
      <c r="D1490" s="125"/>
      <c r="E1490" s="100"/>
      <c r="F1490" s="125"/>
      <c r="G1490" s="125"/>
      <c r="H1490" s="133"/>
      <c r="I1490" s="133"/>
      <c r="J1490" s="133"/>
      <c r="K1490" s="133"/>
      <c r="L1490" s="133"/>
      <c r="M1490" s="133"/>
      <c r="N1490" s="133"/>
      <c r="Q1490" s="109"/>
      <c r="R1490" s="109"/>
      <c r="S1490" s="109"/>
      <c r="T1490" s="109"/>
      <c r="U1490" s="109"/>
      <c r="V1490" s="109"/>
      <c r="W1490" s="122"/>
      <c r="X1490" s="138"/>
      <c r="Y1490" s="123"/>
      <c r="Z1490" s="123"/>
      <c r="AA1490" s="79"/>
      <c r="AB1490" s="79"/>
      <c r="AC1490" s="164"/>
      <c r="AD1490" s="123"/>
      <c r="AE1490" s="174"/>
      <c r="AF1490" s="124"/>
    </row>
    <row r="1491" spans="1:32" s="106" customFormat="1">
      <c r="A1491" s="108"/>
      <c r="B1491" s="108"/>
      <c r="C1491" s="108"/>
      <c r="D1491" s="41"/>
      <c r="E1491" s="41"/>
      <c r="F1491" s="41"/>
      <c r="G1491" s="41"/>
      <c r="H1491" s="133"/>
      <c r="I1491" s="133"/>
      <c r="J1491" s="133"/>
      <c r="K1491" s="133"/>
      <c r="L1491" s="133"/>
      <c r="M1491" s="133"/>
      <c r="N1491" s="133"/>
      <c r="Q1491" s="109"/>
      <c r="R1491" s="109"/>
      <c r="S1491" s="109"/>
      <c r="T1491" s="109"/>
      <c r="U1491" s="109"/>
      <c r="V1491" s="109"/>
      <c r="W1491" s="122"/>
      <c r="X1491" s="138"/>
      <c r="Y1491" s="123"/>
      <c r="Z1491" s="123"/>
      <c r="AA1491" s="79"/>
      <c r="AB1491" s="79"/>
      <c r="AC1491" s="164"/>
      <c r="AD1491" s="123"/>
      <c r="AE1491" s="174"/>
      <c r="AF1491" s="124"/>
    </row>
    <row r="1492" spans="1:32" s="106" customFormat="1">
      <c r="A1492" s="108"/>
      <c r="B1492" s="108"/>
      <c r="C1492" s="108"/>
      <c r="D1492" s="41"/>
      <c r="E1492" s="41"/>
      <c r="F1492" s="41"/>
      <c r="G1492" s="41"/>
      <c r="H1492" s="133"/>
      <c r="I1492" s="133"/>
      <c r="J1492" s="133"/>
      <c r="K1492" s="133"/>
      <c r="L1492" s="133"/>
      <c r="M1492" s="133"/>
      <c r="N1492" s="133"/>
      <c r="Q1492" s="109"/>
      <c r="R1492" s="109"/>
      <c r="S1492" s="109"/>
      <c r="T1492" s="109"/>
      <c r="U1492" s="109"/>
      <c r="V1492" s="109"/>
      <c r="W1492" s="122"/>
      <c r="X1492" s="138"/>
      <c r="Y1492" s="123"/>
      <c r="Z1492" s="123"/>
      <c r="AA1492" s="79"/>
      <c r="AB1492" s="79"/>
      <c r="AC1492" s="164"/>
      <c r="AD1492" s="123"/>
      <c r="AE1492" s="174"/>
      <c r="AF1492" s="124"/>
    </row>
    <row r="1493" spans="1:32" s="106" customFormat="1">
      <c r="A1493" s="108"/>
      <c r="B1493" s="108"/>
      <c r="C1493" s="108"/>
      <c r="D1493" s="41"/>
      <c r="E1493" s="41"/>
      <c r="F1493" s="41"/>
      <c r="G1493" s="41"/>
      <c r="H1493" s="133"/>
      <c r="I1493" s="133"/>
      <c r="J1493" s="133"/>
      <c r="K1493" s="133"/>
      <c r="L1493" s="133"/>
      <c r="M1493" s="133"/>
      <c r="N1493" s="133"/>
      <c r="Q1493" s="109"/>
      <c r="R1493" s="109"/>
      <c r="S1493" s="109"/>
      <c r="T1493" s="109"/>
      <c r="U1493" s="109"/>
      <c r="V1493" s="109"/>
      <c r="W1493" s="122"/>
      <c r="X1493" s="138"/>
      <c r="Y1493" s="123"/>
      <c r="Z1493" s="123"/>
      <c r="AA1493" s="79"/>
      <c r="AB1493" s="79"/>
      <c r="AC1493" s="164"/>
      <c r="AD1493" s="123"/>
      <c r="AE1493" s="174"/>
      <c r="AF1493" s="124"/>
    </row>
    <row r="1494" spans="1:32" s="106" customFormat="1">
      <c r="A1494" s="108"/>
      <c r="B1494" s="108"/>
      <c r="C1494" s="108"/>
      <c r="D1494" s="41"/>
      <c r="E1494" s="41"/>
      <c r="F1494" s="41"/>
      <c r="G1494" s="41"/>
      <c r="H1494" s="133"/>
      <c r="I1494" s="133"/>
      <c r="J1494" s="133"/>
      <c r="K1494" s="133"/>
      <c r="L1494" s="133"/>
      <c r="M1494" s="133"/>
      <c r="N1494" s="133"/>
      <c r="Q1494" s="109"/>
      <c r="R1494" s="109"/>
      <c r="S1494" s="109"/>
      <c r="T1494" s="109"/>
      <c r="U1494" s="109"/>
      <c r="V1494" s="109"/>
      <c r="W1494" s="122"/>
      <c r="X1494" s="138"/>
      <c r="Y1494" s="123"/>
      <c r="Z1494" s="123"/>
      <c r="AA1494" s="79"/>
      <c r="AB1494" s="79"/>
      <c r="AC1494" s="164"/>
      <c r="AD1494" s="123"/>
      <c r="AE1494" s="174"/>
      <c r="AF1494" s="124"/>
    </row>
    <row r="1495" spans="1:32" s="106" customFormat="1">
      <c r="A1495" s="108"/>
      <c r="B1495" s="108"/>
      <c r="C1495" s="108"/>
      <c r="D1495" s="41"/>
      <c r="E1495" s="41"/>
      <c r="F1495" s="41"/>
      <c r="G1495" s="41"/>
      <c r="H1495" s="133"/>
      <c r="I1495" s="133"/>
      <c r="J1495" s="133"/>
      <c r="K1495" s="133"/>
      <c r="L1495" s="133"/>
      <c r="M1495" s="133"/>
      <c r="N1495" s="133"/>
      <c r="Q1495" s="109"/>
      <c r="R1495" s="109"/>
      <c r="S1495" s="109"/>
      <c r="T1495" s="109"/>
      <c r="U1495" s="109"/>
      <c r="V1495" s="109"/>
      <c r="W1495" s="122"/>
      <c r="X1495" s="138"/>
      <c r="Y1495" s="123"/>
      <c r="Z1495" s="123"/>
      <c r="AA1495" s="79"/>
      <c r="AB1495" s="79"/>
      <c r="AC1495" s="164"/>
      <c r="AD1495" s="123"/>
      <c r="AE1495" s="174"/>
      <c r="AF1495" s="124"/>
    </row>
    <row r="1496" spans="1:32" s="106" customFormat="1">
      <c r="A1496" s="108"/>
      <c r="B1496" s="108"/>
      <c r="C1496" s="108"/>
      <c r="D1496" s="102"/>
      <c r="E1496" s="102"/>
      <c r="F1496" s="102"/>
      <c r="G1496" s="102"/>
      <c r="H1496" s="133"/>
      <c r="I1496" s="133"/>
      <c r="J1496" s="133"/>
      <c r="K1496" s="133"/>
      <c r="L1496" s="133"/>
      <c r="M1496" s="133"/>
      <c r="N1496" s="133"/>
      <c r="Q1496" s="109"/>
      <c r="R1496" s="109"/>
      <c r="S1496" s="109"/>
      <c r="T1496" s="109"/>
      <c r="U1496" s="109"/>
      <c r="V1496" s="109"/>
      <c r="W1496" s="122"/>
      <c r="X1496" s="138"/>
      <c r="Y1496" s="123"/>
      <c r="Z1496" s="123"/>
      <c r="AA1496" s="79"/>
      <c r="AB1496" s="79"/>
      <c r="AC1496" s="164"/>
      <c r="AD1496" s="123"/>
      <c r="AE1496" s="174"/>
      <c r="AF1496" s="124"/>
    </row>
    <row r="1497" spans="1:32" s="106" customFormat="1">
      <c r="A1497" s="108"/>
      <c r="B1497" s="108"/>
      <c r="C1497" s="108"/>
      <c r="D1497" s="41"/>
      <c r="E1497" s="41"/>
      <c r="F1497" s="41"/>
      <c r="G1497" s="41"/>
      <c r="H1497" s="133"/>
      <c r="I1497" s="133"/>
      <c r="J1497" s="133"/>
      <c r="K1497" s="133"/>
      <c r="L1497" s="133"/>
      <c r="M1497" s="133"/>
      <c r="N1497" s="133"/>
      <c r="Q1497" s="109"/>
      <c r="R1497" s="109"/>
      <c r="S1497" s="109"/>
      <c r="T1497" s="109"/>
      <c r="U1497" s="109"/>
      <c r="V1497" s="109"/>
      <c r="W1497" s="122"/>
      <c r="X1497" s="138"/>
      <c r="Y1497" s="123"/>
      <c r="Z1497" s="123"/>
      <c r="AA1497" s="79"/>
      <c r="AB1497" s="79"/>
      <c r="AC1497" s="164"/>
      <c r="AD1497" s="123"/>
      <c r="AE1497" s="174"/>
      <c r="AF1497" s="124"/>
    </row>
    <row r="1498" spans="1:32" s="106" customFormat="1">
      <c r="A1498" s="108"/>
      <c r="B1498" s="108"/>
      <c r="C1498" s="108"/>
      <c r="D1498" s="125"/>
      <c r="E1498" s="100"/>
      <c r="F1498" s="125"/>
      <c r="G1498" s="125"/>
      <c r="H1498" s="133"/>
      <c r="I1498" s="133"/>
      <c r="J1498" s="133"/>
      <c r="K1498" s="133"/>
      <c r="L1498" s="133"/>
      <c r="M1498" s="133"/>
      <c r="N1498" s="133"/>
      <c r="Q1498" s="109"/>
      <c r="R1498" s="109"/>
      <c r="S1498" s="109"/>
      <c r="T1498" s="109"/>
      <c r="U1498" s="109"/>
      <c r="V1498" s="109"/>
      <c r="W1498" s="122"/>
      <c r="X1498" s="138"/>
      <c r="Y1498" s="123"/>
      <c r="Z1498" s="123"/>
      <c r="AA1498" s="79"/>
      <c r="AB1498" s="79"/>
      <c r="AC1498" s="164"/>
      <c r="AD1498" s="123"/>
      <c r="AE1498" s="174"/>
      <c r="AF1498" s="124"/>
    </row>
    <row r="1499" spans="1:32" s="106" customFormat="1">
      <c r="A1499" s="108"/>
      <c r="B1499" s="108"/>
      <c r="C1499" s="108"/>
      <c r="D1499" s="111"/>
      <c r="E1499" s="100"/>
      <c r="F1499" s="111"/>
      <c r="G1499" s="111"/>
      <c r="H1499" s="133"/>
      <c r="I1499" s="133"/>
      <c r="J1499" s="133"/>
      <c r="K1499" s="133"/>
      <c r="L1499" s="133"/>
      <c r="M1499" s="133"/>
      <c r="N1499" s="133"/>
      <c r="Q1499" s="109"/>
      <c r="R1499" s="109"/>
      <c r="S1499" s="109"/>
      <c r="T1499" s="109"/>
      <c r="U1499" s="109"/>
      <c r="V1499" s="109"/>
      <c r="W1499" s="122"/>
      <c r="X1499" s="138"/>
      <c r="Y1499" s="123"/>
      <c r="Z1499" s="123"/>
      <c r="AA1499" s="79"/>
      <c r="AB1499" s="79"/>
      <c r="AC1499" s="164"/>
      <c r="AD1499" s="123"/>
      <c r="AE1499" s="174"/>
      <c r="AF1499" s="124"/>
    </row>
    <row r="1500" spans="1:32" s="106" customFormat="1">
      <c r="A1500" s="108"/>
      <c r="B1500" s="108"/>
      <c r="C1500" s="108"/>
      <c r="D1500" s="41"/>
      <c r="E1500" s="41"/>
      <c r="F1500" s="41"/>
      <c r="G1500" s="41"/>
      <c r="H1500" s="133"/>
      <c r="I1500" s="133"/>
      <c r="J1500" s="133"/>
      <c r="K1500" s="133"/>
      <c r="L1500" s="133"/>
      <c r="M1500" s="133"/>
      <c r="N1500" s="133"/>
      <c r="Q1500" s="109"/>
      <c r="R1500" s="109"/>
      <c r="S1500" s="109"/>
      <c r="T1500" s="109"/>
      <c r="U1500" s="109"/>
      <c r="V1500" s="109"/>
      <c r="W1500" s="122"/>
      <c r="X1500" s="138"/>
      <c r="Y1500" s="123"/>
      <c r="Z1500" s="123"/>
      <c r="AA1500" s="79"/>
      <c r="AB1500" s="79"/>
      <c r="AC1500" s="164"/>
      <c r="AD1500" s="123"/>
      <c r="AE1500" s="174"/>
      <c r="AF1500" s="124"/>
    </row>
    <row r="1501" spans="1:32" s="106" customFormat="1">
      <c r="A1501" s="108"/>
      <c r="B1501" s="108"/>
      <c r="C1501" s="108"/>
      <c r="D1501" s="41"/>
      <c r="E1501" s="41"/>
      <c r="F1501" s="41"/>
      <c r="G1501" s="41"/>
      <c r="H1501" s="133"/>
      <c r="I1501" s="133"/>
      <c r="J1501" s="133"/>
      <c r="K1501" s="133"/>
      <c r="L1501" s="133"/>
      <c r="M1501" s="133"/>
      <c r="N1501" s="133"/>
      <c r="Q1501" s="109"/>
      <c r="R1501" s="109"/>
      <c r="S1501" s="109"/>
      <c r="T1501" s="109"/>
      <c r="U1501" s="109"/>
      <c r="V1501" s="109"/>
      <c r="W1501" s="122"/>
      <c r="X1501" s="138"/>
      <c r="Y1501" s="123"/>
      <c r="Z1501" s="123"/>
      <c r="AA1501" s="79"/>
      <c r="AB1501" s="79"/>
      <c r="AC1501" s="164"/>
      <c r="AD1501" s="123"/>
      <c r="AE1501" s="174"/>
      <c r="AF1501" s="124"/>
    </row>
    <row r="1502" spans="1:32" s="106" customFormat="1">
      <c r="A1502" s="108"/>
      <c r="B1502" s="108"/>
      <c r="C1502" s="108"/>
      <c r="D1502" s="41"/>
      <c r="E1502" s="41"/>
      <c r="F1502" s="41"/>
      <c r="G1502" s="41"/>
      <c r="H1502" s="133"/>
      <c r="I1502" s="133"/>
      <c r="J1502" s="133"/>
      <c r="K1502" s="133"/>
      <c r="L1502" s="133"/>
      <c r="M1502" s="133"/>
      <c r="N1502" s="133"/>
      <c r="Q1502" s="109"/>
      <c r="R1502" s="109"/>
      <c r="S1502" s="109"/>
      <c r="T1502" s="109"/>
      <c r="U1502" s="109"/>
      <c r="V1502" s="109"/>
      <c r="W1502" s="122"/>
      <c r="X1502" s="138"/>
      <c r="Y1502" s="123"/>
      <c r="Z1502" s="123"/>
      <c r="AA1502" s="79"/>
      <c r="AB1502" s="79"/>
      <c r="AC1502" s="164"/>
      <c r="AD1502" s="123"/>
      <c r="AE1502" s="174"/>
      <c r="AF1502" s="124"/>
    </row>
    <row r="1503" spans="1:32" s="106" customFormat="1">
      <c r="A1503" s="108"/>
      <c r="B1503" s="108"/>
      <c r="C1503" s="108"/>
      <c r="D1503" s="41"/>
      <c r="E1503" s="41"/>
      <c r="F1503" s="41"/>
      <c r="G1503" s="41"/>
      <c r="H1503" s="133"/>
      <c r="I1503" s="133"/>
      <c r="J1503" s="133"/>
      <c r="K1503" s="133"/>
      <c r="L1503" s="133"/>
      <c r="M1503" s="133"/>
      <c r="N1503" s="133"/>
      <c r="Q1503" s="109"/>
      <c r="R1503" s="109"/>
      <c r="S1503" s="109"/>
      <c r="T1503" s="109"/>
      <c r="U1503" s="109"/>
      <c r="V1503" s="109"/>
      <c r="W1503" s="122"/>
      <c r="X1503" s="138"/>
      <c r="Y1503" s="123"/>
      <c r="Z1503" s="123"/>
      <c r="AA1503" s="79"/>
      <c r="AB1503" s="79"/>
      <c r="AC1503" s="164"/>
      <c r="AD1503" s="123"/>
      <c r="AE1503" s="174"/>
      <c r="AF1503" s="124"/>
    </row>
    <row r="1504" spans="1:32" s="106" customFormat="1">
      <c r="A1504" s="108"/>
      <c r="B1504" s="108"/>
      <c r="C1504" s="108"/>
      <c r="D1504" s="41"/>
      <c r="E1504" s="41"/>
      <c r="F1504" s="41"/>
      <c r="G1504" s="41"/>
      <c r="H1504" s="133"/>
      <c r="I1504" s="133"/>
      <c r="J1504" s="133"/>
      <c r="K1504" s="133"/>
      <c r="L1504" s="133"/>
      <c r="M1504" s="133"/>
      <c r="N1504" s="133"/>
      <c r="Q1504" s="109"/>
      <c r="R1504" s="109"/>
      <c r="S1504" s="109"/>
      <c r="T1504" s="109"/>
      <c r="U1504" s="109"/>
      <c r="V1504" s="109"/>
      <c r="W1504" s="122"/>
      <c r="X1504" s="138"/>
      <c r="Y1504" s="123"/>
      <c r="Z1504" s="123"/>
      <c r="AA1504" s="79"/>
      <c r="AB1504" s="79"/>
      <c r="AC1504" s="164"/>
      <c r="AD1504" s="123"/>
      <c r="AE1504" s="174"/>
      <c r="AF1504" s="124"/>
    </row>
    <row r="1505" spans="1:32" s="106" customFormat="1">
      <c r="A1505" s="108"/>
      <c r="B1505" s="108"/>
      <c r="C1505" s="108"/>
      <c r="D1505" s="41"/>
      <c r="E1505" s="41"/>
      <c r="F1505" s="41"/>
      <c r="G1505" s="41"/>
      <c r="H1505" s="133"/>
      <c r="I1505" s="133"/>
      <c r="J1505" s="133"/>
      <c r="K1505" s="133"/>
      <c r="L1505" s="133"/>
      <c r="M1505" s="133"/>
      <c r="N1505" s="133"/>
      <c r="Q1505" s="109"/>
      <c r="R1505" s="109"/>
      <c r="S1505" s="109"/>
      <c r="T1505" s="109"/>
      <c r="U1505" s="109"/>
      <c r="V1505" s="109"/>
      <c r="W1505" s="122"/>
      <c r="X1505" s="138"/>
      <c r="Y1505" s="123"/>
      <c r="Z1505" s="123"/>
      <c r="AA1505" s="79"/>
      <c r="AB1505" s="79"/>
      <c r="AC1505" s="164"/>
      <c r="AD1505" s="123"/>
      <c r="AE1505" s="174"/>
      <c r="AF1505" s="124"/>
    </row>
    <row r="1506" spans="1:32" s="106" customFormat="1">
      <c r="A1506" s="108"/>
      <c r="B1506" s="108"/>
      <c r="C1506" s="108"/>
      <c r="D1506" s="41"/>
      <c r="E1506" s="41"/>
      <c r="F1506" s="41"/>
      <c r="G1506" s="41"/>
      <c r="H1506" s="133"/>
      <c r="I1506" s="133"/>
      <c r="J1506" s="133"/>
      <c r="K1506" s="133"/>
      <c r="L1506" s="133"/>
      <c r="M1506" s="133"/>
      <c r="N1506" s="133"/>
      <c r="Q1506" s="109"/>
      <c r="R1506" s="109"/>
      <c r="S1506" s="109"/>
      <c r="T1506" s="109"/>
      <c r="U1506" s="109"/>
      <c r="V1506" s="109"/>
      <c r="W1506" s="122"/>
      <c r="X1506" s="138"/>
      <c r="Y1506" s="123"/>
      <c r="Z1506" s="123"/>
      <c r="AA1506" s="79"/>
      <c r="AB1506" s="79"/>
      <c r="AC1506" s="164"/>
      <c r="AD1506" s="123"/>
      <c r="AE1506" s="174"/>
      <c r="AF1506" s="124"/>
    </row>
    <row r="1507" spans="1:32" s="106" customFormat="1">
      <c r="A1507" s="108"/>
      <c r="B1507" s="108"/>
      <c r="C1507" s="108"/>
      <c r="D1507" s="41"/>
      <c r="E1507" s="41"/>
      <c r="F1507" s="41"/>
      <c r="G1507" s="41"/>
      <c r="H1507" s="133"/>
      <c r="I1507" s="133"/>
      <c r="J1507" s="133"/>
      <c r="K1507" s="133"/>
      <c r="L1507" s="133"/>
      <c r="M1507" s="133"/>
      <c r="N1507" s="133"/>
      <c r="Q1507" s="109"/>
      <c r="R1507" s="109"/>
      <c r="S1507" s="109"/>
      <c r="T1507" s="109"/>
      <c r="U1507" s="109"/>
      <c r="V1507" s="109"/>
      <c r="W1507" s="122"/>
      <c r="X1507" s="138"/>
      <c r="Y1507" s="123"/>
      <c r="Z1507" s="123"/>
      <c r="AA1507" s="79"/>
      <c r="AB1507" s="79"/>
      <c r="AC1507" s="164"/>
      <c r="AD1507" s="123"/>
      <c r="AE1507" s="174"/>
      <c r="AF1507" s="124"/>
    </row>
    <row r="1508" spans="1:32" s="106" customFormat="1">
      <c r="A1508" s="108"/>
      <c r="B1508" s="108"/>
      <c r="C1508" s="108"/>
      <c r="D1508" s="41"/>
      <c r="E1508" s="41"/>
      <c r="F1508" s="41"/>
      <c r="G1508" s="41"/>
      <c r="H1508" s="133"/>
      <c r="I1508" s="133"/>
      <c r="J1508" s="133"/>
      <c r="K1508" s="133"/>
      <c r="L1508" s="133"/>
      <c r="M1508" s="133"/>
      <c r="N1508" s="133"/>
      <c r="Q1508" s="109"/>
      <c r="R1508" s="109"/>
      <c r="S1508" s="109"/>
      <c r="T1508" s="109"/>
      <c r="U1508" s="109"/>
      <c r="V1508" s="109"/>
      <c r="W1508" s="122"/>
      <c r="X1508" s="138"/>
      <c r="Y1508" s="123"/>
      <c r="Z1508" s="123"/>
      <c r="AA1508" s="79"/>
      <c r="AB1508" s="79"/>
      <c r="AC1508" s="164"/>
      <c r="AD1508" s="123"/>
      <c r="AE1508" s="174"/>
      <c r="AF1508" s="124"/>
    </row>
    <row r="1509" spans="1:32" s="106" customFormat="1">
      <c r="A1509" s="108"/>
      <c r="B1509" s="108"/>
      <c r="C1509" s="108"/>
      <c r="D1509" s="41"/>
      <c r="E1509" s="41"/>
      <c r="F1509" s="41"/>
      <c r="G1509" s="41"/>
      <c r="H1509" s="133"/>
      <c r="I1509" s="133"/>
      <c r="J1509" s="133"/>
      <c r="K1509" s="133"/>
      <c r="L1509" s="133"/>
      <c r="M1509" s="133"/>
      <c r="N1509" s="133"/>
      <c r="Q1509" s="109"/>
      <c r="R1509" s="109"/>
      <c r="S1509" s="109"/>
      <c r="T1509" s="109"/>
      <c r="U1509" s="109"/>
      <c r="V1509" s="109"/>
      <c r="W1509" s="122"/>
      <c r="X1509" s="138"/>
      <c r="Y1509" s="123"/>
      <c r="Z1509" s="123"/>
      <c r="AA1509" s="79"/>
      <c r="AB1509" s="79"/>
      <c r="AC1509" s="164"/>
      <c r="AD1509" s="123"/>
      <c r="AE1509" s="174"/>
      <c r="AF1509" s="124"/>
    </row>
    <row r="1510" spans="1:32" s="106" customFormat="1">
      <c r="A1510" s="108"/>
      <c r="B1510" s="108"/>
      <c r="C1510" s="108"/>
      <c r="D1510" s="41"/>
      <c r="E1510" s="41"/>
      <c r="F1510" s="41"/>
      <c r="G1510" s="41"/>
      <c r="H1510" s="133"/>
      <c r="I1510" s="133"/>
      <c r="J1510" s="133"/>
      <c r="K1510" s="133"/>
      <c r="L1510" s="133"/>
      <c r="M1510" s="133"/>
      <c r="N1510" s="133"/>
      <c r="Q1510" s="109"/>
      <c r="R1510" s="109"/>
      <c r="S1510" s="109"/>
      <c r="T1510" s="109"/>
      <c r="U1510" s="109"/>
      <c r="V1510" s="109"/>
      <c r="W1510" s="122"/>
      <c r="X1510" s="138"/>
      <c r="Y1510" s="123"/>
      <c r="Z1510" s="123"/>
      <c r="AA1510" s="79"/>
      <c r="AB1510" s="79"/>
      <c r="AC1510" s="164"/>
      <c r="AD1510" s="123"/>
      <c r="AE1510" s="174"/>
      <c r="AF1510" s="124"/>
    </row>
    <row r="1511" spans="1:32" s="106" customFormat="1">
      <c r="A1511" s="108"/>
      <c r="B1511" s="108"/>
      <c r="C1511" s="108"/>
      <c r="D1511" s="125"/>
      <c r="E1511" s="100"/>
      <c r="F1511" s="125"/>
      <c r="G1511" s="125"/>
      <c r="H1511" s="133"/>
      <c r="I1511" s="133"/>
      <c r="J1511" s="133"/>
      <c r="K1511" s="133"/>
      <c r="L1511" s="133"/>
      <c r="M1511" s="133"/>
      <c r="N1511" s="133"/>
      <c r="Q1511" s="109"/>
      <c r="R1511" s="109"/>
      <c r="S1511" s="109"/>
      <c r="T1511" s="109"/>
      <c r="U1511" s="109"/>
      <c r="V1511" s="109"/>
      <c r="W1511" s="122"/>
      <c r="X1511" s="138"/>
      <c r="Y1511" s="123"/>
      <c r="Z1511" s="123"/>
      <c r="AA1511" s="79"/>
      <c r="AB1511" s="79"/>
      <c r="AC1511" s="164"/>
      <c r="AD1511" s="123"/>
      <c r="AE1511" s="174"/>
      <c r="AF1511" s="124"/>
    </row>
    <row r="1512" spans="1:32" s="106" customFormat="1">
      <c r="A1512" s="108"/>
      <c r="B1512" s="108"/>
      <c r="C1512" s="108"/>
      <c r="D1512" s="125"/>
      <c r="E1512" s="100"/>
      <c r="F1512" s="125"/>
      <c r="G1512" s="125"/>
      <c r="H1512" s="133"/>
      <c r="I1512" s="133"/>
      <c r="J1512" s="133"/>
      <c r="K1512" s="133"/>
      <c r="L1512" s="133"/>
      <c r="M1512" s="133"/>
      <c r="N1512" s="133"/>
      <c r="Q1512" s="109"/>
      <c r="R1512" s="109"/>
      <c r="S1512" s="109"/>
      <c r="T1512" s="109"/>
      <c r="U1512" s="109"/>
      <c r="V1512" s="109"/>
      <c r="W1512" s="122"/>
      <c r="X1512" s="138"/>
      <c r="Y1512" s="123"/>
      <c r="Z1512" s="123"/>
      <c r="AA1512" s="79"/>
      <c r="AB1512" s="79"/>
      <c r="AC1512" s="164"/>
      <c r="AD1512" s="123"/>
      <c r="AE1512" s="174"/>
      <c r="AF1512" s="124"/>
    </row>
    <row r="1513" spans="1:32" s="106" customFormat="1">
      <c r="A1513" s="108"/>
      <c r="B1513" s="108"/>
      <c r="C1513" s="108"/>
      <c r="D1513" s="125"/>
      <c r="E1513" s="100"/>
      <c r="F1513" s="125"/>
      <c r="G1513" s="125"/>
      <c r="H1513" s="133"/>
      <c r="I1513" s="133"/>
      <c r="J1513" s="133"/>
      <c r="K1513" s="133"/>
      <c r="L1513" s="133"/>
      <c r="M1513" s="133"/>
      <c r="N1513" s="133"/>
      <c r="Q1513" s="109"/>
      <c r="R1513" s="109"/>
      <c r="S1513" s="109"/>
      <c r="T1513" s="109"/>
      <c r="U1513" s="109"/>
      <c r="V1513" s="109"/>
      <c r="W1513" s="122"/>
      <c r="X1513" s="138"/>
      <c r="Y1513" s="123"/>
      <c r="Z1513" s="123"/>
      <c r="AA1513" s="79"/>
      <c r="AB1513" s="79"/>
      <c r="AC1513" s="164"/>
      <c r="AD1513" s="123"/>
      <c r="AE1513" s="174"/>
      <c r="AF1513" s="124"/>
    </row>
    <row r="1514" spans="1:32" s="106" customFormat="1">
      <c r="A1514" s="108"/>
      <c r="B1514" s="108"/>
      <c r="C1514" s="108"/>
      <c r="D1514" s="125"/>
      <c r="E1514" s="100"/>
      <c r="F1514" s="125"/>
      <c r="G1514" s="125"/>
      <c r="H1514" s="133"/>
      <c r="I1514" s="133"/>
      <c r="J1514" s="133"/>
      <c r="K1514" s="133"/>
      <c r="L1514" s="133"/>
      <c r="M1514" s="133"/>
      <c r="N1514" s="133"/>
      <c r="Q1514" s="109"/>
      <c r="R1514" s="109"/>
      <c r="S1514" s="109"/>
      <c r="T1514" s="109"/>
      <c r="U1514" s="109"/>
      <c r="V1514" s="109"/>
      <c r="W1514" s="122"/>
      <c r="X1514" s="138"/>
      <c r="Y1514" s="123"/>
      <c r="Z1514" s="123"/>
      <c r="AA1514" s="79"/>
      <c r="AB1514" s="79"/>
      <c r="AC1514" s="164"/>
      <c r="AD1514" s="123"/>
      <c r="AE1514" s="174"/>
      <c r="AF1514" s="124"/>
    </row>
    <row r="1515" spans="1:32" s="106" customFormat="1">
      <c r="A1515" s="108"/>
      <c r="B1515" s="108"/>
      <c r="C1515" s="108"/>
      <c r="D1515" s="125"/>
      <c r="E1515" s="100"/>
      <c r="F1515" s="125"/>
      <c r="G1515" s="125"/>
      <c r="H1515" s="133"/>
      <c r="I1515" s="133"/>
      <c r="J1515" s="133"/>
      <c r="K1515" s="133"/>
      <c r="L1515" s="133"/>
      <c r="M1515" s="133"/>
      <c r="N1515" s="133"/>
      <c r="Q1515" s="109"/>
      <c r="R1515" s="109"/>
      <c r="S1515" s="109"/>
      <c r="T1515" s="109"/>
      <c r="U1515" s="109"/>
      <c r="V1515" s="109"/>
      <c r="W1515" s="122"/>
      <c r="X1515" s="138"/>
      <c r="Y1515" s="123"/>
      <c r="Z1515" s="123"/>
      <c r="AA1515" s="79"/>
      <c r="AB1515" s="79"/>
      <c r="AC1515" s="164"/>
      <c r="AD1515" s="123"/>
      <c r="AE1515" s="174"/>
      <c r="AF1515" s="124"/>
    </row>
    <row r="1516" spans="1:32" s="106" customFormat="1">
      <c r="A1516" s="108"/>
      <c r="B1516" s="108"/>
      <c r="C1516" s="108"/>
      <c r="D1516" s="111"/>
      <c r="E1516" s="100"/>
      <c r="F1516" s="111"/>
      <c r="G1516" s="111"/>
      <c r="H1516" s="133"/>
      <c r="I1516" s="133"/>
      <c r="J1516" s="133"/>
      <c r="K1516" s="133"/>
      <c r="L1516" s="133"/>
      <c r="M1516" s="133"/>
      <c r="N1516" s="133"/>
      <c r="Q1516" s="109"/>
      <c r="R1516" s="109"/>
      <c r="S1516" s="109"/>
      <c r="T1516" s="109"/>
      <c r="U1516" s="109"/>
      <c r="V1516" s="109"/>
      <c r="W1516" s="122"/>
      <c r="X1516" s="138"/>
      <c r="Y1516" s="123"/>
      <c r="Z1516" s="123"/>
      <c r="AA1516" s="79"/>
      <c r="AB1516" s="79"/>
      <c r="AC1516" s="164"/>
      <c r="AD1516" s="123"/>
      <c r="AE1516" s="174"/>
      <c r="AF1516" s="124"/>
    </row>
    <row r="1517" spans="1:32" s="106" customFormat="1">
      <c r="A1517" s="134"/>
      <c r="B1517" s="134"/>
      <c r="C1517" s="134"/>
      <c r="D1517" s="111"/>
      <c r="E1517" s="100"/>
      <c r="F1517" s="111"/>
      <c r="G1517" s="111"/>
      <c r="H1517" s="135"/>
      <c r="I1517" s="135"/>
      <c r="J1517" s="135"/>
      <c r="K1517" s="135"/>
      <c r="L1517" s="135"/>
      <c r="M1517" s="135"/>
      <c r="N1517" s="135"/>
      <c r="O1517" s="136"/>
      <c r="P1517" s="136"/>
      <c r="Q1517" s="135"/>
      <c r="R1517" s="135"/>
      <c r="S1517" s="135"/>
      <c r="T1517" s="135"/>
      <c r="U1517" s="135"/>
      <c r="V1517" s="135"/>
      <c r="W1517" s="137"/>
      <c r="X1517" s="138"/>
      <c r="Y1517" s="123"/>
      <c r="Z1517" s="123"/>
      <c r="AA1517" s="79"/>
      <c r="AB1517" s="79"/>
      <c r="AC1517" s="164"/>
      <c r="AD1517" s="123"/>
      <c r="AE1517" s="174"/>
      <c r="AF1517" s="124"/>
    </row>
    <row r="1518" spans="1:32" s="106" customFormat="1">
      <c r="A1518" s="108"/>
      <c r="B1518" s="108"/>
      <c r="C1518" s="108"/>
      <c r="D1518" s="125"/>
      <c r="E1518" s="100"/>
      <c r="F1518" s="125"/>
      <c r="G1518" s="125"/>
      <c r="H1518" s="133"/>
      <c r="I1518" s="133"/>
      <c r="J1518" s="133"/>
      <c r="K1518" s="133"/>
      <c r="L1518" s="133"/>
      <c r="M1518" s="133"/>
      <c r="N1518" s="133"/>
      <c r="Q1518" s="109"/>
      <c r="R1518" s="109"/>
      <c r="S1518" s="109"/>
      <c r="T1518" s="109"/>
      <c r="U1518" s="109"/>
      <c r="V1518" s="109"/>
      <c r="W1518" s="122"/>
      <c r="X1518" s="138"/>
      <c r="Y1518" s="123"/>
      <c r="Z1518" s="123"/>
      <c r="AA1518" s="79"/>
      <c r="AB1518" s="79"/>
      <c r="AC1518" s="164"/>
      <c r="AD1518" s="123"/>
      <c r="AE1518" s="174"/>
      <c r="AF1518" s="124"/>
    </row>
    <row r="1519" spans="1:32" s="106" customFormat="1">
      <c r="A1519" s="108"/>
      <c r="B1519" s="108"/>
      <c r="C1519" s="108"/>
      <c r="D1519" s="111"/>
      <c r="E1519" s="100"/>
      <c r="F1519" s="111"/>
      <c r="G1519" s="111"/>
      <c r="H1519" s="133"/>
      <c r="I1519" s="133"/>
      <c r="J1519" s="133"/>
      <c r="K1519" s="133"/>
      <c r="L1519" s="133"/>
      <c r="M1519" s="133"/>
      <c r="N1519" s="133"/>
      <c r="Q1519" s="109"/>
      <c r="R1519" s="109"/>
      <c r="S1519" s="109"/>
      <c r="T1519" s="109"/>
      <c r="U1519" s="109"/>
      <c r="V1519" s="109"/>
      <c r="W1519" s="122"/>
      <c r="X1519" s="138"/>
      <c r="Y1519" s="123"/>
      <c r="Z1519" s="123"/>
      <c r="AA1519" s="79"/>
      <c r="AB1519" s="79"/>
      <c r="AC1519" s="164"/>
      <c r="AD1519" s="123"/>
      <c r="AE1519" s="174"/>
      <c r="AF1519" s="124"/>
    </row>
    <row r="1520" spans="1:32" s="106" customFormat="1">
      <c r="A1520" s="108"/>
      <c r="B1520" s="108"/>
      <c r="C1520" s="108"/>
      <c r="D1520" s="125"/>
      <c r="E1520" s="100"/>
      <c r="F1520" s="125"/>
      <c r="G1520" s="125"/>
      <c r="H1520" s="133"/>
      <c r="I1520" s="133"/>
      <c r="J1520" s="133"/>
      <c r="K1520" s="133"/>
      <c r="L1520" s="133"/>
      <c r="M1520" s="133"/>
      <c r="N1520" s="133"/>
      <c r="Q1520" s="109"/>
      <c r="R1520" s="109"/>
      <c r="S1520" s="109"/>
      <c r="T1520" s="109"/>
      <c r="U1520" s="109"/>
      <c r="V1520" s="109"/>
      <c r="W1520" s="122"/>
      <c r="X1520" s="138"/>
      <c r="Y1520" s="123"/>
      <c r="Z1520" s="123"/>
      <c r="AA1520" s="79"/>
      <c r="AB1520" s="79"/>
      <c r="AC1520" s="164"/>
      <c r="AD1520" s="123"/>
      <c r="AE1520" s="174"/>
      <c r="AF1520" s="124"/>
    </row>
    <row r="1521" spans="1:32" s="106" customFormat="1">
      <c r="A1521" s="108"/>
      <c r="B1521" s="108"/>
      <c r="C1521" s="108"/>
      <c r="D1521" s="41"/>
      <c r="E1521" s="41"/>
      <c r="F1521" s="41"/>
      <c r="G1521" s="41"/>
      <c r="H1521" s="133"/>
      <c r="I1521" s="133"/>
      <c r="J1521" s="133"/>
      <c r="K1521" s="133"/>
      <c r="L1521" s="133"/>
      <c r="M1521" s="133"/>
      <c r="N1521" s="133"/>
      <c r="Q1521" s="109"/>
      <c r="R1521" s="109"/>
      <c r="S1521" s="109"/>
      <c r="T1521" s="109"/>
      <c r="U1521" s="109"/>
      <c r="V1521" s="109"/>
      <c r="W1521" s="122"/>
      <c r="X1521" s="138"/>
      <c r="Y1521" s="123"/>
      <c r="Z1521" s="123"/>
      <c r="AA1521" s="79"/>
      <c r="AB1521" s="79"/>
      <c r="AC1521" s="164"/>
      <c r="AD1521" s="123"/>
      <c r="AE1521" s="174"/>
      <c r="AF1521" s="124"/>
    </row>
    <row r="1522" spans="1:32" s="106" customFormat="1">
      <c r="A1522" s="108"/>
      <c r="B1522" s="108"/>
      <c r="C1522" s="108"/>
      <c r="D1522" s="111"/>
      <c r="E1522" s="100"/>
      <c r="F1522" s="111"/>
      <c r="G1522" s="111"/>
      <c r="H1522" s="133"/>
      <c r="I1522" s="133"/>
      <c r="J1522" s="133"/>
      <c r="K1522" s="133"/>
      <c r="L1522" s="133"/>
      <c r="M1522" s="133"/>
      <c r="N1522" s="133"/>
      <c r="Q1522" s="109"/>
      <c r="R1522" s="109"/>
      <c r="S1522" s="109"/>
      <c r="T1522" s="109"/>
      <c r="U1522" s="109"/>
      <c r="V1522" s="109"/>
      <c r="W1522" s="122"/>
      <c r="X1522" s="138"/>
      <c r="Y1522" s="123"/>
      <c r="Z1522" s="123"/>
      <c r="AA1522" s="79"/>
      <c r="AB1522" s="79"/>
      <c r="AC1522" s="164"/>
      <c r="AD1522" s="123"/>
      <c r="AE1522" s="174"/>
      <c r="AF1522" s="124"/>
    </row>
    <row r="1523" spans="1:32" s="106" customFormat="1">
      <c r="A1523" s="108"/>
      <c r="B1523" s="108"/>
      <c r="C1523" s="108"/>
      <c r="D1523" s="125"/>
      <c r="E1523" s="100"/>
      <c r="F1523" s="125"/>
      <c r="G1523" s="125"/>
      <c r="H1523" s="133"/>
      <c r="I1523" s="133"/>
      <c r="J1523" s="133"/>
      <c r="K1523" s="133"/>
      <c r="L1523" s="133"/>
      <c r="M1523" s="133"/>
      <c r="N1523" s="133"/>
      <c r="Q1523" s="109"/>
      <c r="R1523" s="109"/>
      <c r="S1523" s="109"/>
      <c r="T1523" s="109"/>
      <c r="U1523" s="109"/>
      <c r="V1523" s="109"/>
      <c r="W1523" s="122"/>
      <c r="X1523" s="138"/>
      <c r="Y1523" s="123"/>
      <c r="Z1523" s="123"/>
      <c r="AA1523" s="79"/>
      <c r="AB1523" s="79"/>
      <c r="AC1523" s="164"/>
      <c r="AD1523" s="123"/>
      <c r="AE1523" s="174"/>
      <c r="AF1523" s="124"/>
    </row>
    <row r="1524" spans="1:32" s="106" customFormat="1">
      <c r="A1524" s="108"/>
      <c r="B1524" s="108"/>
      <c r="C1524" s="108"/>
      <c r="D1524" s="125"/>
      <c r="E1524" s="100"/>
      <c r="F1524" s="125"/>
      <c r="G1524" s="125"/>
      <c r="H1524" s="133"/>
      <c r="I1524" s="133"/>
      <c r="J1524" s="133"/>
      <c r="K1524" s="133"/>
      <c r="L1524" s="133"/>
      <c r="M1524" s="133"/>
      <c r="N1524" s="133"/>
      <c r="Q1524" s="109"/>
      <c r="R1524" s="109"/>
      <c r="S1524" s="109"/>
      <c r="T1524" s="109"/>
      <c r="U1524" s="109"/>
      <c r="V1524" s="109"/>
      <c r="W1524" s="122"/>
      <c r="X1524" s="138"/>
      <c r="Y1524" s="123"/>
      <c r="Z1524" s="123"/>
      <c r="AA1524" s="79"/>
      <c r="AB1524" s="79"/>
      <c r="AC1524" s="164"/>
      <c r="AD1524" s="123"/>
      <c r="AE1524" s="174"/>
      <c r="AF1524" s="124"/>
    </row>
    <row r="1525" spans="1:32" s="106" customFormat="1">
      <c r="A1525" s="108"/>
      <c r="B1525" s="108"/>
      <c r="C1525" s="108"/>
      <c r="D1525" s="41"/>
      <c r="E1525" s="41"/>
      <c r="F1525" s="41"/>
      <c r="G1525" s="41"/>
      <c r="H1525" s="133"/>
      <c r="I1525" s="133"/>
      <c r="J1525" s="133"/>
      <c r="K1525" s="133"/>
      <c r="L1525" s="133"/>
      <c r="M1525" s="133"/>
      <c r="N1525" s="133"/>
      <c r="Q1525" s="109"/>
      <c r="R1525" s="109"/>
      <c r="S1525" s="109"/>
      <c r="T1525" s="109"/>
      <c r="U1525" s="109"/>
      <c r="V1525" s="109"/>
      <c r="W1525" s="122"/>
      <c r="X1525" s="138"/>
      <c r="Y1525" s="123"/>
      <c r="Z1525" s="123"/>
      <c r="AA1525" s="79"/>
      <c r="AB1525" s="79"/>
      <c r="AC1525" s="164"/>
      <c r="AD1525" s="123"/>
      <c r="AE1525" s="174"/>
      <c r="AF1525" s="124"/>
    </row>
    <row r="1526" spans="1:32" s="106" customFormat="1">
      <c r="A1526" s="108"/>
      <c r="B1526" s="108"/>
      <c r="C1526" s="108"/>
      <c r="D1526" s="41"/>
      <c r="E1526" s="41"/>
      <c r="F1526" s="41"/>
      <c r="G1526" s="41"/>
      <c r="H1526" s="133"/>
      <c r="I1526" s="133"/>
      <c r="J1526" s="133"/>
      <c r="K1526" s="133"/>
      <c r="L1526" s="133"/>
      <c r="M1526" s="133"/>
      <c r="N1526" s="133"/>
      <c r="Q1526" s="109"/>
      <c r="R1526" s="109"/>
      <c r="S1526" s="109"/>
      <c r="T1526" s="109"/>
      <c r="U1526" s="109"/>
      <c r="V1526" s="109"/>
      <c r="W1526" s="122"/>
      <c r="X1526" s="138"/>
      <c r="Y1526" s="123"/>
      <c r="Z1526" s="123"/>
      <c r="AA1526" s="79"/>
      <c r="AB1526" s="79"/>
      <c r="AC1526" s="164"/>
      <c r="AD1526" s="123"/>
      <c r="AE1526" s="174"/>
      <c r="AF1526" s="124"/>
    </row>
    <row r="1527" spans="1:32" s="106" customFormat="1">
      <c r="A1527" s="108"/>
      <c r="B1527" s="108"/>
      <c r="C1527" s="108"/>
      <c r="D1527" s="125"/>
      <c r="E1527" s="100"/>
      <c r="F1527" s="125"/>
      <c r="G1527" s="125"/>
      <c r="H1527" s="133"/>
      <c r="I1527" s="133"/>
      <c r="J1527" s="133"/>
      <c r="K1527" s="133"/>
      <c r="L1527" s="133"/>
      <c r="M1527" s="133"/>
      <c r="N1527" s="133"/>
      <c r="Q1527" s="109"/>
      <c r="R1527" s="109"/>
      <c r="S1527" s="109"/>
      <c r="T1527" s="109"/>
      <c r="U1527" s="109"/>
      <c r="V1527" s="109"/>
      <c r="W1527" s="122"/>
      <c r="X1527" s="138"/>
      <c r="Y1527" s="123"/>
      <c r="Z1527" s="123"/>
      <c r="AA1527" s="79"/>
      <c r="AB1527" s="79"/>
      <c r="AC1527" s="164"/>
      <c r="AD1527" s="123"/>
      <c r="AE1527" s="174"/>
      <c r="AF1527" s="124"/>
    </row>
    <row r="1528" spans="1:32" s="106" customFormat="1">
      <c r="A1528" s="108"/>
      <c r="B1528" s="108"/>
      <c r="C1528" s="108"/>
      <c r="D1528" s="125"/>
      <c r="E1528" s="100"/>
      <c r="F1528" s="125"/>
      <c r="G1528" s="125"/>
      <c r="H1528" s="133"/>
      <c r="I1528" s="133"/>
      <c r="J1528" s="133"/>
      <c r="K1528" s="133"/>
      <c r="L1528" s="133"/>
      <c r="M1528" s="133"/>
      <c r="N1528" s="133"/>
      <c r="Q1528" s="109"/>
      <c r="R1528" s="109"/>
      <c r="S1528" s="109"/>
      <c r="T1528" s="109"/>
      <c r="U1528" s="109"/>
      <c r="V1528" s="109"/>
      <c r="W1528" s="122"/>
      <c r="X1528" s="138"/>
      <c r="Y1528" s="123"/>
      <c r="Z1528" s="123"/>
      <c r="AA1528" s="79"/>
      <c r="AB1528" s="79"/>
      <c r="AC1528" s="164"/>
      <c r="AD1528" s="123"/>
      <c r="AE1528" s="174"/>
      <c r="AF1528" s="124"/>
    </row>
    <row r="1529" spans="1:32" s="106" customFormat="1">
      <c r="A1529" s="108"/>
      <c r="B1529" s="108"/>
      <c r="C1529" s="108"/>
      <c r="D1529" s="41"/>
      <c r="E1529" s="41"/>
      <c r="F1529" s="41"/>
      <c r="G1529" s="41"/>
      <c r="H1529" s="133"/>
      <c r="I1529" s="133"/>
      <c r="J1529" s="133"/>
      <c r="K1529" s="133"/>
      <c r="L1529" s="133"/>
      <c r="M1529" s="133"/>
      <c r="N1529" s="133"/>
      <c r="Q1529" s="109"/>
      <c r="R1529" s="109"/>
      <c r="S1529" s="109"/>
      <c r="T1529" s="109"/>
      <c r="U1529" s="109"/>
      <c r="V1529" s="109"/>
      <c r="W1529" s="122"/>
      <c r="X1529" s="138"/>
      <c r="Y1529" s="123"/>
      <c r="Z1529" s="123"/>
      <c r="AA1529" s="79"/>
      <c r="AB1529" s="79"/>
      <c r="AC1529" s="164"/>
      <c r="AD1529" s="123"/>
      <c r="AE1529" s="174"/>
      <c r="AF1529" s="124"/>
    </row>
    <row r="1530" spans="1:32" s="106" customFormat="1">
      <c r="A1530" s="108"/>
      <c r="B1530" s="108"/>
      <c r="C1530" s="108"/>
      <c r="D1530" s="41"/>
      <c r="E1530" s="41"/>
      <c r="F1530" s="41"/>
      <c r="G1530" s="41"/>
      <c r="H1530" s="133"/>
      <c r="I1530" s="133"/>
      <c r="J1530" s="133"/>
      <c r="K1530" s="133"/>
      <c r="L1530" s="133"/>
      <c r="M1530" s="133"/>
      <c r="N1530" s="133"/>
      <c r="Q1530" s="109"/>
      <c r="R1530" s="109"/>
      <c r="S1530" s="109"/>
      <c r="T1530" s="109"/>
      <c r="U1530" s="109"/>
      <c r="V1530" s="109"/>
      <c r="W1530" s="122"/>
      <c r="X1530" s="138"/>
      <c r="Y1530" s="123"/>
      <c r="Z1530" s="123"/>
      <c r="AA1530" s="79"/>
      <c r="AB1530" s="79"/>
      <c r="AC1530" s="164"/>
      <c r="AD1530" s="123"/>
      <c r="AE1530" s="174"/>
      <c r="AF1530" s="124"/>
    </row>
    <row r="1531" spans="1:32" s="106" customFormat="1">
      <c r="A1531" s="108"/>
      <c r="B1531" s="108"/>
      <c r="C1531" s="108"/>
      <c r="D1531" s="127"/>
      <c r="E1531" s="100"/>
      <c r="F1531" s="127"/>
      <c r="G1531" s="127"/>
      <c r="H1531" s="133"/>
      <c r="I1531" s="133"/>
      <c r="J1531" s="133"/>
      <c r="K1531" s="133"/>
      <c r="L1531" s="133"/>
      <c r="M1531" s="133"/>
      <c r="N1531" s="133"/>
      <c r="Q1531" s="109"/>
      <c r="R1531" s="109"/>
      <c r="S1531" s="109"/>
      <c r="T1531" s="109"/>
      <c r="U1531" s="109"/>
      <c r="V1531" s="109"/>
      <c r="W1531" s="122"/>
      <c r="X1531" s="138"/>
      <c r="Y1531" s="123"/>
      <c r="Z1531" s="123"/>
      <c r="AA1531" s="79"/>
      <c r="AB1531" s="79"/>
      <c r="AC1531" s="164"/>
      <c r="AD1531" s="123"/>
      <c r="AE1531" s="174"/>
      <c r="AF1531" s="124"/>
    </row>
    <row r="1532" spans="1:32" s="106" customFormat="1">
      <c r="A1532" s="108"/>
      <c r="B1532" s="108"/>
      <c r="C1532" s="108"/>
      <c r="D1532" s="126"/>
      <c r="E1532" s="100"/>
      <c r="F1532" s="126"/>
      <c r="G1532" s="126"/>
      <c r="H1532" s="133"/>
      <c r="I1532" s="133"/>
      <c r="J1532" s="133"/>
      <c r="K1532" s="133"/>
      <c r="L1532" s="133"/>
      <c r="M1532" s="133"/>
      <c r="N1532" s="133"/>
      <c r="Q1532" s="109"/>
      <c r="R1532" s="109"/>
      <c r="S1532" s="109"/>
      <c r="T1532" s="109"/>
      <c r="U1532" s="109"/>
      <c r="V1532" s="109"/>
      <c r="W1532" s="122"/>
      <c r="X1532" s="138"/>
      <c r="Y1532" s="123"/>
      <c r="Z1532" s="123"/>
      <c r="AA1532" s="79"/>
      <c r="AB1532" s="79"/>
      <c r="AC1532" s="164"/>
      <c r="AD1532" s="123"/>
      <c r="AE1532" s="174"/>
      <c r="AF1532" s="124"/>
    </row>
    <row r="1533" spans="1:32" s="106" customFormat="1">
      <c r="A1533" s="108"/>
      <c r="B1533" s="108"/>
      <c r="C1533" s="108"/>
      <c r="D1533" s="41"/>
      <c r="E1533" s="107"/>
      <c r="F1533" s="41"/>
      <c r="G1533" s="41"/>
      <c r="H1533" s="133"/>
      <c r="I1533" s="133"/>
      <c r="J1533" s="133"/>
      <c r="K1533" s="133"/>
      <c r="L1533" s="133"/>
      <c r="M1533" s="133"/>
      <c r="N1533" s="133"/>
      <c r="Q1533" s="109"/>
      <c r="R1533" s="109"/>
      <c r="S1533" s="109"/>
      <c r="T1533" s="109"/>
      <c r="U1533" s="109"/>
      <c r="V1533" s="109"/>
      <c r="W1533" s="122"/>
      <c r="X1533" s="138"/>
      <c r="Y1533" s="123"/>
      <c r="Z1533" s="123"/>
      <c r="AA1533" s="79"/>
      <c r="AB1533" s="79"/>
      <c r="AC1533" s="164"/>
      <c r="AD1533" s="123"/>
      <c r="AE1533" s="174"/>
      <c r="AF1533" s="124"/>
    </row>
    <row r="1534" spans="1:32" s="106" customFormat="1">
      <c r="A1534" s="108"/>
      <c r="B1534" s="108"/>
      <c r="C1534" s="108"/>
      <c r="D1534" s="111"/>
      <c r="E1534" s="100"/>
      <c r="F1534" s="111"/>
      <c r="G1534" s="111"/>
      <c r="H1534" s="133"/>
      <c r="I1534" s="133"/>
      <c r="J1534" s="133"/>
      <c r="K1534" s="133"/>
      <c r="L1534" s="133"/>
      <c r="M1534" s="133"/>
      <c r="N1534" s="133"/>
      <c r="Q1534" s="109"/>
      <c r="R1534" s="109"/>
      <c r="S1534" s="109"/>
      <c r="T1534" s="109"/>
      <c r="U1534" s="109"/>
      <c r="V1534" s="109"/>
      <c r="W1534" s="122"/>
      <c r="X1534" s="138"/>
      <c r="Y1534" s="123"/>
      <c r="Z1534" s="123"/>
      <c r="AA1534" s="79"/>
      <c r="AB1534" s="79"/>
      <c r="AC1534" s="164"/>
      <c r="AD1534" s="123"/>
      <c r="AE1534" s="174"/>
      <c r="AF1534" s="124"/>
    </row>
    <row r="1535" spans="1:32" s="106" customFormat="1">
      <c r="A1535" s="108"/>
      <c r="B1535" s="108"/>
      <c r="C1535" s="108"/>
      <c r="D1535" s="41"/>
      <c r="E1535" s="41"/>
      <c r="F1535" s="41"/>
      <c r="G1535" s="41"/>
      <c r="H1535" s="133"/>
      <c r="I1535" s="133"/>
      <c r="J1535" s="133"/>
      <c r="K1535" s="133"/>
      <c r="L1535" s="133"/>
      <c r="M1535" s="133"/>
      <c r="N1535" s="133"/>
      <c r="Q1535" s="109"/>
      <c r="R1535" s="109"/>
      <c r="S1535" s="109"/>
      <c r="T1535" s="109"/>
      <c r="U1535" s="109"/>
      <c r="V1535" s="109"/>
      <c r="W1535" s="122"/>
      <c r="X1535" s="138"/>
      <c r="Y1535" s="123"/>
      <c r="Z1535" s="123"/>
      <c r="AA1535" s="79"/>
      <c r="AB1535" s="79"/>
      <c r="AC1535" s="164"/>
      <c r="AD1535" s="123"/>
      <c r="AE1535" s="174"/>
      <c r="AF1535" s="124"/>
    </row>
    <row r="1536" spans="1:32" s="106" customFormat="1">
      <c r="A1536" s="108"/>
      <c r="B1536" s="108"/>
      <c r="C1536" s="108"/>
      <c r="D1536" s="111"/>
      <c r="E1536" s="100"/>
      <c r="F1536" s="111"/>
      <c r="G1536" s="111"/>
      <c r="H1536" s="133"/>
      <c r="I1536" s="133"/>
      <c r="J1536" s="133"/>
      <c r="K1536" s="133"/>
      <c r="L1536" s="133"/>
      <c r="M1536" s="133"/>
      <c r="N1536" s="133"/>
      <c r="Q1536" s="109"/>
      <c r="R1536" s="109"/>
      <c r="S1536" s="109"/>
      <c r="T1536" s="109"/>
      <c r="U1536" s="109"/>
      <c r="V1536" s="109"/>
      <c r="W1536" s="122"/>
      <c r="X1536" s="138"/>
      <c r="Y1536" s="123"/>
      <c r="Z1536" s="123"/>
      <c r="AA1536" s="79"/>
      <c r="AB1536" s="79"/>
      <c r="AC1536" s="164"/>
      <c r="AD1536" s="123"/>
      <c r="AE1536" s="174"/>
      <c r="AF1536" s="124"/>
    </row>
    <row r="1537" spans="1:32" s="106" customFormat="1">
      <c r="A1537" s="108"/>
      <c r="B1537" s="108"/>
      <c r="C1537" s="108"/>
      <c r="D1537" s="125"/>
      <c r="E1537" s="100"/>
      <c r="F1537" s="125"/>
      <c r="G1537" s="125"/>
      <c r="H1537" s="133"/>
      <c r="I1537" s="133"/>
      <c r="J1537" s="133"/>
      <c r="K1537" s="133"/>
      <c r="L1537" s="133"/>
      <c r="M1537" s="133"/>
      <c r="N1537" s="133"/>
      <c r="Q1537" s="109"/>
      <c r="R1537" s="109"/>
      <c r="S1537" s="109"/>
      <c r="T1537" s="109"/>
      <c r="U1537" s="109"/>
      <c r="V1537" s="109"/>
      <c r="W1537" s="122"/>
      <c r="X1537" s="138"/>
      <c r="Y1537" s="123"/>
      <c r="Z1537" s="123"/>
      <c r="AA1537" s="79"/>
      <c r="AB1537" s="79"/>
      <c r="AC1537" s="164"/>
      <c r="AD1537" s="123"/>
      <c r="AE1537" s="174"/>
      <c r="AF1537" s="124"/>
    </row>
    <row r="1538" spans="1:32" s="106" customFormat="1">
      <c r="A1538" s="108"/>
      <c r="B1538" s="108"/>
      <c r="C1538" s="108"/>
      <c r="D1538" s="41"/>
      <c r="E1538" s="41"/>
      <c r="F1538" s="41"/>
      <c r="G1538" s="41"/>
      <c r="H1538" s="133"/>
      <c r="I1538" s="133"/>
      <c r="J1538" s="133"/>
      <c r="K1538" s="133"/>
      <c r="L1538" s="133"/>
      <c r="M1538" s="133"/>
      <c r="N1538" s="133"/>
      <c r="Q1538" s="109"/>
      <c r="R1538" s="109"/>
      <c r="S1538" s="109"/>
      <c r="T1538" s="109"/>
      <c r="U1538" s="109"/>
      <c r="V1538" s="109"/>
      <c r="W1538" s="122"/>
      <c r="X1538" s="138"/>
      <c r="Y1538" s="123"/>
      <c r="Z1538" s="123"/>
      <c r="AA1538" s="79"/>
      <c r="AB1538" s="79"/>
      <c r="AC1538" s="164"/>
      <c r="AD1538" s="123"/>
      <c r="AE1538" s="174"/>
      <c r="AF1538" s="124"/>
    </row>
    <row r="1539" spans="1:32" s="106" customFormat="1">
      <c r="A1539" s="108"/>
      <c r="B1539" s="108"/>
      <c r="C1539" s="108"/>
      <c r="D1539" s="125"/>
      <c r="E1539" s="100"/>
      <c r="F1539" s="125"/>
      <c r="G1539" s="125"/>
      <c r="H1539" s="133"/>
      <c r="I1539" s="133"/>
      <c r="J1539" s="133"/>
      <c r="K1539" s="133"/>
      <c r="L1539" s="133"/>
      <c r="M1539" s="133"/>
      <c r="N1539" s="133"/>
      <c r="Q1539" s="109"/>
      <c r="R1539" s="109"/>
      <c r="S1539" s="109"/>
      <c r="T1539" s="109"/>
      <c r="U1539" s="109"/>
      <c r="V1539" s="109"/>
      <c r="W1539" s="122"/>
      <c r="X1539" s="138"/>
      <c r="Y1539" s="123"/>
      <c r="Z1539" s="123"/>
      <c r="AA1539" s="79"/>
      <c r="AB1539" s="79"/>
      <c r="AC1539" s="164"/>
      <c r="AD1539" s="123"/>
      <c r="AE1539" s="174"/>
      <c r="AF1539" s="124"/>
    </row>
    <row r="1540" spans="1:32" s="106" customFormat="1">
      <c r="A1540" s="108"/>
      <c r="B1540" s="108"/>
      <c r="C1540" s="108"/>
      <c r="D1540" s="111"/>
      <c r="E1540" s="100"/>
      <c r="F1540" s="111"/>
      <c r="G1540" s="111"/>
      <c r="H1540" s="133"/>
      <c r="I1540" s="133"/>
      <c r="J1540" s="133"/>
      <c r="K1540" s="133"/>
      <c r="L1540" s="133"/>
      <c r="M1540" s="133"/>
      <c r="N1540" s="133"/>
      <c r="Q1540" s="109"/>
      <c r="R1540" s="109"/>
      <c r="S1540" s="109"/>
      <c r="T1540" s="109"/>
      <c r="U1540" s="109"/>
      <c r="V1540" s="109"/>
      <c r="W1540" s="122"/>
      <c r="X1540" s="138"/>
      <c r="Y1540" s="123"/>
      <c r="Z1540" s="123"/>
      <c r="AA1540" s="79"/>
      <c r="AB1540" s="79"/>
      <c r="AC1540" s="164"/>
      <c r="AD1540" s="123"/>
      <c r="AE1540" s="174"/>
      <c r="AF1540" s="124"/>
    </row>
    <row r="1541" spans="1:32" s="106" customFormat="1">
      <c r="A1541" s="108"/>
      <c r="B1541" s="108"/>
      <c r="C1541" s="108"/>
      <c r="D1541" s="111"/>
      <c r="E1541" s="100"/>
      <c r="F1541" s="111"/>
      <c r="G1541" s="111"/>
      <c r="H1541" s="133"/>
      <c r="I1541" s="133"/>
      <c r="J1541" s="133"/>
      <c r="K1541" s="133"/>
      <c r="L1541" s="133"/>
      <c r="M1541" s="133"/>
      <c r="N1541" s="133"/>
      <c r="Q1541" s="109"/>
      <c r="R1541" s="109"/>
      <c r="S1541" s="109"/>
      <c r="T1541" s="109"/>
      <c r="U1541" s="109"/>
      <c r="V1541" s="109"/>
      <c r="W1541" s="122"/>
      <c r="X1541" s="138"/>
      <c r="Y1541" s="123"/>
      <c r="Z1541" s="123"/>
      <c r="AA1541" s="79"/>
      <c r="AB1541" s="79"/>
      <c r="AC1541" s="164"/>
      <c r="AD1541" s="123"/>
      <c r="AE1541" s="174"/>
      <c r="AF1541" s="124"/>
    </row>
    <row r="1542" spans="1:32" s="106" customFormat="1">
      <c r="A1542" s="108"/>
      <c r="B1542" s="108"/>
      <c r="C1542" s="108"/>
      <c r="D1542" s="111"/>
      <c r="E1542" s="100"/>
      <c r="F1542" s="111"/>
      <c r="G1542" s="111"/>
      <c r="H1542" s="133"/>
      <c r="I1542" s="133"/>
      <c r="J1542" s="133"/>
      <c r="K1542" s="133"/>
      <c r="L1542" s="133"/>
      <c r="M1542" s="133"/>
      <c r="N1542" s="133"/>
      <c r="Q1542" s="109"/>
      <c r="R1542" s="109"/>
      <c r="S1542" s="109"/>
      <c r="T1542" s="109"/>
      <c r="U1542" s="109"/>
      <c r="V1542" s="109"/>
      <c r="W1542" s="122"/>
      <c r="X1542" s="138"/>
      <c r="Y1542" s="123"/>
      <c r="Z1542" s="123"/>
      <c r="AA1542" s="79"/>
      <c r="AB1542" s="79"/>
      <c r="AC1542" s="164"/>
      <c r="AD1542" s="123"/>
      <c r="AE1542" s="174"/>
      <c r="AF1542" s="124"/>
    </row>
    <row r="1543" spans="1:32" s="106" customFormat="1">
      <c r="A1543" s="108"/>
      <c r="B1543" s="108"/>
      <c r="C1543" s="108"/>
      <c r="D1543" s="125"/>
      <c r="E1543" s="100"/>
      <c r="F1543" s="125"/>
      <c r="G1543" s="125"/>
      <c r="H1543" s="133"/>
      <c r="I1543" s="133"/>
      <c r="J1543" s="133"/>
      <c r="K1543" s="133"/>
      <c r="L1543" s="133"/>
      <c r="M1543" s="133"/>
      <c r="N1543" s="133"/>
      <c r="Q1543" s="109"/>
      <c r="R1543" s="109"/>
      <c r="S1543" s="109"/>
      <c r="T1543" s="109"/>
      <c r="U1543" s="109"/>
      <c r="V1543" s="109"/>
      <c r="W1543" s="122"/>
      <c r="X1543" s="138"/>
      <c r="Y1543" s="123"/>
      <c r="Z1543" s="123"/>
      <c r="AA1543" s="79"/>
      <c r="AB1543" s="79"/>
      <c r="AC1543" s="164"/>
      <c r="AD1543" s="123"/>
      <c r="AE1543" s="174"/>
      <c r="AF1543" s="124"/>
    </row>
    <row r="1544" spans="1:32" s="106" customFormat="1">
      <c r="A1544" s="108"/>
      <c r="B1544" s="108"/>
      <c r="C1544" s="108"/>
      <c r="D1544" s="125"/>
      <c r="E1544" s="100"/>
      <c r="F1544" s="125"/>
      <c r="G1544" s="125"/>
      <c r="H1544" s="133"/>
      <c r="I1544" s="133"/>
      <c r="J1544" s="133"/>
      <c r="K1544" s="133"/>
      <c r="L1544" s="133"/>
      <c r="M1544" s="133"/>
      <c r="N1544" s="133"/>
      <c r="Q1544" s="109"/>
      <c r="R1544" s="109"/>
      <c r="S1544" s="109"/>
      <c r="T1544" s="109"/>
      <c r="U1544" s="109"/>
      <c r="V1544" s="109"/>
      <c r="W1544" s="122"/>
      <c r="X1544" s="138"/>
      <c r="Y1544" s="123"/>
      <c r="Z1544" s="123"/>
      <c r="AA1544" s="79"/>
      <c r="AB1544" s="79"/>
      <c r="AC1544" s="164"/>
      <c r="AD1544" s="123"/>
      <c r="AE1544" s="174"/>
      <c r="AF1544" s="124"/>
    </row>
    <row r="1545" spans="1:32" s="106" customFormat="1">
      <c r="A1545" s="108"/>
      <c r="B1545" s="108"/>
      <c r="C1545" s="108"/>
      <c r="D1545" s="125"/>
      <c r="E1545" s="100"/>
      <c r="F1545" s="125"/>
      <c r="G1545" s="125"/>
      <c r="H1545" s="133"/>
      <c r="I1545" s="133"/>
      <c r="J1545" s="133"/>
      <c r="K1545" s="133"/>
      <c r="L1545" s="133"/>
      <c r="M1545" s="133"/>
      <c r="N1545" s="133"/>
      <c r="Q1545" s="109"/>
      <c r="R1545" s="109"/>
      <c r="S1545" s="109"/>
      <c r="T1545" s="109"/>
      <c r="U1545" s="109"/>
      <c r="V1545" s="109"/>
      <c r="W1545" s="122"/>
      <c r="X1545" s="138"/>
      <c r="Y1545" s="123"/>
      <c r="Z1545" s="123"/>
      <c r="AA1545" s="79"/>
      <c r="AB1545" s="79"/>
      <c r="AC1545" s="164"/>
      <c r="AD1545" s="123"/>
      <c r="AE1545" s="174"/>
      <c r="AF1545" s="124"/>
    </row>
    <row r="1546" spans="1:32" s="106" customFormat="1">
      <c r="A1546" s="108"/>
      <c r="B1546" s="108"/>
      <c r="C1546" s="108"/>
      <c r="D1546" s="41"/>
      <c r="E1546" s="41"/>
      <c r="F1546" s="41"/>
      <c r="G1546" s="41"/>
      <c r="H1546" s="133"/>
      <c r="I1546" s="133"/>
      <c r="J1546" s="133"/>
      <c r="K1546" s="133"/>
      <c r="L1546" s="133"/>
      <c r="M1546" s="133"/>
      <c r="N1546" s="133"/>
      <c r="Q1546" s="109"/>
      <c r="R1546" s="109"/>
      <c r="S1546" s="109"/>
      <c r="T1546" s="109"/>
      <c r="U1546" s="109"/>
      <c r="V1546" s="109"/>
      <c r="W1546" s="122"/>
      <c r="X1546" s="138"/>
      <c r="Y1546" s="123"/>
      <c r="Z1546" s="123"/>
      <c r="AA1546" s="79"/>
      <c r="AB1546" s="79"/>
      <c r="AC1546" s="164"/>
      <c r="AD1546" s="123"/>
      <c r="AE1546" s="174"/>
      <c r="AF1546" s="124"/>
    </row>
    <row r="1547" spans="1:32" s="106" customFormat="1">
      <c r="A1547" s="108"/>
      <c r="B1547" s="108"/>
      <c r="C1547" s="108"/>
      <c r="D1547" s="41"/>
      <c r="E1547" s="41"/>
      <c r="F1547" s="41"/>
      <c r="G1547" s="41"/>
      <c r="H1547" s="133"/>
      <c r="I1547" s="133"/>
      <c r="J1547" s="133"/>
      <c r="K1547" s="133"/>
      <c r="L1547" s="133"/>
      <c r="M1547" s="133"/>
      <c r="N1547" s="133"/>
      <c r="Q1547" s="109"/>
      <c r="R1547" s="109"/>
      <c r="S1547" s="109"/>
      <c r="T1547" s="109"/>
      <c r="U1547" s="109"/>
      <c r="V1547" s="109"/>
      <c r="W1547" s="122"/>
      <c r="X1547" s="138"/>
      <c r="Y1547" s="123"/>
      <c r="Z1547" s="123"/>
      <c r="AA1547" s="79"/>
      <c r="AB1547" s="79"/>
      <c r="AC1547" s="164"/>
      <c r="AD1547" s="123"/>
      <c r="AE1547" s="174"/>
      <c r="AF1547" s="124"/>
    </row>
    <row r="1548" spans="1:32" s="106" customFormat="1">
      <c r="A1548" s="108"/>
      <c r="B1548" s="108"/>
      <c r="C1548" s="108"/>
      <c r="D1548" s="126"/>
      <c r="E1548" s="100"/>
      <c r="F1548" s="126"/>
      <c r="G1548" s="126"/>
      <c r="H1548" s="133"/>
      <c r="I1548" s="133"/>
      <c r="J1548" s="133"/>
      <c r="K1548" s="133"/>
      <c r="L1548" s="133"/>
      <c r="M1548" s="133"/>
      <c r="N1548" s="133"/>
      <c r="Q1548" s="109"/>
      <c r="R1548" s="109"/>
      <c r="S1548" s="109"/>
      <c r="T1548" s="109"/>
      <c r="U1548" s="109"/>
      <c r="V1548" s="109"/>
      <c r="W1548" s="122"/>
      <c r="X1548" s="138"/>
      <c r="Y1548" s="123"/>
      <c r="Z1548" s="123"/>
      <c r="AA1548" s="79"/>
      <c r="AB1548" s="79"/>
      <c r="AC1548" s="164"/>
      <c r="AD1548" s="123"/>
      <c r="AE1548" s="174"/>
      <c r="AF1548" s="124"/>
    </row>
    <row r="1549" spans="1:32" s="106" customFormat="1">
      <c r="A1549" s="108"/>
      <c r="B1549" s="108"/>
      <c r="C1549" s="108"/>
      <c r="D1549" s="41"/>
      <c r="E1549" s="41"/>
      <c r="F1549" s="41"/>
      <c r="G1549" s="41"/>
      <c r="H1549" s="133"/>
      <c r="I1549" s="133"/>
      <c r="J1549" s="133"/>
      <c r="K1549" s="133"/>
      <c r="L1549" s="133"/>
      <c r="M1549" s="133"/>
      <c r="N1549" s="133"/>
      <c r="Q1549" s="109"/>
      <c r="R1549" s="109"/>
      <c r="S1549" s="109"/>
      <c r="T1549" s="109"/>
      <c r="U1549" s="109"/>
      <c r="V1549" s="109"/>
      <c r="W1549" s="122"/>
      <c r="X1549" s="138"/>
      <c r="Y1549" s="123"/>
      <c r="Z1549" s="123"/>
      <c r="AA1549" s="79"/>
      <c r="AB1549" s="79"/>
      <c r="AC1549" s="164"/>
      <c r="AD1549" s="123"/>
      <c r="AE1549" s="174"/>
      <c r="AF1549" s="124"/>
    </row>
    <row r="1550" spans="1:32" s="106" customFormat="1">
      <c r="A1550" s="108"/>
      <c r="B1550" s="108"/>
      <c r="C1550" s="108"/>
      <c r="D1550" s="41"/>
      <c r="E1550" s="41"/>
      <c r="F1550" s="41"/>
      <c r="G1550" s="41"/>
      <c r="H1550" s="133"/>
      <c r="I1550" s="133"/>
      <c r="J1550" s="133"/>
      <c r="K1550" s="133"/>
      <c r="L1550" s="133"/>
      <c r="M1550" s="133"/>
      <c r="N1550" s="133"/>
      <c r="Q1550" s="109"/>
      <c r="R1550" s="109"/>
      <c r="S1550" s="109"/>
      <c r="T1550" s="109"/>
      <c r="U1550" s="109"/>
      <c r="V1550" s="109"/>
      <c r="W1550" s="122"/>
      <c r="X1550" s="138"/>
      <c r="Y1550" s="123"/>
      <c r="Z1550" s="123"/>
      <c r="AA1550" s="79"/>
      <c r="AB1550" s="79"/>
      <c r="AC1550" s="164"/>
      <c r="AD1550" s="123"/>
      <c r="AE1550" s="174"/>
      <c r="AF1550" s="124"/>
    </row>
    <row r="1551" spans="1:32" s="106" customFormat="1">
      <c r="A1551" s="108"/>
      <c r="B1551" s="108"/>
      <c r="C1551" s="108"/>
      <c r="D1551" s="41"/>
      <c r="E1551" s="41"/>
      <c r="F1551" s="41"/>
      <c r="G1551" s="41"/>
      <c r="H1551" s="133"/>
      <c r="I1551" s="133"/>
      <c r="J1551" s="133"/>
      <c r="K1551" s="133"/>
      <c r="L1551" s="133"/>
      <c r="M1551" s="133"/>
      <c r="N1551" s="133"/>
      <c r="Q1551" s="109"/>
      <c r="R1551" s="109"/>
      <c r="S1551" s="109"/>
      <c r="T1551" s="109"/>
      <c r="U1551" s="109"/>
      <c r="V1551" s="109"/>
      <c r="W1551" s="122"/>
      <c r="X1551" s="138"/>
      <c r="Y1551" s="123"/>
      <c r="Z1551" s="123"/>
      <c r="AA1551" s="79"/>
      <c r="AB1551" s="79"/>
      <c r="AC1551" s="164"/>
      <c r="AD1551" s="123"/>
      <c r="AE1551" s="174"/>
      <c r="AF1551" s="124"/>
    </row>
    <row r="1552" spans="1:32" s="106" customFormat="1">
      <c r="A1552" s="108"/>
      <c r="B1552" s="108"/>
      <c r="C1552" s="108"/>
      <c r="D1552" s="41"/>
      <c r="E1552" s="41"/>
      <c r="F1552" s="41"/>
      <c r="G1552" s="41"/>
      <c r="H1552" s="133"/>
      <c r="I1552" s="133"/>
      <c r="J1552" s="133"/>
      <c r="K1552" s="133"/>
      <c r="L1552" s="133"/>
      <c r="M1552" s="133"/>
      <c r="N1552" s="133"/>
      <c r="Q1552" s="109"/>
      <c r="R1552" s="109"/>
      <c r="S1552" s="109"/>
      <c r="T1552" s="109"/>
      <c r="U1552" s="109"/>
      <c r="V1552" s="109"/>
      <c r="W1552" s="122"/>
      <c r="X1552" s="138"/>
      <c r="Y1552" s="123"/>
      <c r="Z1552" s="123"/>
      <c r="AA1552" s="79"/>
      <c r="AB1552" s="79"/>
      <c r="AC1552" s="164"/>
      <c r="AD1552" s="123"/>
      <c r="AE1552" s="174"/>
      <c r="AF1552" s="124"/>
    </row>
    <row r="1553" spans="1:32" s="106" customFormat="1">
      <c r="A1553" s="108"/>
      <c r="B1553" s="108"/>
      <c r="C1553" s="108"/>
      <c r="D1553" s="125"/>
      <c r="E1553" s="100"/>
      <c r="F1553" s="125"/>
      <c r="G1553" s="125"/>
      <c r="H1553" s="133"/>
      <c r="I1553" s="133"/>
      <c r="J1553" s="133"/>
      <c r="K1553" s="133"/>
      <c r="L1553" s="133"/>
      <c r="M1553" s="133"/>
      <c r="N1553" s="133"/>
      <c r="Q1553" s="109"/>
      <c r="R1553" s="109"/>
      <c r="S1553" s="109"/>
      <c r="T1553" s="109"/>
      <c r="U1553" s="109"/>
      <c r="V1553" s="109"/>
      <c r="W1553" s="122"/>
      <c r="X1553" s="138"/>
      <c r="Y1553" s="123"/>
      <c r="Z1553" s="123"/>
      <c r="AA1553" s="79"/>
      <c r="AB1553" s="79"/>
      <c r="AC1553" s="164"/>
      <c r="AD1553" s="123"/>
      <c r="AE1553" s="174"/>
      <c r="AF1553" s="124"/>
    </row>
    <row r="1554" spans="1:32" s="106" customFormat="1">
      <c r="A1554" s="108"/>
      <c r="B1554" s="108"/>
      <c r="C1554" s="108"/>
      <c r="D1554" s="125"/>
      <c r="E1554" s="100"/>
      <c r="F1554" s="125"/>
      <c r="G1554" s="125"/>
      <c r="H1554" s="133"/>
      <c r="I1554" s="133"/>
      <c r="J1554" s="133"/>
      <c r="K1554" s="133"/>
      <c r="L1554" s="133"/>
      <c r="M1554" s="133"/>
      <c r="N1554" s="133"/>
      <c r="Q1554" s="109"/>
      <c r="R1554" s="109"/>
      <c r="S1554" s="109"/>
      <c r="T1554" s="109"/>
      <c r="U1554" s="109"/>
      <c r="V1554" s="109"/>
      <c r="W1554" s="122"/>
      <c r="X1554" s="138"/>
      <c r="Y1554" s="123"/>
      <c r="Z1554" s="123"/>
      <c r="AA1554" s="79"/>
      <c r="AB1554" s="79"/>
      <c r="AC1554" s="164"/>
      <c r="AD1554" s="123"/>
      <c r="AE1554" s="174"/>
      <c r="AF1554" s="124"/>
    </row>
    <row r="1555" spans="1:32" s="106" customFormat="1">
      <c r="A1555" s="108"/>
      <c r="B1555" s="108"/>
      <c r="C1555" s="108"/>
      <c r="D1555" s="111"/>
      <c r="E1555" s="100"/>
      <c r="F1555" s="111"/>
      <c r="G1555" s="111"/>
      <c r="H1555" s="133"/>
      <c r="I1555" s="133"/>
      <c r="J1555" s="133"/>
      <c r="K1555" s="133"/>
      <c r="L1555" s="133"/>
      <c r="M1555" s="133"/>
      <c r="N1555" s="133"/>
      <c r="Q1555" s="109"/>
      <c r="R1555" s="109"/>
      <c r="S1555" s="109"/>
      <c r="T1555" s="109"/>
      <c r="U1555" s="109"/>
      <c r="V1555" s="109"/>
      <c r="W1555" s="122"/>
      <c r="X1555" s="138"/>
      <c r="Y1555" s="123"/>
      <c r="Z1555" s="123"/>
      <c r="AA1555" s="79"/>
      <c r="AB1555" s="79"/>
      <c r="AC1555" s="164"/>
      <c r="AD1555" s="123"/>
      <c r="AE1555" s="174"/>
      <c r="AF1555" s="124"/>
    </row>
    <row r="1556" spans="1:32" s="106" customFormat="1">
      <c r="A1556" s="108"/>
      <c r="B1556" s="108"/>
      <c r="C1556" s="108"/>
      <c r="D1556" s="41"/>
      <c r="E1556" s="41"/>
      <c r="F1556" s="41"/>
      <c r="G1556" s="41"/>
      <c r="H1556" s="133"/>
      <c r="I1556" s="133"/>
      <c r="J1556" s="133"/>
      <c r="K1556" s="133"/>
      <c r="L1556" s="133"/>
      <c r="M1556" s="133"/>
      <c r="N1556" s="133"/>
      <c r="Q1556" s="109"/>
      <c r="R1556" s="109"/>
      <c r="S1556" s="109"/>
      <c r="T1556" s="109"/>
      <c r="U1556" s="109"/>
      <c r="V1556" s="109"/>
      <c r="W1556" s="122"/>
      <c r="X1556" s="138"/>
      <c r="Y1556" s="123"/>
      <c r="Z1556" s="123"/>
      <c r="AA1556" s="79"/>
      <c r="AB1556" s="79"/>
      <c r="AC1556" s="164"/>
      <c r="AD1556" s="123"/>
      <c r="AE1556" s="174"/>
      <c r="AF1556" s="124"/>
    </row>
    <row r="1557" spans="1:32" s="106" customFormat="1">
      <c r="A1557" s="108"/>
      <c r="B1557" s="108"/>
      <c r="C1557" s="108"/>
      <c r="D1557" s="41"/>
      <c r="E1557" s="41"/>
      <c r="F1557" s="41"/>
      <c r="G1557" s="41"/>
      <c r="H1557" s="133"/>
      <c r="I1557" s="133"/>
      <c r="J1557" s="133"/>
      <c r="K1557" s="133"/>
      <c r="L1557" s="133"/>
      <c r="M1557" s="133"/>
      <c r="N1557" s="133"/>
      <c r="Q1557" s="109"/>
      <c r="R1557" s="109"/>
      <c r="S1557" s="109"/>
      <c r="T1557" s="109"/>
      <c r="U1557" s="109"/>
      <c r="V1557" s="109"/>
      <c r="W1557" s="122"/>
      <c r="X1557" s="138"/>
      <c r="Y1557" s="123"/>
      <c r="Z1557" s="123"/>
      <c r="AA1557" s="79"/>
      <c r="AB1557" s="79"/>
      <c r="AC1557" s="164"/>
      <c r="AD1557" s="123"/>
      <c r="AE1557" s="174"/>
      <c r="AF1557" s="124"/>
    </row>
    <row r="1558" spans="1:32" s="106" customFormat="1">
      <c r="A1558" s="108"/>
      <c r="B1558" s="108"/>
      <c r="C1558" s="108"/>
      <c r="D1558" s="125"/>
      <c r="E1558" s="100"/>
      <c r="F1558" s="125"/>
      <c r="G1558" s="125"/>
      <c r="H1558" s="133"/>
      <c r="I1558" s="133"/>
      <c r="J1558" s="133"/>
      <c r="K1558" s="133"/>
      <c r="L1558" s="133"/>
      <c r="M1558" s="133"/>
      <c r="N1558" s="133"/>
      <c r="Q1558" s="109"/>
      <c r="R1558" s="109"/>
      <c r="S1558" s="109"/>
      <c r="T1558" s="109"/>
      <c r="U1558" s="109"/>
      <c r="V1558" s="109"/>
      <c r="W1558" s="122"/>
      <c r="X1558" s="138"/>
      <c r="Y1558" s="123"/>
      <c r="Z1558" s="123"/>
      <c r="AA1558" s="79"/>
      <c r="AB1558" s="79"/>
      <c r="AC1558" s="164"/>
      <c r="AD1558" s="123"/>
      <c r="AE1558" s="174"/>
      <c r="AF1558" s="124"/>
    </row>
    <row r="1559" spans="1:32" s="106" customFormat="1">
      <c r="A1559" s="108"/>
      <c r="B1559" s="108"/>
      <c r="C1559" s="108"/>
      <c r="D1559" s="125"/>
      <c r="E1559" s="100"/>
      <c r="F1559" s="125"/>
      <c r="G1559" s="125"/>
      <c r="H1559" s="133"/>
      <c r="I1559" s="133"/>
      <c r="J1559" s="133"/>
      <c r="K1559" s="133"/>
      <c r="L1559" s="133"/>
      <c r="M1559" s="133"/>
      <c r="N1559" s="133"/>
      <c r="Q1559" s="109"/>
      <c r="R1559" s="109"/>
      <c r="S1559" s="109"/>
      <c r="T1559" s="109"/>
      <c r="U1559" s="109"/>
      <c r="V1559" s="109"/>
      <c r="W1559" s="122"/>
      <c r="X1559" s="138"/>
      <c r="Y1559" s="123"/>
      <c r="Z1559" s="123"/>
      <c r="AA1559" s="79"/>
      <c r="AB1559" s="79"/>
      <c r="AC1559" s="164"/>
      <c r="AD1559" s="123"/>
      <c r="AE1559" s="174"/>
      <c r="AF1559" s="124"/>
    </row>
    <row r="1560" spans="1:32" s="106" customFormat="1">
      <c r="A1560" s="108"/>
      <c r="B1560" s="108"/>
      <c r="C1560" s="108"/>
      <c r="D1560" s="125"/>
      <c r="E1560" s="100"/>
      <c r="F1560" s="125"/>
      <c r="G1560" s="125"/>
      <c r="H1560" s="133"/>
      <c r="I1560" s="133"/>
      <c r="J1560" s="133"/>
      <c r="K1560" s="133"/>
      <c r="L1560" s="133"/>
      <c r="M1560" s="133"/>
      <c r="N1560" s="133"/>
      <c r="Q1560" s="109"/>
      <c r="R1560" s="109"/>
      <c r="S1560" s="109"/>
      <c r="T1560" s="109"/>
      <c r="U1560" s="109"/>
      <c r="V1560" s="109"/>
      <c r="W1560" s="122"/>
      <c r="X1560" s="138"/>
      <c r="Y1560" s="123"/>
      <c r="Z1560" s="123"/>
      <c r="AA1560" s="79"/>
      <c r="AB1560" s="79"/>
      <c r="AC1560" s="164"/>
      <c r="AD1560" s="123"/>
      <c r="AE1560" s="174"/>
      <c r="AF1560" s="124"/>
    </row>
    <row r="1561" spans="1:32" s="106" customFormat="1">
      <c r="A1561" s="108"/>
      <c r="B1561" s="108"/>
      <c r="C1561" s="108"/>
      <c r="D1561" s="125"/>
      <c r="E1561" s="100"/>
      <c r="F1561" s="125"/>
      <c r="G1561" s="125"/>
      <c r="H1561" s="133"/>
      <c r="I1561" s="133"/>
      <c r="J1561" s="133"/>
      <c r="K1561" s="133"/>
      <c r="L1561" s="133"/>
      <c r="M1561" s="133"/>
      <c r="N1561" s="133"/>
      <c r="Q1561" s="109"/>
      <c r="R1561" s="109"/>
      <c r="S1561" s="109"/>
      <c r="T1561" s="109"/>
      <c r="U1561" s="109"/>
      <c r="V1561" s="109"/>
      <c r="W1561" s="122"/>
      <c r="X1561" s="138"/>
      <c r="Y1561" s="123"/>
      <c r="Z1561" s="123"/>
      <c r="AA1561" s="79"/>
      <c r="AB1561" s="79"/>
      <c r="AC1561" s="164"/>
      <c r="AD1561" s="123"/>
      <c r="AE1561" s="174"/>
      <c r="AF1561" s="124"/>
    </row>
    <row r="1562" spans="1:32" s="106" customFormat="1">
      <c r="A1562" s="108"/>
      <c r="B1562" s="108"/>
      <c r="C1562" s="108"/>
      <c r="D1562" s="127"/>
      <c r="E1562" s="100"/>
      <c r="F1562" s="127"/>
      <c r="G1562" s="127"/>
      <c r="H1562" s="133"/>
      <c r="I1562" s="133"/>
      <c r="J1562" s="133"/>
      <c r="K1562" s="133"/>
      <c r="L1562" s="133"/>
      <c r="M1562" s="133"/>
      <c r="N1562" s="133"/>
      <c r="Q1562" s="109"/>
      <c r="R1562" s="109"/>
      <c r="S1562" s="109"/>
      <c r="T1562" s="109"/>
      <c r="U1562" s="109"/>
      <c r="V1562" s="109"/>
      <c r="W1562" s="122"/>
      <c r="X1562" s="138"/>
      <c r="Y1562" s="123"/>
      <c r="Z1562" s="123"/>
      <c r="AA1562" s="79"/>
      <c r="AB1562" s="79"/>
      <c r="AC1562" s="164"/>
      <c r="AD1562" s="123"/>
      <c r="AE1562" s="174"/>
      <c r="AF1562" s="124"/>
    </row>
    <row r="1563" spans="1:32" s="106" customFormat="1">
      <c r="A1563" s="108"/>
      <c r="B1563" s="108"/>
      <c r="C1563" s="108"/>
      <c r="D1563" s="125"/>
      <c r="E1563" s="100"/>
      <c r="F1563" s="125"/>
      <c r="G1563" s="125"/>
      <c r="H1563" s="133"/>
      <c r="I1563" s="133"/>
      <c r="J1563" s="133"/>
      <c r="K1563" s="133"/>
      <c r="L1563" s="133"/>
      <c r="M1563" s="133"/>
      <c r="N1563" s="133"/>
      <c r="Q1563" s="109"/>
      <c r="R1563" s="109"/>
      <c r="S1563" s="109"/>
      <c r="T1563" s="109"/>
      <c r="U1563" s="109"/>
      <c r="V1563" s="109"/>
      <c r="W1563" s="122"/>
      <c r="X1563" s="138"/>
      <c r="Y1563" s="123"/>
      <c r="Z1563" s="123"/>
      <c r="AA1563" s="79"/>
      <c r="AB1563" s="79"/>
      <c r="AC1563" s="164"/>
      <c r="AD1563" s="123"/>
      <c r="AE1563" s="174"/>
      <c r="AF1563" s="124"/>
    </row>
    <row r="1564" spans="1:32" s="106" customFormat="1">
      <c r="A1564" s="108"/>
      <c r="B1564" s="108"/>
      <c r="C1564" s="108"/>
      <c r="D1564" s="126"/>
      <c r="E1564" s="100"/>
      <c r="F1564" s="126"/>
      <c r="G1564" s="126"/>
      <c r="H1564" s="133"/>
      <c r="I1564" s="133"/>
      <c r="J1564" s="133"/>
      <c r="K1564" s="133"/>
      <c r="L1564" s="133"/>
      <c r="M1564" s="133"/>
      <c r="N1564" s="133"/>
      <c r="Q1564" s="109"/>
      <c r="R1564" s="109"/>
      <c r="S1564" s="109"/>
      <c r="T1564" s="109"/>
      <c r="U1564" s="109"/>
      <c r="V1564" s="109"/>
      <c r="W1564" s="122"/>
      <c r="X1564" s="138"/>
      <c r="Y1564" s="123"/>
      <c r="Z1564" s="123"/>
      <c r="AA1564" s="79"/>
      <c r="AB1564" s="79"/>
      <c r="AC1564" s="164"/>
      <c r="AD1564" s="123"/>
      <c r="AE1564" s="174"/>
      <c r="AF1564" s="124"/>
    </row>
    <row r="1565" spans="1:32" s="106" customFormat="1">
      <c r="A1565" s="108"/>
      <c r="B1565" s="108"/>
      <c r="C1565" s="108"/>
      <c r="D1565" s="125"/>
      <c r="E1565" s="100"/>
      <c r="F1565" s="125"/>
      <c r="G1565" s="125"/>
      <c r="H1565" s="133"/>
      <c r="I1565" s="133"/>
      <c r="J1565" s="133"/>
      <c r="K1565" s="133"/>
      <c r="L1565" s="133"/>
      <c r="M1565" s="133"/>
      <c r="N1565" s="133"/>
      <c r="Q1565" s="109"/>
      <c r="R1565" s="109"/>
      <c r="S1565" s="109"/>
      <c r="T1565" s="109"/>
      <c r="U1565" s="109"/>
      <c r="V1565" s="109"/>
      <c r="W1565" s="122"/>
      <c r="X1565" s="138"/>
      <c r="Y1565" s="123"/>
      <c r="Z1565" s="123"/>
      <c r="AA1565" s="79"/>
      <c r="AB1565" s="79"/>
      <c r="AC1565" s="164"/>
      <c r="AD1565" s="123"/>
      <c r="AE1565" s="174"/>
      <c r="AF1565" s="124"/>
    </row>
    <row r="1566" spans="1:32" s="106" customFormat="1">
      <c r="A1566" s="108"/>
      <c r="B1566" s="108"/>
      <c r="C1566" s="108"/>
      <c r="D1566" s="125"/>
      <c r="E1566" s="100"/>
      <c r="F1566" s="125"/>
      <c r="G1566" s="125"/>
      <c r="H1566" s="133"/>
      <c r="I1566" s="133"/>
      <c r="J1566" s="133"/>
      <c r="K1566" s="133"/>
      <c r="L1566" s="133"/>
      <c r="M1566" s="133"/>
      <c r="N1566" s="133"/>
      <c r="Q1566" s="109"/>
      <c r="R1566" s="109"/>
      <c r="S1566" s="109"/>
      <c r="T1566" s="109"/>
      <c r="U1566" s="109"/>
      <c r="V1566" s="109"/>
      <c r="W1566" s="122"/>
      <c r="X1566" s="138"/>
      <c r="Y1566" s="123"/>
      <c r="Z1566" s="123"/>
      <c r="AA1566" s="79"/>
      <c r="AB1566" s="79"/>
      <c r="AC1566" s="164"/>
      <c r="AD1566" s="123"/>
      <c r="AE1566" s="174"/>
      <c r="AF1566" s="124"/>
    </row>
    <row r="1567" spans="1:32" s="106" customFormat="1">
      <c r="A1567" s="108"/>
      <c r="B1567" s="108"/>
      <c r="C1567" s="108"/>
      <c r="D1567" s="41"/>
      <c r="E1567" s="41"/>
      <c r="F1567" s="41"/>
      <c r="G1567" s="41"/>
      <c r="H1567" s="133"/>
      <c r="I1567" s="133"/>
      <c r="J1567" s="133"/>
      <c r="K1567" s="133"/>
      <c r="L1567" s="133"/>
      <c r="M1567" s="133"/>
      <c r="N1567" s="133"/>
      <c r="Q1567" s="109"/>
      <c r="R1567" s="109"/>
      <c r="S1567" s="109"/>
      <c r="T1567" s="109"/>
      <c r="U1567" s="109"/>
      <c r="V1567" s="109"/>
      <c r="W1567" s="122"/>
      <c r="X1567" s="138"/>
      <c r="Y1567" s="123"/>
      <c r="Z1567" s="123"/>
      <c r="AA1567" s="79"/>
      <c r="AB1567" s="79"/>
      <c r="AC1567" s="164"/>
      <c r="AD1567" s="123"/>
      <c r="AE1567" s="174"/>
      <c r="AF1567" s="124"/>
    </row>
    <row r="1568" spans="1:32" s="106" customFormat="1">
      <c r="A1568" s="108"/>
      <c r="B1568" s="108"/>
      <c r="C1568" s="108"/>
      <c r="D1568" s="41"/>
      <c r="E1568" s="41"/>
      <c r="F1568" s="41"/>
      <c r="G1568" s="41"/>
      <c r="H1568" s="133"/>
      <c r="I1568" s="133"/>
      <c r="J1568" s="133"/>
      <c r="K1568" s="133"/>
      <c r="L1568" s="133"/>
      <c r="M1568" s="133"/>
      <c r="N1568" s="133"/>
      <c r="Q1568" s="109"/>
      <c r="R1568" s="109"/>
      <c r="S1568" s="109"/>
      <c r="T1568" s="109"/>
      <c r="U1568" s="109"/>
      <c r="V1568" s="109"/>
      <c r="W1568" s="122"/>
      <c r="X1568" s="138"/>
      <c r="Y1568" s="123"/>
      <c r="Z1568" s="123"/>
      <c r="AA1568" s="79"/>
      <c r="AB1568" s="79"/>
      <c r="AC1568" s="164"/>
      <c r="AD1568" s="123"/>
      <c r="AE1568" s="174"/>
      <c r="AF1568" s="124"/>
    </row>
    <row r="1569" spans="1:32" s="106" customFormat="1">
      <c r="A1569" s="108"/>
      <c r="B1569" s="108"/>
      <c r="C1569" s="108"/>
      <c r="D1569" s="41"/>
      <c r="E1569" s="41"/>
      <c r="F1569" s="41"/>
      <c r="G1569" s="41"/>
      <c r="H1569" s="133"/>
      <c r="I1569" s="133"/>
      <c r="J1569" s="133"/>
      <c r="K1569" s="133"/>
      <c r="L1569" s="133"/>
      <c r="M1569" s="133"/>
      <c r="N1569" s="133"/>
      <c r="Q1569" s="109"/>
      <c r="R1569" s="109"/>
      <c r="S1569" s="109"/>
      <c r="T1569" s="109"/>
      <c r="U1569" s="109"/>
      <c r="V1569" s="109"/>
      <c r="W1569" s="122"/>
      <c r="X1569" s="138"/>
      <c r="Y1569" s="123"/>
      <c r="Z1569" s="123"/>
      <c r="AA1569" s="79"/>
      <c r="AB1569" s="79"/>
      <c r="AC1569" s="164"/>
      <c r="AD1569" s="123"/>
      <c r="AE1569" s="174"/>
      <c r="AF1569" s="124"/>
    </row>
    <row r="1570" spans="1:32" s="106" customFormat="1">
      <c r="A1570" s="108"/>
      <c r="B1570" s="108"/>
      <c r="C1570" s="108"/>
      <c r="D1570" s="41"/>
      <c r="E1570" s="41"/>
      <c r="F1570" s="41"/>
      <c r="G1570" s="41"/>
      <c r="H1570" s="133"/>
      <c r="I1570" s="133"/>
      <c r="J1570" s="133"/>
      <c r="K1570" s="133"/>
      <c r="L1570" s="133"/>
      <c r="M1570" s="133"/>
      <c r="N1570" s="133"/>
      <c r="Q1570" s="109"/>
      <c r="R1570" s="109"/>
      <c r="S1570" s="109"/>
      <c r="T1570" s="109"/>
      <c r="U1570" s="109"/>
      <c r="V1570" s="109"/>
      <c r="W1570" s="122"/>
      <c r="X1570" s="138"/>
      <c r="Y1570" s="123"/>
      <c r="Z1570" s="123"/>
      <c r="AA1570" s="79"/>
      <c r="AB1570" s="79"/>
      <c r="AC1570" s="164"/>
      <c r="AD1570" s="123"/>
      <c r="AE1570" s="174"/>
      <c r="AF1570" s="124"/>
    </row>
    <row r="1571" spans="1:32" s="106" customFormat="1">
      <c r="A1571" s="108"/>
      <c r="B1571" s="108"/>
      <c r="C1571" s="108"/>
      <c r="D1571" s="41"/>
      <c r="E1571" s="41"/>
      <c r="F1571" s="41"/>
      <c r="G1571" s="41"/>
      <c r="H1571" s="133"/>
      <c r="I1571" s="133"/>
      <c r="J1571" s="133"/>
      <c r="K1571" s="133"/>
      <c r="L1571" s="133"/>
      <c r="M1571" s="133"/>
      <c r="N1571" s="133"/>
      <c r="Q1571" s="109"/>
      <c r="R1571" s="109"/>
      <c r="S1571" s="109"/>
      <c r="T1571" s="109"/>
      <c r="U1571" s="109"/>
      <c r="V1571" s="109"/>
      <c r="W1571" s="122"/>
      <c r="X1571" s="138"/>
      <c r="Y1571" s="123"/>
      <c r="Z1571" s="123"/>
      <c r="AA1571" s="79"/>
      <c r="AB1571" s="79"/>
      <c r="AC1571" s="164"/>
      <c r="AD1571" s="123"/>
      <c r="AE1571" s="174"/>
      <c r="AF1571" s="124"/>
    </row>
    <row r="1572" spans="1:32" s="106" customFormat="1">
      <c r="A1572" s="108"/>
      <c r="B1572" s="108"/>
      <c r="C1572" s="108"/>
      <c r="D1572" s="41"/>
      <c r="E1572" s="41"/>
      <c r="F1572" s="41"/>
      <c r="G1572" s="41"/>
      <c r="H1572" s="133"/>
      <c r="I1572" s="133"/>
      <c r="J1572" s="133"/>
      <c r="K1572" s="133"/>
      <c r="L1572" s="133"/>
      <c r="M1572" s="133"/>
      <c r="N1572" s="133"/>
      <c r="Q1572" s="109"/>
      <c r="R1572" s="109"/>
      <c r="S1572" s="109"/>
      <c r="T1572" s="109"/>
      <c r="U1572" s="109"/>
      <c r="V1572" s="109"/>
      <c r="W1572" s="122"/>
      <c r="X1572" s="138"/>
      <c r="Y1572" s="123"/>
      <c r="Z1572" s="123"/>
      <c r="AA1572" s="79"/>
      <c r="AB1572" s="79"/>
      <c r="AC1572" s="164"/>
      <c r="AD1572" s="123"/>
      <c r="AE1572" s="174"/>
      <c r="AF1572" s="124"/>
    </row>
    <row r="1573" spans="1:32" s="106" customFormat="1">
      <c r="A1573" s="108"/>
      <c r="B1573" s="108"/>
      <c r="C1573" s="108"/>
      <c r="D1573" s="125"/>
      <c r="E1573" s="100"/>
      <c r="F1573" s="125"/>
      <c r="G1573" s="125"/>
      <c r="H1573" s="133"/>
      <c r="I1573" s="133"/>
      <c r="J1573" s="133"/>
      <c r="K1573" s="133"/>
      <c r="L1573" s="133"/>
      <c r="M1573" s="133"/>
      <c r="N1573" s="133"/>
      <c r="Q1573" s="109"/>
      <c r="R1573" s="109"/>
      <c r="S1573" s="109"/>
      <c r="T1573" s="109"/>
      <c r="U1573" s="109"/>
      <c r="V1573" s="109"/>
      <c r="W1573" s="122"/>
      <c r="X1573" s="138"/>
      <c r="Y1573" s="123"/>
      <c r="Z1573" s="123"/>
      <c r="AA1573" s="79"/>
      <c r="AB1573" s="79"/>
      <c r="AC1573" s="164"/>
      <c r="AD1573" s="123"/>
      <c r="AE1573" s="174"/>
      <c r="AF1573" s="124"/>
    </row>
    <row r="1574" spans="1:32" s="106" customFormat="1">
      <c r="A1574" s="108"/>
      <c r="B1574" s="108"/>
      <c r="C1574" s="108"/>
      <c r="D1574" s="125"/>
      <c r="E1574" s="100"/>
      <c r="F1574" s="125"/>
      <c r="G1574" s="125"/>
      <c r="H1574" s="133"/>
      <c r="I1574" s="133"/>
      <c r="J1574" s="133"/>
      <c r="K1574" s="133"/>
      <c r="L1574" s="133"/>
      <c r="M1574" s="133"/>
      <c r="N1574" s="133"/>
      <c r="Q1574" s="109"/>
      <c r="R1574" s="109"/>
      <c r="S1574" s="109"/>
      <c r="T1574" s="109"/>
      <c r="U1574" s="109"/>
      <c r="V1574" s="109"/>
      <c r="W1574" s="122"/>
      <c r="X1574" s="138"/>
      <c r="Y1574" s="123"/>
      <c r="Z1574" s="123"/>
      <c r="AA1574" s="79"/>
      <c r="AB1574" s="79"/>
      <c r="AC1574" s="164"/>
      <c r="AD1574" s="123"/>
      <c r="AE1574" s="174"/>
      <c r="AF1574" s="124"/>
    </row>
    <row r="1575" spans="1:32" s="106" customFormat="1">
      <c r="A1575" s="108"/>
      <c r="B1575" s="108"/>
      <c r="C1575" s="108"/>
      <c r="D1575" s="125"/>
      <c r="E1575" s="100"/>
      <c r="F1575" s="125"/>
      <c r="G1575" s="125"/>
      <c r="H1575" s="133"/>
      <c r="I1575" s="133"/>
      <c r="J1575" s="133"/>
      <c r="K1575" s="133"/>
      <c r="L1575" s="133"/>
      <c r="M1575" s="133"/>
      <c r="N1575" s="133"/>
      <c r="Q1575" s="109"/>
      <c r="R1575" s="109"/>
      <c r="S1575" s="109"/>
      <c r="T1575" s="109"/>
      <c r="U1575" s="109"/>
      <c r="V1575" s="109"/>
      <c r="W1575" s="122"/>
      <c r="X1575" s="138"/>
      <c r="Y1575" s="123"/>
      <c r="Z1575" s="123"/>
      <c r="AA1575" s="79"/>
      <c r="AB1575" s="79"/>
      <c r="AC1575" s="164"/>
      <c r="AD1575" s="123"/>
      <c r="AE1575" s="174"/>
      <c r="AF1575" s="124"/>
    </row>
    <row r="1576" spans="1:32" s="106" customFormat="1">
      <c r="A1576" s="108"/>
      <c r="B1576" s="108"/>
      <c r="C1576" s="108"/>
      <c r="D1576" s="125"/>
      <c r="E1576" s="100"/>
      <c r="F1576" s="125"/>
      <c r="G1576" s="125"/>
      <c r="H1576" s="133"/>
      <c r="I1576" s="133"/>
      <c r="J1576" s="133"/>
      <c r="K1576" s="133"/>
      <c r="L1576" s="133"/>
      <c r="M1576" s="133"/>
      <c r="N1576" s="133"/>
      <c r="Q1576" s="109"/>
      <c r="R1576" s="109"/>
      <c r="S1576" s="109"/>
      <c r="T1576" s="109"/>
      <c r="U1576" s="109"/>
      <c r="V1576" s="109"/>
      <c r="W1576" s="122"/>
      <c r="X1576" s="138"/>
      <c r="Y1576" s="123"/>
      <c r="Z1576" s="123"/>
      <c r="AA1576" s="79"/>
      <c r="AB1576" s="79"/>
      <c r="AC1576" s="164"/>
      <c r="AD1576" s="123"/>
      <c r="AE1576" s="174"/>
      <c r="AF1576" s="124"/>
    </row>
    <row r="1577" spans="1:32" s="106" customFormat="1">
      <c r="A1577" s="108"/>
      <c r="B1577" s="108"/>
      <c r="C1577" s="108"/>
      <c r="D1577" s="125"/>
      <c r="E1577" s="100"/>
      <c r="F1577" s="125"/>
      <c r="G1577" s="125"/>
      <c r="H1577" s="133"/>
      <c r="I1577" s="133"/>
      <c r="J1577" s="133"/>
      <c r="K1577" s="133"/>
      <c r="L1577" s="133"/>
      <c r="M1577" s="133"/>
      <c r="N1577" s="133"/>
      <c r="Q1577" s="109"/>
      <c r="R1577" s="109"/>
      <c r="S1577" s="109"/>
      <c r="T1577" s="109"/>
      <c r="U1577" s="109"/>
      <c r="V1577" s="109"/>
      <c r="W1577" s="122"/>
      <c r="X1577" s="138"/>
      <c r="Y1577" s="123"/>
      <c r="Z1577" s="123"/>
      <c r="AA1577" s="79"/>
      <c r="AB1577" s="79"/>
      <c r="AC1577" s="164"/>
      <c r="AD1577" s="123"/>
      <c r="AE1577" s="174"/>
      <c r="AF1577" s="124"/>
    </row>
    <row r="1578" spans="1:32" s="106" customFormat="1">
      <c r="A1578" s="108"/>
      <c r="B1578" s="108"/>
      <c r="C1578" s="108"/>
      <c r="D1578" s="125"/>
      <c r="E1578" s="100"/>
      <c r="F1578" s="125"/>
      <c r="G1578" s="125"/>
      <c r="H1578" s="133"/>
      <c r="I1578" s="133"/>
      <c r="J1578" s="133"/>
      <c r="K1578" s="133"/>
      <c r="L1578" s="133"/>
      <c r="M1578" s="133"/>
      <c r="N1578" s="133"/>
      <c r="Q1578" s="109"/>
      <c r="R1578" s="109"/>
      <c r="S1578" s="109"/>
      <c r="T1578" s="109"/>
      <c r="U1578" s="109"/>
      <c r="V1578" s="109"/>
      <c r="W1578" s="122"/>
      <c r="X1578" s="138"/>
      <c r="Y1578" s="123"/>
      <c r="Z1578" s="123"/>
      <c r="AA1578" s="79"/>
      <c r="AB1578" s="79"/>
      <c r="AC1578" s="164"/>
      <c r="AD1578" s="123"/>
      <c r="AE1578" s="174"/>
      <c r="AF1578" s="124"/>
    </row>
    <row r="1579" spans="1:32" s="106" customFormat="1">
      <c r="A1579" s="108"/>
      <c r="B1579" s="108"/>
      <c r="C1579" s="108"/>
      <c r="D1579" s="41"/>
      <c r="E1579" s="41"/>
      <c r="F1579" s="41"/>
      <c r="G1579" s="41"/>
      <c r="H1579" s="133"/>
      <c r="I1579" s="133"/>
      <c r="J1579" s="133"/>
      <c r="K1579" s="133"/>
      <c r="L1579" s="133"/>
      <c r="M1579" s="133"/>
      <c r="N1579" s="133"/>
      <c r="Q1579" s="109"/>
      <c r="R1579" s="109"/>
      <c r="S1579" s="109"/>
      <c r="T1579" s="109"/>
      <c r="U1579" s="109"/>
      <c r="V1579" s="109"/>
      <c r="W1579" s="122"/>
      <c r="X1579" s="138"/>
      <c r="Y1579" s="123"/>
      <c r="Z1579" s="123"/>
      <c r="AA1579" s="79"/>
      <c r="AB1579" s="79"/>
      <c r="AC1579" s="164"/>
      <c r="AD1579" s="123"/>
      <c r="AE1579" s="174"/>
      <c r="AF1579" s="124"/>
    </row>
    <row r="1580" spans="1:32" s="106" customFormat="1">
      <c r="A1580" s="108"/>
      <c r="B1580" s="108"/>
      <c r="C1580" s="108"/>
      <c r="D1580" s="102"/>
      <c r="E1580" s="102"/>
      <c r="F1580" s="102"/>
      <c r="G1580" s="102"/>
      <c r="H1580" s="133"/>
      <c r="I1580" s="133"/>
      <c r="J1580" s="133"/>
      <c r="K1580" s="133"/>
      <c r="L1580" s="133"/>
      <c r="M1580" s="133"/>
      <c r="N1580" s="133"/>
      <c r="Q1580" s="109"/>
      <c r="R1580" s="109"/>
      <c r="S1580" s="109"/>
      <c r="T1580" s="109"/>
      <c r="U1580" s="109"/>
      <c r="V1580" s="109"/>
      <c r="W1580" s="122"/>
      <c r="X1580" s="138"/>
      <c r="Y1580" s="123"/>
      <c r="Z1580" s="123"/>
      <c r="AA1580" s="79"/>
      <c r="AB1580" s="79"/>
      <c r="AC1580" s="164"/>
      <c r="AD1580" s="123"/>
      <c r="AE1580" s="174"/>
      <c r="AF1580" s="124"/>
    </row>
    <row r="1581" spans="1:32" s="106" customFormat="1">
      <c r="A1581" s="108"/>
      <c r="B1581" s="108"/>
      <c r="C1581" s="108"/>
      <c r="D1581" s="41"/>
      <c r="E1581" s="41"/>
      <c r="F1581" s="41"/>
      <c r="G1581" s="41"/>
      <c r="H1581" s="133"/>
      <c r="I1581" s="133"/>
      <c r="J1581" s="133"/>
      <c r="K1581" s="133"/>
      <c r="L1581" s="133"/>
      <c r="M1581" s="133"/>
      <c r="N1581" s="133"/>
      <c r="Q1581" s="109"/>
      <c r="R1581" s="109"/>
      <c r="S1581" s="109"/>
      <c r="T1581" s="109"/>
      <c r="U1581" s="109"/>
      <c r="V1581" s="109"/>
      <c r="W1581" s="122"/>
      <c r="X1581" s="138"/>
      <c r="Y1581" s="123"/>
      <c r="Z1581" s="123"/>
      <c r="AA1581" s="79"/>
      <c r="AB1581" s="79"/>
      <c r="AC1581" s="164"/>
      <c r="AD1581" s="123"/>
      <c r="AE1581" s="174"/>
      <c r="AF1581" s="124"/>
    </row>
    <row r="1582" spans="1:32" s="106" customFormat="1">
      <c r="A1582" s="108"/>
      <c r="B1582" s="108"/>
      <c r="C1582" s="108"/>
      <c r="D1582" s="41"/>
      <c r="E1582" s="41"/>
      <c r="F1582" s="41"/>
      <c r="G1582" s="41"/>
      <c r="H1582" s="133"/>
      <c r="I1582" s="133"/>
      <c r="J1582" s="133"/>
      <c r="K1582" s="133"/>
      <c r="L1582" s="133"/>
      <c r="M1582" s="133"/>
      <c r="N1582" s="133"/>
      <c r="Q1582" s="109"/>
      <c r="R1582" s="109"/>
      <c r="S1582" s="109"/>
      <c r="T1582" s="109"/>
      <c r="U1582" s="109"/>
      <c r="V1582" s="109"/>
      <c r="W1582" s="122"/>
      <c r="X1582" s="138"/>
      <c r="Y1582" s="123"/>
      <c r="Z1582" s="123"/>
      <c r="AA1582" s="79"/>
      <c r="AB1582" s="79"/>
      <c r="AC1582" s="164"/>
      <c r="AD1582" s="123"/>
      <c r="AE1582" s="174"/>
      <c r="AF1582" s="124"/>
    </row>
    <row r="1583" spans="1:32" s="106" customFormat="1">
      <c r="A1583" s="108"/>
      <c r="B1583" s="108"/>
      <c r="C1583" s="108"/>
      <c r="D1583" s="41"/>
      <c r="E1583" s="41"/>
      <c r="F1583" s="41"/>
      <c r="G1583" s="41"/>
      <c r="H1583" s="133"/>
      <c r="I1583" s="133"/>
      <c r="J1583" s="133"/>
      <c r="K1583" s="133"/>
      <c r="L1583" s="133"/>
      <c r="M1583" s="133"/>
      <c r="N1583" s="133"/>
      <c r="Q1583" s="109"/>
      <c r="R1583" s="109"/>
      <c r="S1583" s="109"/>
      <c r="T1583" s="109"/>
      <c r="U1583" s="109"/>
      <c r="V1583" s="109"/>
      <c r="W1583" s="122"/>
      <c r="X1583" s="138"/>
      <c r="Y1583" s="123"/>
      <c r="Z1583" s="123"/>
      <c r="AA1583" s="79"/>
      <c r="AB1583" s="79"/>
      <c r="AC1583" s="164"/>
      <c r="AD1583" s="123"/>
      <c r="AE1583" s="174"/>
      <c r="AF1583" s="124"/>
    </row>
    <row r="1584" spans="1:32" s="106" customFormat="1">
      <c r="A1584" s="108"/>
      <c r="B1584" s="108"/>
      <c r="C1584" s="108"/>
      <c r="D1584" s="41"/>
      <c r="E1584" s="41"/>
      <c r="F1584" s="41"/>
      <c r="G1584" s="41"/>
      <c r="H1584" s="133"/>
      <c r="I1584" s="133"/>
      <c r="J1584" s="133"/>
      <c r="K1584" s="133"/>
      <c r="L1584" s="133"/>
      <c r="M1584" s="133"/>
      <c r="N1584" s="133"/>
      <c r="Q1584" s="109"/>
      <c r="R1584" s="109"/>
      <c r="S1584" s="109"/>
      <c r="T1584" s="109"/>
      <c r="U1584" s="109"/>
      <c r="V1584" s="109"/>
      <c r="W1584" s="122"/>
      <c r="X1584" s="138"/>
      <c r="Y1584" s="123"/>
      <c r="Z1584" s="123"/>
      <c r="AA1584" s="79"/>
      <c r="AB1584" s="79"/>
      <c r="AC1584" s="164"/>
      <c r="AD1584" s="123"/>
      <c r="AE1584" s="174"/>
      <c r="AF1584" s="124"/>
    </row>
    <row r="1585" spans="1:32" s="106" customFormat="1">
      <c r="A1585" s="108"/>
      <c r="B1585" s="108"/>
      <c r="C1585" s="108"/>
      <c r="D1585" s="41"/>
      <c r="E1585" s="41"/>
      <c r="F1585" s="41"/>
      <c r="G1585" s="41"/>
      <c r="H1585" s="133"/>
      <c r="I1585" s="133"/>
      <c r="J1585" s="133"/>
      <c r="K1585" s="133"/>
      <c r="L1585" s="133"/>
      <c r="M1585" s="133"/>
      <c r="N1585" s="133"/>
      <c r="Q1585" s="109"/>
      <c r="R1585" s="109"/>
      <c r="S1585" s="109"/>
      <c r="T1585" s="109"/>
      <c r="U1585" s="109"/>
      <c r="V1585" s="109"/>
      <c r="W1585" s="122"/>
      <c r="X1585" s="138"/>
      <c r="Y1585" s="123"/>
      <c r="Z1585" s="123"/>
      <c r="AA1585" s="79"/>
      <c r="AB1585" s="79"/>
      <c r="AC1585" s="164"/>
      <c r="AD1585" s="123"/>
      <c r="AE1585" s="174"/>
      <c r="AF1585" s="124"/>
    </row>
    <row r="1586" spans="1:32" s="106" customFormat="1">
      <c r="A1586" s="108"/>
      <c r="B1586" s="108"/>
      <c r="C1586" s="108"/>
      <c r="D1586" s="41"/>
      <c r="E1586" s="41"/>
      <c r="F1586" s="41"/>
      <c r="G1586" s="41"/>
      <c r="H1586" s="133"/>
      <c r="I1586" s="133"/>
      <c r="J1586" s="133"/>
      <c r="K1586" s="133"/>
      <c r="L1586" s="133"/>
      <c r="M1586" s="133"/>
      <c r="N1586" s="133"/>
      <c r="Q1586" s="109"/>
      <c r="R1586" s="109"/>
      <c r="S1586" s="109"/>
      <c r="T1586" s="109"/>
      <c r="U1586" s="109"/>
      <c r="V1586" s="109"/>
      <c r="W1586" s="122"/>
      <c r="X1586" s="138"/>
      <c r="Y1586" s="123"/>
      <c r="Z1586" s="123"/>
      <c r="AA1586" s="79"/>
      <c r="AB1586" s="79"/>
      <c r="AC1586" s="164"/>
      <c r="AD1586" s="123"/>
      <c r="AE1586" s="174"/>
      <c r="AF1586" s="124"/>
    </row>
    <row r="1587" spans="1:32" s="106" customFormat="1">
      <c r="A1587" s="108"/>
      <c r="B1587" s="108"/>
      <c r="C1587" s="108"/>
      <c r="D1587" s="41"/>
      <c r="E1587" s="41"/>
      <c r="F1587" s="41"/>
      <c r="G1587" s="41"/>
      <c r="H1587" s="133"/>
      <c r="I1587" s="133"/>
      <c r="J1587" s="133"/>
      <c r="K1587" s="133"/>
      <c r="L1587" s="133"/>
      <c r="M1587" s="133"/>
      <c r="N1587" s="133"/>
      <c r="Q1587" s="109"/>
      <c r="R1587" s="109"/>
      <c r="S1587" s="109"/>
      <c r="T1587" s="109"/>
      <c r="U1587" s="109"/>
      <c r="V1587" s="109"/>
      <c r="W1587" s="122"/>
      <c r="X1587" s="138"/>
      <c r="Y1587" s="123"/>
      <c r="Z1587" s="123"/>
      <c r="AA1587" s="79"/>
      <c r="AB1587" s="79"/>
      <c r="AC1587" s="164"/>
      <c r="AD1587" s="123"/>
      <c r="AE1587" s="174"/>
      <c r="AF1587" s="124"/>
    </row>
    <row r="1588" spans="1:32" s="106" customFormat="1">
      <c r="A1588" s="108"/>
      <c r="B1588" s="108"/>
      <c r="C1588" s="108"/>
      <c r="D1588" s="41"/>
      <c r="E1588" s="41"/>
      <c r="F1588" s="41"/>
      <c r="G1588" s="41"/>
      <c r="H1588" s="133"/>
      <c r="I1588" s="133"/>
      <c r="J1588" s="133"/>
      <c r="K1588" s="133"/>
      <c r="L1588" s="133"/>
      <c r="M1588" s="133"/>
      <c r="N1588" s="133"/>
      <c r="Q1588" s="109"/>
      <c r="R1588" s="109"/>
      <c r="S1588" s="109"/>
      <c r="T1588" s="109"/>
      <c r="U1588" s="109"/>
      <c r="V1588" s="109"/>
      <c r="W1588" s="122"/>
      <c r="X1588" s="138"/>
      <c r="Y1588" s="123"/>
      <c r="Z1588" s="123"/>
      <c r="AA1588" s="79"/>
      <c r="AB1588" s="79"/>
      <c r="AC1588" s="164"/>
      <c r="AD1588" s="123"/>
      <c r="AE1588" s="174"/>
      <c r="AF1588" s="124"/>
    </row>
    <row r="1589" spans="1:32" s="106" customFormat="1">
      <c r="A1589" s="108"/>
      <c r="B1589" s="108"/>
      <c r="C1589" s="108"/>
      <c r="D1589" s="41"/>
      <c r="E1589" s="41"/>
      <c r="F1589" s="41"/>
      <c r="G1589" s="41"/>
      <c r="H1589" s="133"/>
      <c r="I1589" s="133"/>
      <c r="J1589" s="133"/>
      <c r="K1589" s="133"/>
      <c r="L1589" s="133"/>
      <c r="M1589" s="133"/>
      <c r="N1589" s="133"/>
      <c r="Q1589" s="109"/>
      <c r="R1589" s="109"/>
      <c r="S1589" s="109"/>
      <c r="T1589" s="109"/>
      <c r="U1589" s="109"/>
      <c r="V1589" s="109"/>
      <c r="W1589" s="122"/>
      <c r="X1589" s="138"/>
      <c r="Y1589" s="123"/>
      <c r="Z1589" s="123"/>
      <c r="AA1589" s="79"/>
      <c r="AB1589" s="79"/>
      <c r="AC1589" s="164"/>
      <c r="AD1589" s="123"/>
      <c r="AE1589" s="174"/>
      <c r="AF1589" s="124"/>
    </row>
    <row r="1590" spans="1:32" s="106" customFormat="1">
      <c r="A1590" s="108"/>
      <c r="B1590" s="108"/>
      <c r="C1590" s="108"/>
      <c r="D1590" s="41"/>
      <c r="E1590" s="41"/>
      <c r="F1590" s="41"/>
      <c r="G1590" s="41"/>
      <c r="H1590" s="133"/>
      <c r="I1590" s="133"/>
      <c r="J1590" s="133"/>
      <c r="K1590" s="133"/>
      <c r="L1590" s="133"/>
      <c r="M1590" s="133"/>
      <c r="N1590" s="133"/>
      <c r="Q1590" s="109"/>
      <c r="R1590" s="109"/>
      <c r="S1590" s="109"/>
      <c r="T1590" s="109"/>
      <c r="U1590" s="109"/>
      <c r="V1590" s="109"/>
      <c r="W1590" s="122"/>
      <c r="X1590" s="138"/>
      <c r="Y1590" s="123"/>
      <c r="Z1590" s="123"/>
      <c r="AA1590" s="79"/>
      <c r="AB1590" s="79"/>
      <c r="AC1590" s="164"/>
      <c r="AD1590" s="123"/>
      <c r="AE1590" s="174"/>
      <c r="AF1590" s="124"/>
    </row>
    <row r="1591" spans="1:32" s="106" customFormat="1">
      <c r="A1591" s="108"/>
      <c r="B1591" s="108"/>
      <c r="C1591" s="108"/>
      <c r="D1591" s="41"/>
      <c r="E1591" s="41"/>
      <c r="F1591" s="41"/>
      <c r="G1591" s="41"/>
      <c r="H1591" s="133"/>
      <c r="I1591" s="133"/>
      <c r="J1591" s="133"/>
      <c r="K1591" s="133"/>
      <c r="L1591" s="133"/>
      <c r="M1591" s="133"/>
      <c r="N1591" s="133"/>
      <c r="Q1591" s="109"/>
      <c r="R1591" s="109"/>
      <c r="S1591" s="109"/>
      <c r="T1591" s="109"/>
      <c r="U1591" s="109"/>
      <c r="V1591" s="109"/>
      <c r="W1591" s="122"/>
      <c r="X1591" s="138"/>
      <c r="Y1591" s="123"/>
      <c r="Z1591" s="123"/>
      <c r="AA1591" s="79"/>
      <c r="AB1591" s="79"/>
      <c r="AC1591" s="164"/>
      <c r="AD1591" s="123"/>
      <c r="AE1591" s="174"/>
      <c r="AF1591" s="124"/>
    </row>
    <row r="1592" spans="1:32" s="106" customFormat="1">
      <c r="A1592" s="108"/>
      <c r="B1592" s="108"/>
      <c r="C1592" s="108"/>
      <c r="D1592" s="41"/>
      <c r="E1592" s="41"/>
      <c r="F1592" s="41"/>
      <c r="G1592" s="41"/>
      <c r="H1592" s="133"/>
      <c r="I1592" s="133"/>
      <c r="J1592" s="133"/>
      <c r="K1592" s="133"/>
      <c r="L1592" s="133"/>
      <c r="M1592" s="133"/>
      <c r="N1592" s="133"/>
      <c r="Q1592" s="109"/>
      <c r="R1592" s="109"/>
      <c r="S1592" s="109"/>
      <c r="T1592" s="109"/>
      <c r="U1592" s="109"/>
      <c r="V1592" s="109"/>
      <c r="W1592" s="122"/>
      <c r="X1592" s="138"/>
      <c r="Y1592" s="123"/>
      <c r="Z1592" s="123"/>
      <c r="AA1592" s="79"/>
      <c r="AB1592" s="79"/>
      <c r="AC1592" s="164"/>
      <c r="AD1592" s="123"/>
      <c r="AE1592" s="174"/>
      <c r="AF1592" s="124"/>
    </row>
    <row r="1593" spans="1:32" s="106" customFormat="1">
      <c r="A1593" s="108"/>
      <c r="B1593" s="108"/>
      <c r="C1593" s="108"/>
      <c r="D1593" s="41"/>
      <c r="E1593" s="41"/>
      <c r="F1593" s="41"/>
      <c r="G1593" s="41"/>
      <c r="H1593" s="133"/>
      <c r="I1593" s="133"/>
      <c r="J1593" s="133"/>
      <c r="K1593" s="133"/>
      <c r="L1593" s="133"/>
      <c r="M1593" s="133"/>
      <c r="N1593" s="133"/>
      <c r="Q1593" s="109"/>
      <c r="R1593" s="109"/>
      <c r="S1593" s="109"/>
      <c r="T1593" s="109"/>
      <c r="U1593" s="109"/>
      <c r="V1593" s="109"/>
      <c r="W1593" s="122"/>
      <c r="X1593" s="138"/>
      <c r="Y1593" s="123"/>
      <c r="Z1593" s="123"/>
      <c r="AA1593" s="79"/>
      <c r="AB1593" s="79"/>
      <c r="AC1593" s="164"/>
      <c r="AD1593" s="123"/>
      <c r="AE1593" s="174"/>
      <c r="AF1593" s="124"/>
    </row>
    <row r="1594" spans="1:32" s="106" customFormat="1">
      <c r="A1594" s="108"/>
      <c r="B1594" s="108"/>
      <c r="C1594" s="108"/>
      <c r="D1594" s="41"/>
      <c r="E1594" s="41"/>
      <c r="F1594" s="41"/>
      <c r="G1594" s="41"/>
      <c r="H1594" s="133"/>
      <c r="I1594" s="133"/>
      <c r="J1594" s="133"/>
      <c r="K1594" s="133"/>
      <c r="L1594" s="133"/>
      <c r="M1594" s="133"/>
      <c r="N1594" s="133"/>
      <c r="Q1594" s="109"/>
      <c r="R1594" s="109"/>
      <c r="S1594" s="109"/>
      <c r="T1594" s="109"/>
      <c r="U1594" s="109"/>
      <c r="V1594" s="109"/>
      <c r="W1594" s="122"/>
      <c r="X1594" s="138"/>
      <c r="Y1594" s="123"/>
      <c r="Z1594" s="123"/>
      <c r="AA1594" s="79"/>
      <c r="AB1594" s="79"/>
      <c r="AC1594" s="164"/>
      <c r="AD1594" s="123"/>
      <c r="AE1594" s="174"/>
      <c r="AF1594" s="124"/>
    </row>
    <row r="1595" spans="1:32" s="106" customFormat="1">
      <c r="A1595" s="108"/>
      <c r="B1595" s="108"/>
      <c r="C1595" s="108"/>
      <c r="D1595" s="41"/>
      <c r="E1595" s="41"/>
      <c r="F1595" s="41"/>
      <c r="G1595" s="41"/>
      <c r="H1595" s="133"/>
      <c r="I1595" s="133"/>
      <c r="J1595" s="133"/>
      <c r="K1595" s="133"/>
      <c r="L1595" s="133"/>
      <c r="M1595" s="133"/>
      <c r="N1595" s="133"/>
      <c r="Q1595" s="109"/>
      <c r="R1595" s="109"/>
      <c r="S1595" s="109"/>
      <c r="T1595" s="109"/>
      <c r="U1595" s="109"/>
      <c r="V1595" s="109"/>
      <c r="W1595" s="122"/>
      <c r="X1595" s="138"/>
      <c r="Y1595" s="123"/>
      <c r="Z1595" s="123"/>
      <c r="AA1595" s="79"/>
      <c r="AB1595" s="79"/>
      <c r="AC1595" s="164"/>
      <c r="AD1595" s="123"/>
      <c r="AE1595" s="174"/>
      <c r="AF1595" s="124"/>
    </row>
    <row r="1596" spans="1:32" s="106" customFormat="1">
      <c r="A1596" s="108"/>
      <c r="B1596" s="108"/>
      <c r="C1596" s="108"/>
      <c r="D1596" s="41"/>
      <c r="E1596" s="41"/>
      <c r="F1596" s="41"/>
      <c r="G1596" s="41"/>
      <c r="H1596" s="133"/>
      <c r="I1596" s="133"/>
      <c r="J1596" s="133"/>
      <c r="K1596" s="133"/>
      <c r="L1596" s="133"/>
      <c r="M1596" s="133"/>
      <c r="N1596" s="133"/>
      <c r="Q1596" s="109"/>
      <c r="R1596" s="109"/>
      <c r="S1596" s="109"/>
      <c r="T1596" s="109"/>
      <c r="U1596" s="109"/>
      <c r="V1596" s="109"/>
      <c r="W1596" s="122"/>
      <c r="X1596" s="138"/>
      <c r="Y1596" s="123"/>
      <c r="Z1596" s="123"/>
      <c r="AA1596" s="79"/>
      <c r="AB1596" s="79"/>
      <c r="AC1596" s="164"/>
      <c r="AD1596" s="123"/>
      <c r="AE1596" s="174"/>
      <c r="AF1596" s="124"/>
    </row>
    <row r="1597" spans="1:32" s="106" customFormat="1">
      <c r="A1597" s="108"/>
      <c r="B1597" s="108"/>
      <c r="C1597" s="108"/>
      <c r="D1597" s="41"/>
      <c r="E1597" s="41"/>
      <c r="F1597" s="41"/>
      <c r="G1597" s="41"/>
      <c r="H1597" s="133"/>
      <c r="I1597" s="133"/>
      <c r="J1597" s="133"/>
      <c r="K1597" s="133"/>
      <c r="L1597" s="133"/>
      <c r="M1597" s="133"/>
      <c r="N1597" s="133"/>
      <c r="Q1597" s="109"/>
      <c r="R1597" s="109"/>
      <c r="S1597" s="109"/>
      <c r="T1597" s="109"/>
      <c r="U1597" s="109"/>
      <c r="V1597" s="109"/>
      <c r="W1597" s="122"/>
      <c r="X1597" s="138"/>
      <c r="Y1597" s="123"/>
      <c r="Z1597" s="123"/>
      <c r="AA1597" s="79"/>
      <c r="AB1597" s="79"/>
      <c r="AC1597" s="164"/>
      <c r="AD1597" s="123"/>
      <c r="AE1597" s="174"/>
      <c r="AF1597" s="124"/>
    </row>
    <row r="1598" spans="1:32" s="106" customFormat="1">
      <c r="A1598" s="108"/>
      <c r="B1598" s="108"/>
      <c r="C1598" s="108"/>
      <c r="D1598" s="126"/>
      <c r="E1598" s="100"/>
      <c r="F1598" s="126"/>
      <c r="G1598" s="126"/>
      <c r="H1598" s="133"/>
      <c r="I1598" s="133"/>
      <c r="J1598" s="133"/>
      <c r="K1598" s="133"/>
      <c r="L1598" s="133"/>
      <c r="M1598" s="133"/>
      <c r="N1598" s="133"/>
      <c r="Q1598" s="109"/>
      <c r="R1598" s="109"/>
      <c r="S1598" s="109"/>
      <c r="T1598" s="109"/>
      <c r="U1598" s="109"/>
      <c r="V1598" s="109"/>
      <c r="W1598" s="122"/>
      <c r="X1598" s="138"/>
      <c r="Y1598" s="123"/>
      <c r="Z1598" s="123"/>
      <c r="AA1598" s="79"/>
      <c r="AB1598" s="79"/>
      <c r="AC1598" s="164"/>
      <c r="AD1598" s="123"/>
      <c r="AE1598" s="174"/>
      <c r="AF1598" s="124"/>
    </row>
    <row r="1599" spans="1:32" s="106" customFormat="1">
      <c r="A1599" s="108"/>
      <c r="B1599" s="108"/>
      <c r="C1599" s="108"/>
      <c r="D1599" s="41"/>
      <c r="E1599" s="41"/>
      <c r="F1599" s="41"/>
      <c r="G1599" s="41"/>
      <c r="H1599" s="133"/>
      <c r="I1599" s="133"/>
      <c r="J1599" s="133"/>
      <c r="K1599" s="133"/>
      <c r="L1599" s="133"/>
      <c r="M1599" s="133"/>
      <c r="N1599" s="133"/>
      <c r="Q1599" s="109"/>
      <c r="R1599" s="109"/>
      <c r="S1599" s="109"/>
      <c r="T1599" s="109"/>
      <c r="U1599" s="109"/>
      <c r="V1599" s="109"/>
      <c r="W1599" s="122"/>
      <c r="X1599" s="138"/>
      <c r="Y1599" s="123"/>
      <c r="Z1599" s="123"/>
      <c r="AA1599" s="79"/>
      <c r="AB1599" s="79"/>
      <c r="AC1599" s="164"/>
      <c r="AD1599" s="123"/>
      <c r="AE1599" s="174"/>
      <c r="AF1599" s="124"/>
    </row>
    <row r="1600" spans="1:32" s="106" customFormat="1">
      <c r="A1600" s="108"/>
      <c r="B1600" s="108"/>
      <c r="C1600" s="108"/>
      <c r="D1600" s="129"/>
      <c r="E1600" s="100"/>
      <c r="F1600" s="130"/>
      <c r="G1600" s="129"/>
      <c r="H1600" s="133"/>
      <c r="I1600" s="133"/>
      <c r="J1600" s="133"/>
      <c r="K1600" s="133"/>
      <c r="L1600" s="133"/>
      <c r="M1600" s="133"/>
      <c r="N1600" s="133"/>
      <c r="Q1600" s="109"/>
      <c r="R1600" s="109"/>
      <c r="S1600" s="109"/>
      <c r="T1600" s="109"/>
      <c r="U1600" s="109"/>
      <c r="V1600" s="109"/>
      <c r="W1600" s="122"/>
      <c r="X1600" s="138"/>
      <c r="Y1600" s="123"/>
      <c r="Z1600" s="123"/>
      <c r="AA1600" s="79"/>
      <c r="AB1600" s="79"/>
      <c r="AC1600" s="164"/>
      <c r="AD1600" s="123"/>
      <c r="AE1600" s="174"/>
      <c r="AF1600" s="124"/>
    </row>
    <row r="1601" spans="1:32" s="106" customFormat="1">
      <c r="A1601" s="108"/>
      <c r="B1601" s="108"/>
      <c r="C1601" s="108"/>
      <c r="D1601" s="126"/>
      <c r="E1601" s="100"/>
      <c r="F1601" s="126"/>
      <c r="G1601" s="126"/>
      <c r="H1601" s="133"/>
      <c r="I1601" s="133"/>
      <c r="J1601" s="133"/>
      <c r="K1601" s="133"/>
      <c r="L1601" s="133"/>
      <c r="M1601" s="133"/>
      <c r="N1601" s="133"/>
      <c r="Q1601" s="109"/>
      <c r="R1601" s="109"/>
      <c r="S1601" s="109"/>
      <c r="T1601" s="109"/>
      <c r="U1601" s="109"/>
      <c r="V1601" s="109"/>
      <c r="W1601" s="122"/>
      <c r="X1601" s="138"/>
      <c r="Y1601" s="123"/>
      <c r="Z1601" s="123"/>
      <c r="AA1601" s="79"/>
      <c r="AB1601" s="79"/>
      <c r="AC1601" s="164"/>
      <c r="AD1601" s="123"/>
      <c r="AE1601" s="174"/>
      <c r="AF1601" s="124"/>
    </row>
    <row r="1602" spans="1:32" s="106" customFormat="1">
      <c r="A1602" s="108"/>
      <c r="B1602" s="108"/>
      <c r="C1602" s="108"/>
      <c r="D1602" s="41"/>
      <c r="E1602" s="41"/>
      <c r="F1602" s="41"/>
      <c r="G1602" s="41"/>
      <c r="H1602" s="133"/>
      <c r="I1602" s="133"/>
      <c r="J1602" s="133"/>
      <c r="K1602" s="133"/>
      <c r="L1602" s="133"/>
      <c r="M1602" s="133"/>
      <c r="N1602" s="133"/>
      <c r="Q1602" s="109"/>
      <c r="R1602" s="109"/>
      <c r="S1602" s="109"/>
      <c r="T1602" s="109"/>
      <c r="U1602" s="109"/>
      <c r="V1602" s="109"/>
      <c r="W1602" s="122"/>
      <c r="X1602" s="138"/>
      <c r="Y1602" s="123"/>
      <c r="Z1602" s="123"/>
      <c r="AA1602" s="79"/>
      <c r="AB1602" s="79"/>
      <c r="AC1602" s="164"/>
      <c r="AD1602" s="123"/>
      <c r="AE1602" s="174"/>
      <c r="AF1602" s="124"/>
    </row>
    <row r="1603" spans="1:32" s="106" customFormat="1">
      <c r="A1603" s="108"/>
      <c r="B1603" s="108"/>
      <c r="C1603" s="108"/>
      <c r="D1603" s="41"/>
      <c r="E1603" s="107"/>
      <c r="F1603" s="41"/>
      <c r="G1603" s="41"/>
      <c r="H1603" s="133"/>
      <c r="I1603" s="133"/>
      <c r="J1603" s="133"/>
      <c r="K1603" s="133"/>
      <c r="L1603" s="133"/>
      <c r="M1603" s="133"/>
      <c r="N1603" s="133"/>
      <c r="Q1603" s="109"/>
      <c r="R1603" s="109"/>
      <c r="S1603" s="109"/>
      <c r="T1603" s="109"/>
      <c r="U1603" s="109"/>
      <c r="V1603" s="109"/>
      <c r="W1603" s="122"/>
      <c r="X1603" s="138"/>
      <c r="Y1603" s="123"/>
      <c r="Z1603" s="123"/>
      <c r="AA1603" s="79"/>
      <c r="AB1603" s="79"/>
      <c r="AC1603" s="164"/>
      <c r="AD1603" s="123"/>
      <c r="AE1603" s="174"/>
      <c r="AF1603" s="124"/>
    </row>
    <row r="1604" spans="1:32" s="106" customFormat="1">
      <c r="A1604" s="108"/>
      <c r="B1604" s="108"/>
      <c r="C1604" s="108"/>
      <c r="D1604" s="41"/>
      <c r="E1604" s="41"/>
      <c r="F1604" s="41"/>
      <c r="G1604" s="41"/>
      <c r="H1604" s="133"/>
      <c r="I1604" s="133"/>
      <c r="J1604" s="133"/>
      <c r="K1604" s="133"/>
      <c r="L1604" s="133"/>
      <c r="M1604" s="133"/>
      <c r="N1604" s="133"/>
      <c r="Q1604" s="109"/>
      <c r="R1604" s="109"/>
      <c r="S1604" s="109"/>
      <c r="T1604" s="109"/>
      <c r="U1604" s="109"/>
      <c r="V1604" s="109"/>
      <c r="W1604" s="122"/>
      <c r="X1604" s="138"/>
      <c r="Y1604" s="123"/>
      <c r="Z1604" s="123"/>
      <c r="AA1604" s="79"/>
      <c r="AB1604" s="79"/>
      <c r="AC1604" s="164"/>
      <c r="AD1604" s="123"/>
      <c r="AE1604" s="174"/>
      <c r="AF1604" s="124"/>
    </row>
    <row r="1605" spans="1:32" s="106" customFormat="1">
      <c r="A1605" s="108"/>
      <c r="B1605" s="108"/>
      <c r="C1605" s="108"/>
      <c r="D1605" s="41"/>
      <c r="E1605" s="107"/>
      <c r="F1605" s="41"/>
      <c r="G1605" s="41"/>
      <c r="H1605" s="133"/>
      <c r="I1605" s="133"/>
      <c r="J1605" s="133"/>
      <c r="K1605" s="133"/>
      <c r="L1605" s="133"/>
      <c r="M1605" s="133"/>
      <c r="N1605" s="133"/>
      <c r="Q1605" s="109"/>
      <c r="R1605" s="109"/>
      <c r="S1605" s="109"/>
      <c r="T1605" s="109"/>
      <c r="U1605" s="109"/>
      <c r="V1605" s="109"/>
      <c r="W1605" s="122"/>
      <c r="X1605" s="138"/>
      <c r="Y1605" s="123"/>
      <c r="Z1605" s="123"/>
      <c r="AA1605" s="79"/>
      <c r="AB1605" s="79"/>
      <c r="AC1605" s="164"/>
      <c r="AD1605" s="123"/>
      <c r="AE1605" s="174"/>
      <c r="AF1605" s="124"/>
    </row>
    <row r="1606" spans="1:32" s="106" customFormat="1">
      <c r="A1606" s="108"/>
      <c r="B1606" s="108"/>
      <c r="C1606" s="108"/>
      <c r="D1606" s="125"/>
      <c r="E1606" s="100"/>
      <c r="F1606" s="125"/>
      <c r="G1606" s="125"/>
      <c r="H1606" s="133"/>
      <c r="I1606" s="133"/>
      <c r="J1606" s="133"/>
      <c r="K1606" s="133"/>
      <c r="L1606" s="133"/>
      <c r="M1606" s="133"/>
      <c r="N1606" s="133"/>
      <c r="Q1606" s="109"/>
      <c r="R1606" s="109"/>
      <c r="S1606" s="109"/>
      <c r="T1606" s="109"/>
      <c r="U1606" s="109"/>
      <c r="V1606" s="109"/>
      <c r="W1606" s="122"/>
      <c r="X1606" s="138"/>
      <c r="Y1606" s="123"/>
      <c r="Z1606" s="123"/>
      <c r="AA1606" s="79"/>
      <c r="AB1606" s="79"/>
      <c r="AC1606" s="164"/>
      <c r="AD1606" s="123"/>
      <c r="AE1606" s="174"/>
      <c r="AF1606" s="124"/>
    </row>
    <row r="1607" spans="1:32" s="106" customFormat="1">
      <c r="A1607" s="108"/>
      <c r="B1607" s="108"/>
      <c r="C1607" s="108"/>
      <c r="D1607" s="41"/>
      <c r="E1607" s="41"/>
      <c r="F1607" s="41"/>
      <c r="G1607" s="41"/>
      <c r="H1607" s="133"/>
      <c r="I1607" s="133"/>
      <c r="J1607" s="133"/>
      <c r="K1607" s="133"/>
      <c r="L1607" s="133"/>
      <c r="M1607" s="133"/>
      <c r="N1607" s="133"/>
      <c r="Q1607" s="109"/>
      <c r="R1607" s="109"/>
      <c r="S1607" s="109"/>
      <c r="T1607" s="109"/>
      <c r="U1607" s="109"/>
      <c r="V1607" s="109"/>
      <c r="W1607" s="122"/>
      <c r="X1607" s="138"/>
      <c r="Y1607" s="123"/>
      <c r="Z1607" s="123"/>
      <c r="AA1607" s="79"/>
      <c r="AB1607" s="79"/>
      <c r="AC1607" s="164"/>
      <c r="AD1607" s="123"/>
      <c r="AE1607" s="174"/>
      <c r="AF1607" s="124"/>
    </row>
    <row r="1608" spans="1:32" s="106" customFormat="1">
      <c r="A1608" s="108"/>
      <c r="B1608" s="108"/>
      <c r="C1608" s="108"/>
      <c r="D1608" s="125"/>
      <c r="E1608" s="100"/>
      <c r="F1608" s="125"/>
      <c r="G1608" s="125"/>
      <c r="H1608" s="133"/>
      <c r="I1608" s="133"/>
      <c r="J1608" s="133"/>
      <c r="K1608" s="133"/>
      <c r="L1608" s="133"/>
      <c r="M1608" s="133"/>
      <c r="N1608" s="133"/>
      <c r="Q1608" s="109"/>
      <c r="R1608" s="109"/>
      <c r="S1608" s="109"/>
      <c r="T1608" s="109"/>
      <c r="U1608" s="109"/>
      <c r="V1608" s="109"/>
      <c r="W1608" s="122"/>
      <c r="X1608" s="138"/>
      <c r="Y1608" s="123"/>
      <c r="Z1608" s="123"/>
      <c r="AA1608" s="79"/>
      <c r="AB1608" s="79"/>
      <c r="AC1608" s="164"/>
      <c r="AD1608" s="123"/>
      <c r="AE1608" s="174"/>
      <c r="AF1608" s="124"/>
    </row>
    <row r="1609" spans="1:32" s="106" customFormat="1">
      <c r="A1609" s="108"/>
      <c r="B1609" s="108"/>
      <c r="C1609" s="108"/>
      <c r="D1609" s="125"/>
      <c r="E1609" s="100"/>
      <c r="F1609" s="125"/>
      <c r="G1609" s="125"/>
      <c r="H1609" s="133"/>
      <c r="I1609" s="133"/>
      <c r="J1609" s="133"/>
      <c r="K1609" s="133"/>
      <c r="L1609" s="133"/>
      <c r="M1609" s="133"/>
      <c r="N1609" s="133"/>
      <c r="Q1609" s="109"/>
      <c r="R1609" s="109"/>
      <c r="S1609" s="109"/>
      <c r="T1609" s="109"/>
      <c r="U1609" s="109"/>
      <c r="V1609" s="109"/>
      <c r="W1609" s="122"/>
      <c r="X1609" s="138"/>
      <c r="Y1609" s="123"/>
      <c r="Z1609" s="123"/>
      <c r="AA1609" s="79"/>
      <c r="AB1609" s="79"/>
      <c r="AC1609" s="164"/>
      <c r="AD1609" s="123"/>
      <c r="AE1609" s="174"/>
      <c r="AF1609" s="124"/>
    </row>
    <row r="1610" spans="1:32" s="106" customFormat="1">
      <c r="A1610" s="108"/>
      <c r="B1610" s="108"/>
      <c r="C1610" s="108"/>
      <c r="D1610" s="41"/>
      <c r="E1610" s="41"/>
      <c r="F1610" s="41"/>
      <c r="G1610" s="41"/>
      <c r="H1610" s="133"/>
      <c r="I1610" s="133"/>
      <c r="J1610" s="133"/>
      <c r="K1610" s="133"/>
      <c r="L1610" s="133"/>
      <c r="M1610" s="133"/>
      <c r="N1610" s="133"/>
      <c r="Q1610" s="109"/>
      <c r="R1610" s="109"/>
      <c r="S1610" s="109"/>
      <c r="T1610" s="109"/>
      <c r="U1610" s="109"/>
      <c r="V1610" s="109"/>
      <c r="W1610" s="122"/>
      <c r="X1610" s="138"/>
      <c r="Y1610" s="123"/>
      <c r="Z1610" s="123"/>
      <c r="AA1610" s="79"/>
      <c r="AB1610" s="79"/>
      <c r="AC1610" s="164"/>
      <c r="AD1610" s="123"/>
      <c r="AE1610" s="174"/>
      <c r="AF1610" s="124"/>
    </row>
    <row r="1611" spans="1:32" s="106" customFormat="1">
      <c r="A1611" s="108"/>
      <c r="B1611" s="108"/>
      <c r="C1611" s="108"/>
      <c r="D1611" s="41"/>
      <c r="E1611" s="41"/>
      <c r="F1611" s="41"/>
      <c r="G1611" s="41"/>
      <c r="H1611" s="133"/>
      <c r="I1611" s="133"/>
      <c r="J1611" s="133"/>
      <c r="K1611" s="133"/>
      <c r="L1611" s="133"/>
      <c r="M1611" s="133"/>
      <c r="N1611" s="133"/>
      <c r="Q1611" s="109"/>
      <c r="R1611" s="109"/>
      <c r="S1611" s="109"/>
      <c r="T1611" s="109"/>
      <c r="U1611" s="109"/>
      <c r="V1611" s="109"/>
      <c r="W1611" s="122"/>
      <c r="X1611" s="138"/>
      <c r="Y1611" s="123"/>
      <c r="Z1611" s="123"/>
      <c r="AA1611" s="79"/>
      <c r="AB1611" s="79"/>
      <c r="AC1611" s="164"/>
      <c r="AD1611" s="123"/>
      <c r="AE1611" s="174"/>
      <c r="AF1611" s="124"/>
    </row>
    <row r="1612" spans="1:32" s="106" customFormat="1">
      <c r="A1612" s="108"/>
      <c r="B1612" s="108"/>
      <c r="C1612" s="108"/>
      <c r="D1612" s="41"/>
      <c r="E1612" s="41"/>
      <c r="F1612" s="41"/>
      <c r="G1612" s="41"/>
      <c r="H1612" s="133"/>
      <c r="I1612" s="133"/>
      <c r="J1612" s="133"/>
      <c r="K1612" s="133"/>
      <c r="L1612" s="133"/>
      <c r="M1612" s="133"/>
      <c r="N1612" s="133"/>
      <c r="Q1612" s="109"/>
      <c r="R1612" s="109"/>
      <c r="S1612" s="109"/>
      <c r="T1612" s="109"/>
      <c r="U1612" s="109"/>
      <c r="V1612" s="109"/>
      <c r="W1612" s="122"/>
      <c r="X1612" s="138"/>
      <c r="Y1612" s="123"/>
      <c r="Z1612" s="123"/>
      <c r="AA1612" s="79"/>
      <c r="AB1612" s="79"/>
      <c r="AC1612" s="164"/>
      <c r="AD1612" s="123"/>
      <c r="AE1612" s="174"/>
      <c r="AF1612" s="124"/>
    </row>
    <row r="1613" spans="1:32" s="106" customFormat="1">
      <c r="A1613" s="108"/>
      <c r="B1613" s="108"/>
      <c r="C1613" s="108"/>
      <c r="D1613" s="41"/>
      <c r="E1613" s="41"/>
      <c r="F1613" s="41"/>
      <c r="G1613" s="41"/>
      <c r="H1613" s="133"/>
      <c r="I1613" s="133"/>
      <c r="J1613" s="133"/>
      <c r="K1613" s="133"/>
      <c r="L1613" s="133"/>
      <c r="M1613" s="133"/>
      <c r="N1613" s="133"/>
      <c r="Q1613" s="109"/>
      <c r="R1613" s="109"/>
      <c r="S1613" s="109"/>
      <c r="T1613" s="109"/>
      <c r="U1613" s="109"/>
      <c r="V1613" s="109"/>
      <c r="W1613" s="122"/>
      <c r="X1613" s="138"/>
      <c r="Y1613" s="123"/>
      <c r="Z1613" s="123"/>
      <c r="AA1613" s="79"/>
      <c r="AB1613" s="79"/>
      <c r="AC1613" s="164"/>
      <c r="AD1613" s="123"/>
      <c r="AE1613" s="174"/>
      <c r="AF1613" s="124"/>
    </row>
    <row r="1614" spans="1:32" s="106" customFormat="1">
      <c r="A1614" s="108"/>
      <c r="B1614" s="108"/>
      <c r="C1614" s="108"/>
      <c r="D1614" s="41"/>
      <c r="E1614" s="41"/>
      <c r="F1614" s="41"/>
      <c r="G1614" s="41"/>
      <c r="H1614" s="133"/>
      <c r="I1614" s="133"/>
      <c r="J1614" s="133"/>
      <c r="K1614" s="133"/>
      <c r="L1614" s="133"/>
      <c r="M1614" s="133"/>
      <c r="N1614" s="133"/>
      <c r="Q1614" s="109"/>
      <c r="R1614" s="109"/>
      <c r="S1614" s="109"/>
      <c r="T1614" s="109"/>
      <c r="U1614" s="109"/>
      <c r="V1614" s="109"/>
      <c r="W1614" s="122"/>
      <c r="X1614" s="138"/>
      <c r="Y1614" s="123"/>
      <c r="Z1614" s="123"/>
      <c r="AA1614" s="79"/>
      <c r="AB1614" s="79"/>
      <c r="AC1614" s="164"/>
      <c r="AD1614" s="123"/>
      <c r="AE1614" s="174"/>
      <c r="AF1614" s="124"/>
    </row>
    <row r="1615" spans="1:32" s="106" customFormat="1">
      <c r="A1615" s="108"/>
      <c r="B1615" s="108"/>
      <c r="C1615" s="108"/>
      <c r="D1615" s="41"/>
      <c r="E1615" s="41"/>
      <c r="F1615" s="41"/>
      <c r="G1615" s="41"/>
      <c r="H1615" s="133"/>
      <c r="I1615" s="133"/>
      <c r="J1615" s="133"/>
      <c r="K1615" s="133"/>
      <c r="L1615" s="133"/>
      <c r="M1615" s="133"/>
      <c r="N1615" s="133"/>
      <c r="Q1615" s="109"/>
      <c r="R1615" s="109"/>
      <c r="S1615" s="109"/>
      <c r="T1615" s="109"/>
      <c r="U1615" s="109"/>
      <c r="V1615" s="109"/>
      <c r="W1615" s="122"/>
      <c r="X1615" s="138"/>
      <c r="Y1615" s="123"/>
      <c r="Z1615" s="123"/>
      <c r="AA1615" s="79"/>
      <c r="AB1615" s="79"/>
      <c r="AC1615" s="164"/>
      <c r="AD1615" s="123"/>
      <c r="AE1615" s="174"/>
      <c r="AF1615" s="124"/>
    </row>
    <row r="1616" spans="1:32" s="106" customFormat="1">
      <c r="A1616" s="108"/>
      <c r="B1616" s="108"/>
      <c r="C1616" s="108"/>
      <c r="D1616" s="125"/>
      <c r="E1616" s="100"/>
      <c r="F1616" s="125"/>
      <c r="G1616" s="125"/>
      <c r="H1616" s="133"/>
      <c r="I1616" s="133"/>
      <c r="J1616" s="133"/>
      <c r="K1616" s="133"/>
      <c r="L1616" s="133"/>
      <c r="M1616" s="133"/>
      <c r="N1616" s="133"/>
      <c r="Q1616" s="109"/>
      <c r="R1616" s="109"/>
      <c r="S1616" s="109"/>
      <c r="T1616" s="109"/>
      <c r="U1616" s="109"/>
      <c r="V1616" s="109"/>
      <c r="W1616" s="122"/>
      <c r="X1616" s="138"/>
      <c r="Y1616" s="123"/>
      <c r="Z1616" s="123"/>
      <c r="AA1616" s="79"/>
      <c r="AB1616" s="79"/>
      <c r="AC1616" s="164"/>
      <c r="AD1616" s="123"/>
      <c r="AE1616" s="174"/>
      <c r="AF1616" s="124"/>
    </row>
    <row r="1617" spans="1:32" s="106" customFormat="1">
      <c r="A1617" s="108"/>
      <c r="B1617" s="108"/>
      <c r="C1617" s="108"/>
      <c r="D1617" s="41"/>
      <c r="E1617" s="41"/>
      <c r="F1617" s="41"/>
      <c r="G1617" s="41"/>
      <c r="H1617" s="133"/>
      <c r="I1617" s="133"/>
      <c r="J1617" s="133"/>
      <c r="K1617" s="133"/>
      <c r="L1617" s="133"/>
      <c r="M1617" s="133"/>
      <c r="N1617" s="133"/>
      <c r="Q1617" s="109"/>
      <c r="R1617" s="109"/>
      <c r="S1617" s="109"/>
      <c r="T1617" s="109"/>
      <c r="U1617" s="109"/>
      <c r="V1617" s="109"/>
      <c r="W1617" s="122"/>
      <c r="X1617" s="138"/>
      <c r="Y1617" s="123"/>
      <c r="Z1617" s="123"/>
      <c r="AA1617" s="79"/>
      <c r="AB1617" s="79"/>
      <c r="AC1617" s="164"/>
      <c r="AD1617" s="123"/>
      <c r="AE1617" s="174"/>
      <c r="AF1617" s="124"/>
    </row>
    <row r="1618" spans="1:32" s="106" customFormat="1">
      <c r="A1618" s="108"/>
      <c r="B1618" s="108"/>
      <c r="C1618" s="108"/>
      <c r="D1618" s="41"/>
      <c r="E1618" s="41"/>
      <c r="F1618" s="41"/>
      <c r="G1618" s="41"/>
      <c r="H1618" s="133"/>
      <c r="I1618" s="133"/>
      <c r="J1618" s="133"/>
      <c r="K1618" s="133"/>
      <c r="L1618" s="133"/>
      <c r="M1618" s="133"/>
      <c r="N1618" s="133"/>
      <c r="Q1618" s="109"/>
      <c r="R1618" s="109"/>
      <c r="S1618" s="109"/>
      <c r="T1618" s="109"/>
      <c r="U1618" s="109"/>
      <c r="V1618" s="109"/>
      <c r="W1618" s="122"/>
      <c r="X1618" s="138"/>
      <c r="Y1618" s="123"/>
      <c r="Z1618" s="123"/>
      <c r="AA1618" s="79"/>
      <c r="AB1618" s="79"/>
      <c r="AC1618" s="164"/>
      <c r="AD1618" s="123"/>
      <c r="AE1618" s="174"/>
      <c r="AF1618" s="124"/>
    </row>
    <row r="1619" spans="1:32" s="106" customFormat="1">
      <c r="A1619" s="108"/>
      <c r="B1619" s="108"/>
      <c r="C1619" s="108"/>
      <c r="D1619" s="125"/>
      <c r="E1619" s="100"/>
      <c r="F1619" s="125"/>
      <c r="G1619" s="125"/>
      <c r="H1619" s="133"/>
      <c r="I1619" s="133"/>
      <c r="J1619" s="133"/>
      <c r="K1619" s="133"/>
      <c r="L1619" s="133"/>
      <c r="M1619" s="133"/>
      <c r="N1619" s="133"/>
      <c r="Q1619" s="109"/>
      <c r="R1619" s="109"/>
      <c r="S1619" s="109"/>
      <c r="T1619" s="109"/>
      <c r="U1619" s="109"/>
      <c r="V1619" s="109"/>
      <c r="W1619" s="122"/>
      <c r="X1619" s="138"/>
      <c r="Y1619" s="123"/>
      <c r="Z1619" s="123"/>
      <c r="AA1619" s="79"/>
      <c r="AB1619" s="79"/>
      <c r="AC1619" s="164"/>
      <c r="AD1619" s="123"/>
      <c r="AE1619" s="174"/>
      <c r="AF1619" s="124"/>
    </row>
    <row r="1620" spans="1:32" s="106" customFormat="1">
      <c r="A1620" s="108"/>
      <c r="B1620" s="108"/>
      <c r="C1620" s="108"/>
      <c r="D1620" s="41"/>
      <c r="E1620" s="41"/>
      <c r="F1620" s="41"/>
      <c r="G1620" s="41"/>
      <c r="H1620" s="133"/>
      <c r="I1620" s="133"/>
      <c r="J1620" s="133"/>
      <c r="K1620" s="133"/>
      <c r="L1620" s="133"/>
      <c r="M1620" s="133"/>
      <c r="N1620" s="133"/>
      <c r="Q1620" s="109"/>
      <c r="R1620" s="109"/>
      <c r="S1620" s="109"/>
      <c r="T1620" s="109"/>
      <c r="U1620" s="109"/>
      <c r="V1620" s="109"/>
      <c r="W1620" s="122"/>
      <c r="X1620" s="138"/>
      <c r="Y1620" s="123"/>
      <c r="Z1620" s="123"/>
      <c r="AA1620" s="79"/>
      <c r="AB1620" s="79"/>
      <c r="AC1620" s="164"/>
      <c r="AD1620" s="123"/>
      <c r="AE1620" s="174"/>
      <c r="AF1620" s="124"/>
    </row>
    <row r="1621" spans="1:32" s="106" customFormat="1">
      <c r="A1621" s="108"/>
      <c r="B1621" s="108"/>
      <c r="C1621" s="108"/>
      <c r="D1621" s="125"/>
      <c r="E1621" s="100"/>
      <c r="F1621" s="125"/>
      <c r="G1621" s="125"/>
      <c r="H1621" s="133"/>
      <c r="I1621" s="133"/>
      <c r="J1621" s="133"/>
      <c r="K1621" s="133"/>
      <c r="L1621" s="133"/>
      <c r="M1621" s="133"/>
      <c r="N1621" s="133"/>
      <c r="Q1621" s="109"/>
      <c r="R1621" s="109"/>
      <c r="S1621" s="109"/>
      <c r="T1621" s="109"/>
      <c r="U1621" s="109"/>
      <c r="V1621" s="109"/>
      <c r="W1621" s="122"/>
      <c r="X1621" s="138"/>
      <c r="Y1621" s="123"/>
      <c r="Z1621" s="123"/>
      <c r="AA1621" s="79"/>
      <c r="AB1621" s="79"/>
      <c r="AC1621" s="164"/>
      <c r="AD1621" s="123"/>
      <c r="AE1621" s="174"/>
      <c r="AF1621" s="124"/>
    </row>
    <row r="1622" spans="1:32" s="106" customFormat="1">
      <c r="A1622" s="108"/>
      <c r="B1622" s="108"/>
      <c r="C1622" s="108"/>
      <c r="D1622" s="125"/>
      <c r="E1622" s="100"/>
      <c r="F1622" s="125"/>
      <c r="G1622" s="125"/>
      <c r="H1622" s="133"/>
      <c r="I1622" s="133"/>
      <c r="J1622" s="133"/>
      <c r="K1622" s="133"/>
      <c r="L1622" s="133"/>
      <c r="M1622" s="133"/>
      <c r="N1622" s="133"/>
      <c r="Q1622" s="109"/>
      <c r="R1622" s="109"/>
      <c r="S1622" s="109"/>
      <c r="T1622" s="109"/>
      <c r="U1622" s="109"/>
      <c r="V1622" s="109"/>
      <c r="W1622" s="122"/>
      <c r="X1622" s="138"/>
      <c r="Y1622" s="123"/>
      <c r="Z1622" s="123"/>
      <c r="AA1622" s="79"/>
      <c r="AB1622" s="79"/>
      <c r="AC1622" s="164"/>
      <c r="AD1622" s="123"/>
      <c r="AE1622" s="174"/>
      <c r="AF1622" s="124"/>
    </row>
    <row r="1623" spans="1:32" s="106" customFormat="1">
      <c r="A1623" s="108"/>
      <c r="B1623" s="108"/>
      <c r="C1623" s="108"/>
      <c r="D1623" s="125"/>
      <c r="E1623" s="100"/>
      <c r="F1623" s="125"/>
      <c r="G1623" s="125"/>
      <c r="H1623" s="133"/>
      <c r="I1623" s="133"/>
      <c r="J1623" s="133"/>
      <c r="K1623" s="133"/>
      <c r="L1623" s="133"/>
      <c r="M1623" s="133"/>
      <c r="N1623" s="133"/>
      <c r="Q1623" s="109"/>
      <c r="R1623" s="109"/>
      <c r="S1623" s="109"/>
      <c r="T1623" s="109"/>
      <c r="U1623" s="109"/>
      <c r="V1623" s="109"/>
      <c r="W1623" s="122"/>
      <c r="X1623" s="138"/>
      <c r="Y1623" s="123"/>
      <c r="Z1623" s="123"/>
      <c r="AA1623" s="79"/>
      <c r="AB1623" s="79"/>
      <c r="AC1623" s="164"/>
      <c r="AD1623" s="123"/>
      <c r="AE1623" s="174"/>
      <c r="AF1623" s="124"/>
    </row>
    <row r="1624" spans="1:32" s="106" customFormat="1">
      <c r="A1624" s="108"/>
      <c r="B1624" s="108"/>
      <c r="C1624" s="108"/>
      <c r="D1624" s="125"/>
      <c r="E1624" s="100"/>
      <c r="F1624" s="125"/>
      <c r="G1624" s="125"/>
      <c r="H1624" s="133"/>
      <c r="I1624" s="133"/>
      <c r="J1624" s="133"/>
      <c r="K1624" s="133"/>
      <c r="L1624" s="133"/>
      <c r="M1624" s="133"/>
      <c r="N1624" s="133"/>
      <c r="Q1624" s="109"/>
      <c r="R1624" s="109"/>
      <c r="S1624" s="109"/>
      <c r="T1624" s="109"/>
      <c r="U1624" s="109"/>
      <c r="V1624" s="109"/>
      <c r="W1624" s="122"/>
      <c r="X1624" s="138"/>
      <c r="Y1624" s="123"/>
      <c r="Z1624" s="123"/>
      <c r="AA1624" s="79"/>
      <c r="AB1624" s="79"/>
      <c r="AC1624" s="164"/>
      <c r="AD1624" s="123"/>
      <c r="AE1624" s="174"/>
      <c r="AF1624" s="124"/>
    </row>
    <row r="1625" spans="1:32" s="106" customFormat="1">
      <c r="A1625" s="108"/>
      <c r="B1625" s="108"/>
      <c r="C1625" s="108"/>
      <c r="D1625" s="111"/>
      <c r="E1625" s="100"/>
      <c r="F1625" s="111"/>
      <c r="G1625" s="111"/>
      <c r="H1625" s="133"/>
      <c r="I1625" s="133"/>
      <c r="J1625" s="133"/>
      <c r="K1625" s="133"/>
      <c r="L1625" s="133"/>
      <c r="M1625" s="133"/>
      <c r="N1625" s="133"/>
      <c r="Q1625" s="109"/>
      <c r="R1625" s="109"/>
      <c r="S1625" s="109"/>
      <c r="T1625" s="109"/>
      <c r="U1625" s="109"/>
      <c r="V1625" s="109"/>
      <c r="W1625" s="122"/>
      <c r="X1625" s="138"/>
      <c r="Y1625" s="123"/>
      <c r="Z1625" s="123"/>
      <c r="AA1625" s="79"/>
      <c r="AB1625" s="79"/>
      <c r="AC1625" s="164"/>
      <c r="AD1625" s="123"/>
      <c r="AE1625" s="174"/>
      <c r="AF1625" s="124"/>
    </row>
    <row r="1626" spans="1:32" s="106" customFormat="1">
      <c r="A1626" s="108"/>
      <c r="B1626" s="108"/>
      <c r="C1626" s="108"/>
      <c r="D1626" s="126"/>
      <c r="E1626" s="100"/>
      <c r="F1626" s="126"/>
      <c r="G1626" s="126"/>
      <c r="H1626" s="133"/>
      <c r="I1626" s="133"/>
      <c r="J1626" s="133"/>
      <c r="K1626" s="133"/>
      <c r="L1626" s="133"/>
      <c r="M1626" s="133"/>
      <c r="N1626" s="133"/>
      <c r="Q1626" s="109"/>
      <c r="R1626" s="109"/>
      <c r="S1626" s="109"/>
      <c r="T1626" s="109"/>
      <c r="U1626" s="109"/>
      <c r="V1626" s="109"/>
      <c r="W1626" s="122"/>
      <c r="X1626" s="138"/>
      <c r="Y1626" s="123"/>
      <c r="Z1626" s="123"/>
      <c r="AA1626" s="79"/>
      <c r="AB1626" s="79"/>
      <c r="AC1626" s="164"/>
      <c r="AD1626" s="123"/>
      <c r="AE1626" s="174"/>
      <c r="AF1626" s="124"/>
    </row>
    <row r="1627" spans="1:32" s="106" customFormat="1">
      <c r="A1627" s="108"/>
      <c r="B1627" s="108"/>
      <c r="C1627" s="108"/>
      <c r="D1627" s="111"/>
      <c r="E1627" s="100"/>
      <c r="F1627" s="111"/>
      <c r="G1627" s="111"/>
      <c r="H1627" s="133"/>
      <c r="I1627" s="133"/>
      <c r="J1627" s="133"/>
      <c r="K1627" s="133"/>
      <c r="L1627" s="133"/>
      <c r="M1627" s="133"/>
      <c r="N1627" s="133"/>
      <c r="Q1627" s="109"/>
      <c r="R1627" s="109"/>
      <c r="S1627" s="109"/>
      <c r="T1627" s="109"/>
      <c r="U1627" s="109"/>
      <c r="V1627" s="109"/>
      <c r="W1627" s="122"/>
      <c r="X1627" s="138"/>
      <c r="Y1627" s="123"/>
      <c r="Z1627" s="123"/>
      <c r="AA1627" s="79"/>
      <c r="AB1627" s="79"/>
      <c r="AC1627" s="164"/>
      <c r="AD1627" s="123"/>
      <c r="AE1627" s="174"/>
      <c r="AF1627" s="124"/>
    </row>
    <row r="1628" spans="1:32" s="106" customFormat="1">
      <c r="A1628" s="108"/>
      <c r="B1628" s="108"/>
      <c r="C1628" s="108"/>
      <c r="D1628" s="41"/>
      <c r="E1628" s="41"/>
      <c r="F1628" s="41"/>
      <c r="G1628" s="41"/>
      <c r="H1628" s="133"/>
      <c r="I1628" s="133"/>
      <c r="J1628" s="133"/>
      <c r="K1628" s="133"/>
      <c r="L1628" s="133"/>
      <c r="M1628" s="133"/>
      <c r="N1628" s="133"/>
      <c r="Q1628" s="109"/>
      <c r="R1628" s="109"/>
      <c r="S1628" s="109"/>
      <c r="T1628" s="109"/>
      <c r="U1628" s="109"/>
      <c r="V1628" s="109"/>
      <c r="W1628" s="122"/>
      <c r="X1628" s="138"/>
      <c r="Y1628" s="123"/>
      <c r="Z1628" s="123"/>
      <c r="AA1628" s="79"/>
      <c r="AB1628" s="79"/>
      <c r="AC1628" s="164"/>
      <c r="AD1628" s="123"/>
      <c r="AE1628" s="174"/>
      <c r="AF1628" s="124"/>
    </row>
    <row r="1629" spans="1:32" s="106" customFormat="1">
      <c r="A1629" s="108"/>
      <c r="B1629" s="108"/>
      <c r="C1629" s="108"/>
      <c r="D1629" s="41"/>
      <c r="E1629" s="41"/>
      <c r="F1629" s="41"/>
      <c r="G1629" s="41"/>
      <c r="H1629" s="133"/>
      <c r="I1629" s="133"/>
      <c r="J1629" s="133"/>
      <c r="K1629" s="133"/>
      <c r="L1629" s="133"/>
      <c r="M1629" s="133"/>
      <c r="N1629" s="133"/>
      <c r="Q1629" s="109"/>
      <c r="R1629" s="109"/>
      <c r="S1629" s="109"/>
      <c r="T1629" s="109"/>
      <c r="U1629" s="109"/>
      <c r="V1629" s="109"/>
      <c r="W1629" s="122"/>
      <c r="X1629" s="138"/>
      <c r="Y1629" s="123"/>
      <c r="Z1629" s="123"/>
      <c r="AA1629" s="79"/>
      <c r="AB1629" s="79"/>
      <c r="AC1629" s="164"/>
      <c r="AD1629" s="123"/>
      <c r="AE1629" s="174"/>
      <c r="AF1629" s="124"/>
    </row>
    <row r="1630" spans="1:32" s="106" customFormat="1">
      <c r="A1630" s="108"/>
      <c r="B1630" s="108"/>
      <c r="C1630" s="108"/>
      <c r="D1630" s="41"/>
      <c r="E1630" s="41"/>
      <c r="F1630" s="41"/>
      <c r="G1630" s="41"/>
      <c r="H1630" s="133"/>
      <c r="I1630" s="133"/>
      <c r="J1630" s="133"/>
      <c r="K1630" s="133"/>
      <c r="L1630" s="133"/>
      <c r="M1630" s="133"/>
      <c r="N1630" s="133"/>
      <c r="Q1630" s="109"/>
      <c r="R1630" s="109"/>
      <c r="S1630" s="109"/>
      <c r="T1630" s="109"/>
      <c r="U1630" s="109"/>
      <c r="V1630" s="109"/>
      <c r="W1630" s="122"/>
      <c r="X1630" s="138"/>
      <c r="Y1630" s="123"/>
      <c r="Z1630" s="123"/>
      <c r="AA1630" s="79"/>
      <c r="AB1630" s="79"/>
      <c r="AC1630" s="164"/>
      <c r="AD1630" s="123"/>
      <c r="AE1630" s="174"/>
      <c r="AF1630" s="124"/>
    </row>
    <row r="1631" spans="1:32" s="106" customFormat="1">
      <c r="A1631" s="108"/>
      <c r="B1631" s="108"/>
      <c r="C1631" s="108"/>
      <c r="D1631" s="41"/>
      <c r="E1631" s="41"/>
      <c r="F1631" s="41"/>
      <c r="G1631" s="41"/>
      <c r="H1631" s="133"/>
      <c r="I1631" s="133"/>
      <c r="J1631" s="133"/>
      <c r="K1631" s="133"/>
      <c r="L1631" s="133"/>
      <c r="M1631" s="133"/>
      <c r="N1631" s="133"/>
      <c r="Q1631" s="109"/>
      <c r="R1631" s="109"/>
      <c r="S1631" s="109"/>
      <c r="T1631" s="109"/>
      <c r="U1631" s="109"/>
      <c r="V1631" s="109"/>
      <c r="W1631" s="122"/>
      <c r="X1631" s="138"/>
      <c r="Y1631" s="123"/>
      <c r="Z1631" s="123"/>
      <c r="AA1631" s="79"/>
      <c r="AB1631" s="79"/>
      <c r="AC1631" s="164"/>
      <c r="AD1631" s="123"/>
      <c r="AE1631" s="174"/>
      <c r="AF1631" s="124"/>
    </row>
    <row r="1632" spans="1:32" s="106" customFormat="1">
      <c r="A1632" s="108"/>
      <c r="B1632" s="108"/>
      <c r="C1632" s="108"/>
      <c r="D1632" s="41"/>
      <c r="E1632" s="41"/>
      <c r="F1632" s="41"/>
      <c r="G1632" s="41"/>
      <c r="H1632" s="133"/>
      <c r="I1632" s="133"/>
      <c r="J1632" s="133"/>
      <c r="K1632" s="133"/>
      <c r="L1632" s="133"/>
      <c r="M1632" s="133"/>
      <c r="N1632" s="133"/>
      <c r="Q1632" s="109"/>
      <c r="R1632" s="109"/>
      <c r="S1632" s="109"/>
      <c r="T1632" s="109"/>
      <c r="U1632" s="109"/>
      <c r="V1632" s="109"/>
      <c r="W1632" s="122"/>
      <c r="X1632" s="138"/>
      <c r="Y1632" s="123"/>
      <c r="Z1632" s="123"/>
      <c r="AA1632" s="79"/>
      <c r="AB1632" s="79"/>
      <c r="AC1632" s="164"/>
      <c r="AD1632" s="123"/>
      <c r="AE1632" s="174"/>
      <c r="AF1632" s="124"/>
    </row>
    <row r="1633" spans="1:32" s="106" customFormat="1">
      <c r="A1633" s="108"/>
      <c r="B1633" s="108"/>
      <c r="C1633" s="108"/>
      <c r="D1633" s="41"/>
      <c r="E1633" s="41"/>
      <c r="F1633" s="41"/>
      <c r="G1633" s="41"/>
      <c r="H1633" s="133"/>
      <c r="I1633" s="133"/>
      <c r="J1633" s="133"/>
      <c r="K1633" s="133"/>
      <c r="L1633" s="133"/>
      <c r="M1633" s="133"/>
      <c r="N1633" s="133"/>
      <c r="Q1633" s="109"/>
      <c r="R1633" s="109"/>
      <c r="S1633" s="109"/>
      <c r="T1633" s="109"/>
      <c r="U1633" s="109"/>
      <c r="V1633" s="109"/>
      <c r="W1633" s="122"/>
      <c r="X1633" s="138"/>
      <c r="Y1633" s="123"/>
      <c r="Z1633" s="123"/>
      <c r="AA1633" s="79"/>
      <c r="AB1633" s="79"/>
      <c r="AC1633" s="164"/>
      <c r="AD1633" s="123"/>
      <c r="AE1633" s="174"/>
      <c r="AF1633" s="124"/>
    </row>
    <row r="1634" spans="1:32" s="106" customFormat="1">
      <c r="A1634" s="108"/>
      <c r="B1634" s="108"/>
      <c r="C1634" s="108"/>
      <c r="D1634" s="41"/>
      <c r="E1634" s="41"/>
      <c r="F1634" s="41"/>
      <c r="G1634" s="41"/>
      <c r="H1634" s="133"/>
      <c r="I1634" s="133"/>
      <c r="J1634" s="133"/>
      <c r="K1634" s="133"/>
      <c r="L1634" s="133"/>
      <c r="M1634" s="133"/>
      <c r="N1634" s="133"/>
      <c r="Q1634" s="109"/>
      <c r="R1634" s="109"/>
      <c r="S1634" s="109"/>
      <c r="T1634" s="109"/>
      <c r="U1634" s="109"/>
      <c r="V1634" s="109"/>
      <c r="W1634" s="122"/>
      <c r="X1634" s="138"/>
      <c r="Y1634" s="123"/>
      <c r="Z1634" s="123"/>
      <c r="AA1634" s="79"/>
      <c r="AB1634" s="79"/>
      <c r="AC1634" s="164"/>
      <c r="AD1634" s="123"/>
      <c r="AE1634" s="174"/>
      <c r="AF1634" s="124"/>
    </row>
    <row r="1635" spans="1:32" s="106" customFormat="1">
      <c r="A1635" s="108"/>
      <c r="B1635" s="108"/>
      <c r="C1635" s="108"/>
      <c r="D1635" s="41"/>
      <c r="E1635" s="41"/>
      <c r="F1635" s="41"/>
      <c r="G1635" s="41"/>
      <c r="H1635" s="133"/>
      <c r="I1635" s="133"/>
      <c r="J1635" s="133"/>
      <c r="K1635" s="133"/>
      <c r="L1635" s="133"/>
      <c r="M1635" s="133"/>
      <c r="N1635" s="133"/>
      <c r="Q1635" s="109"/>
      <c r="R1635" s="109"/>
      <c r="S1635" s="109"/>
      <c r="T1635" s="109"/>
      <c r="U1635" s="109"/>
      <c r="V1635" s="109"/>
      <c r="W1635" s="122"/>
      <c r="X1635" s="138"/>
      <c r="Y1635" s="123"/>
      <c r="Z1635" s="123"/>
      <c r="AA1635" s="79"/>
      <c r="AB1635" s="79"/>
      <c r="AC1635" s="164"/>
      <c r="AD1635" s="123"/>
      <c r="AE1635" s="174"/>
      <c r="AF1635" s="124"/>
    </row>
    <row r="1636" spans="1:32" s="106" customFormat="1">
      <c r="A1636" s="108"/>
      <c r="B1636" s="108"/>
      <c r="C1636" s="108"/>
      <c r="D1636" s="126"/>
      <c r="E1636" s="100"/>
      <c r="F1636" s="126"/>
      <c r="G1636" s="126"/>
      <c r="H1636" s="133"/>
      <c r="I1636" s="133"/>
      <c r="J1636" s="133"/>
      <c r="K1636" s="133"/>
      <c r="L1636" s="133"/>
      <c r="M1636" s="133"/>
      <c r="N1636" s="133"/>
      <c r="Q1636" s="109"/>
      <c r="R1636" s="109"/>
      <c r="S1636" s="109"/>
      <c r="T1636" s="109"/>
      <c r="U1636" s="109"/>
      <c r="V1636" s="109"/>
      <c r="W1636" s="122"/>
      <c r="X1636" s="138"/>
      <c r="Y1636" s="123"/>
      <c r="Z1636" s="123"/>
      <c r="AA1636" s="79"/>
      <c r="AB1636" s="79"/>
      <c r="AC1636" s="164"/>
      <c r="AD1636" s="123"/>
      <c r="AE1636" s="174"/>
      <c r="AF1636" s="124"/>
    </row>
    <row r="1637" spans="1:32" s="106" customFormat="1">
      <c r="A1637" s="108"/>
      <c r="B1637" s="108"/>
      <c r="C1637" s="108"/>
      <c r="D1637" s="41"/>
      <c r="E1637" s="41"/>
      <c r="F1637" s="41"/>
      <c r="G1637" s="41"/>
      <c r="H1637" s="133"/>
      <c r="I1637" s="133"/>
      <c r="J1637" s="133"/>
      <c r="K1637" s="133"/>
      <c r="L1637" s="133"/>
      <c r="M1637" s="133"/>
      <c r="N1637" s="133"/>
      <c r="Q1637" s="109"/>
      <c r="R1637" s="109"/>
      <c r="S1637" s="109"/>
      <c r="T1637" s="109"/>
      <c r="U1637" s="109"/>
      <c r="V1637" s="109"/>
      <c r="W1637" s="122"/>
      <c r="X1637" s="138"/>
      <c r="Y1637" s="123"/>
      <c r="Z1637" s="123"/>
      <c r="AA1637" s="79"/>
      <c r="AB1637" s="79"/>
      <c r="AC1637" s="164"/>
      <c r="AD1637" s="123"/>
      <c r="AE1637" s="174"/>
      <c r="AF1637" s="124"/>
    </row>
    <row r="1638" spans="1:32" s="106" customFormat="1">
      <c r="A1638" s="108"/>
      <c r="B1638" s="108"/>
      <c r="C1638" s="108"/>
      <c r="D1638" s="41"/>
      <c r="E1638" s="41"/>
      <c r="F1638" s="41"/>
      <c r="G1638" s="41"/>
      <c r="H1638" s="133"/>
      <c r="I1638" s="133"/>
      <c r="J1638" s="133"/>
      <c r="K1638" s="133"/>
      <c r="L1638" s="133"/>
      <c r="M1638" s="133"/>
      <c r="N1638" s="133"/>
      <c r="Q1638" s="109"/>
      <c r="R1638" s="109"/>
      <c r="S1638" s="109"/>
      <c r="T1638" s="109"/>
      <c r="U1638" s="109"/>
      <c r="V1638" s="109"/>
      <c r="W1638" s="122"/>
      <c r="X1638" s="138"/>
      <c r="Y1638" s="123"/>
      <c r="Z1638" s="123"/>
      <c r="AA1638" s="79"/>
      <c r="AB1638" s="79"/>
      <c r="AC1638" s="164"/>
      <c r="AD1638" s="123"/>
      <c r="AE1638" s="174"/>
      <c r="AF1638" s="124"/>
    </row>
    <row r="1639" spans="1:32" s="106" customFormat="1">
      <c r="A1639" s="108"/>
      <c r="B1639" s="108"/>
      <c r="C1639" s="108"/>
      <c r="D1639" s="111"/>
      <c r="E1639" s="100"/>
      <c r="F1639" s="111"/>
      <c r="G1639" s="111"/>
      <c r="H1639" s="133"/>
      <c r="I1639" s="133"/>
      <c r="J1639" s="133"/>
      <c r="K1639" s="133"/>
      <c r="L1639" s="133"/>
      <c r="M1639" s="133"/>
      <c r="N1639" s="133"/>
      <c r="Q1639" s="109"/>
      <c r="R1639" s="109"/>
      <c r="S1639" s="109"/>
      <c r="T1639" s="109"/>
      <c r="U1639" s="109"/>
      <c r="V1639" s="109"/>
      <c r="W1639" s="122"/>
      <c r="X1639" s="138"/>
      <c r="Y1639" s="123"/>
      <c r="Z1639" s="123"/>
      <c r="AA1639" s="79"/>
      <c r="AB1639" s="79"/>
      <c r="AC1639" s="164"/>
      <c r="AD1639" s="123"/>
      <c r="AE1639" s="174"/>
      <c r="AF1639" s="124"/>
    </row>
    <row r="1640" spans="1:32" s="106" customFormat="1">
      <c r="A1640" s="108"/>
      <c r="B1640" s="108"/>
      <c r="C1640" s="108"/>
      <c r="D1640" s="125"/>
      <c r="E1640" s="100"/>
      <c r="F1640" s="125"/>
      <c r="G1640" s="125"/>
      <c r="H1640" s="133"/>
      <c r="I1640" s="133"/>
      <c r="J1640" s="133"/>
      <c r="K1640" s="133"/>
      <c r="L1640" s="133"/>
      <c r="M1640" s="133"/>
      <c r="N1640" s="133"/>
      <c r="Q1640" s="109"/>
      <c r="R1640" s="109"/>
      <c r="S1640" s="109"/>
      <c r="T1640" s="109"/>
      <c r="U1640" s="109"/>
      <c r="V1640" s="109"/>
      <c r="W1640" s="122"/>
      <c r="X1640" s="138"/>
      <c r="Y1640" s="123"/>
      <c r="Z1640" s="123"/>
      <c r="AA1640" s="79"/>
      <c r="AB1640" s="79"/>
      <c r="AC1640" s="164"/>
      <c r="AD1640" s="123"/>
      <c r="AE1640" s="174"/>
      <c r="AF1640" s="124"/>
    </row>
    <row r="1641" spans="1:32" s="106" customFormat="1">
      <c r="A1641" s="108"/>
      <c r="B1641" s="108"/>
      <c r="C1641" s="108"/>
      <c r="D1641" s="125"/>
      <c r="E1641" s="100"/>
      <c r="F1641" s="125"/>
      <c r="G1641" s="125"/>
      <c r="H1641" s="133"/>
      <c r="I1641" s="133"/>
      <c r="J1641" s="133"/>
      <c r="K1641" s="133"/>
      <c r="L1641" s="133"/>
      <c r="M1641" s="133"/>
      <c r="N1641" s="133"/>
      <c r="Q1641" s="109"/>
      <c r="R1641" s="109"/>
      <c r="S1641" s="109"/>
      <c r="T1641" s="109"/>
      <c r="U1641" s="109"/>
      <c r="V1641" s="109"/>
      <c r="W1641" s="122"/>
      <c r="X1641" s="138"/>
      <c r="Y1641" s="123"/>
      <c r="Z1641" s="123"/>
      <c r="AA1641" s="79"/>
      <c r="AB1641" s="79"/>
      <c r="AC1641" s="164"/>
      <c r="AD1641" s="123"/>
      <c r="AE1641" s="174"/>
      <c r="AF1641" s="124"/>
    </row>
    <row r="1642" spans="1:32" s="106" customFormat="1">
      <c r="A1642" s="108"/>
      <c r="B1642" s="108"/>
      <c r="C1642" s="108"/>
      <c r="D1642" s="125"/>
      <c r="E1642" s="100"/>
      <c r="F1642" s="125"/>
      <c r="G1642" s="125"/>
      <c r="H1642" s="133"/>
      <c r="I1642" s="133"/>
      <c r="J1642" s="133"/>
      <c r="K1642" s="133"/>
      <c r="L1642" s="133"/>
      <c r="M1642" s="133"/>
      <c r="N1642" s="133"/>
      <c r="Q1642" s="109"/>
      <c r="R1642" s="109"/>
      <c r="S1642" s="109"/>
      <c r="T1642" s="109"/>
      <c r="U1642" s="109"/>
      <c r="V1642" s="109"/>
      <c r="W1642" s="122"/>
      <c r="X1642" s="138"/>
      <c r="Y1642" s="123"/>
      <c r="Z1642" s="123"/>
      <c r="AA1642" s="79"/>
      <c r="AB1642" s="79"/>
      <c r="AC1642" s="164"/>
      <c r="AD1642" s="123"/>
      <c r="AE1642" s="174"/>
      <c r="AF1642" s="124"/>
    </row>
    <row r="1643" spans="1:32" s="106" customFormat="1">
      <c r="A1643" s="108"/>
      <c r="B1643" s="108"/>
      <c r="C1643" s="108"/>
      <c r="D1643" s="125"/>
      <c r="E1643" s="100"/>
      <c r="F1643" s="125"/>
      <c r="G1643" s="125"/>
      <c r="H1643" s="133"/>
      <c r="I1643" s="133"/>
      <c r="J1643" s="133"/>
      <c r="K1643" s="133"/>
      <c r="L1643" s="133"/>
      <c r="M1643" s="133"/>
      <c r="N1643" s="133"/>
      <c r="Q1643" s="109"/>
      <c r="R1643" s="109"/>
      <c r="S1643" s="109"/>
      <c r="T1643" s="109"/>
      <c r="U1643" s="109"/>
      <c r="V1643" s="109"/>
      <c r="W1643" s="122"/>
      <c r="X1643" s="138"/>
      <c r="Y1643" s="123"/>
      <c r="Z1643" s="123"/>
      <c r="AA1643" s="79"/>
      <c r="AB1643" s="79"/>
      <c r="AC1643" s="164"/>
      <c r="AD1643" s="123"/>
      <c r="AE1643" s="174"/>
      <c r="AF1643" s="124"/>
    </row>
    <row r="1644" spans="1:32" s="106" customFormat="1">
      <c r="A1644" s="108"/>
      <c r="B1644" s="108"/>
      <c r="C1644" s="108"/>
      <c r="D1644" s="125"/>
      <c r="E1644" s="100"/>
      <c r="F1644" s="125"/>
      <c r="G1644" s="125"/>
      <c r="H1644" s="133"/>
      <c r="I1644" s="133"/>
      <c r="J1644" s="133"/>
      <c r="K1644" s="133"/>
      <c r="L1644" s="133"/>
      <c r="M1644" s="133"/>
      <c r="N1644" s="133"/>
      <c r="Q1644" s="109"/>
      <c r="R1644" s="109"/>
      <c r="S1644" s="109"/>
      <c r="T1644" s="109"/>
      <c r="U1644" s="109"/>
      <c r="V1644" s="109"/>
      <c r="W1644" s="122"/>
      <c r="X1644" s="138"/>
      <c r="Y1644" s="123"/>
      <c r="Z1644" s="123"/>
      <c r="AA1644" s="79"/>
      <c r="AB1644" s="79"/>
      <c r="AC1644" s="164"/>
      <c r="AD1644" s="123"/>
      <c r="AE1644" s="174"/>
      <c r="AF1644" s="124"/>
    </row>
    <row r="1645" spans="1:32" s="106" customFormat="1">
      <c r="A1645" s="108"/>
      <c r="B1645" s="108"/>
      <c r="C1645" s="108"/>
      <c r="D1645" s="41"/>
      <c r="E1645" s="41"/>
      <c r="F1645" s="41"/>
      <c r="G1645" s="41"/>
      <c r="H1645" s="133"/>
      <c r="I1645" s="133"/>
      <c r="J1645" s="133"/>
      <c r="K1645" s="133"/>
      <c r="L1645" s="133"/>
      <c r="M1645" s="133"/>
      <c r="N1645" s="133"/>
      <c r="Q1645" s="109"/>
      <c r="R1645" s="109"/>
      <c r="S1645" s="109"/>
      <c r="T1645" s="109"/>
      <c r="U1645" s="109"/>
      <c r="V1645" s="109"/>
      <c r="W1645" s="122"/>
      <c r="X1645" s="138"/>
      <c r="Y1645" s="123"/>
      <c r="Z1645" s="123"/>
      <c r="AA1645" s="79"/>
      <c r="AB1645" s="79"/>
      <c r="AC1645" s="164"/>
      <c r="AD1645" s="123"/>
      <c r="AE1645" s="174"/>
      <c r="AF1645" s="124"/>
    </row>
    <row r="1646" spans="1:32" s="106" customFormat="1">
      <c r="A1646" s="108"/>
      <c r="B1646" s="108"/>
      <c r="C1646" s="108"/>
      <c r="D1646" s="111"/>
      <c r="E1646" s="100"/>
      <c r="F1646" s="111"/>
      <c r="G1646" s="111"/>
      <c r="H1646" s="133"/>
      <c r="I1646" s="133"/>
      <c r="J1646" s="133"/>
      <c r="K1646" s="133"/>
      <c r="L1646" s="133"/>
      <c r="M1646" s="133"/>
      <c r="N1646" s="133"/>
      <c r="Q1646" s="109"/>
      <c r="R1646" s="109"/>
      <c r="S1646" s="109"/>
      <c r="T1646" s="109"/>
      <c r="U1646" s="109"/>
      <c r="V1646" s="109"/>
      <c r="W1646" s="122"/>
      <c r="X1646" s="138"/>
      <c r="Y1646" s="123"/>
      <c r="Z1646" s="123"/>
      <c r="AA1646" s="79"/>
      <c r="AB1646" s="79"/>
      <c r="AC1646" s="164"/>
      <c r="AD1646" s="123"/>
      <c r="AE1646" s="174"/>
      <c r="AF1646" s="124"/>
    </row>
    <row r="1647" spans="1:32" s="106" customFormat="1">
      <c r="A1647" s="108"/>
      <c r="B1647" s="108"/>
      <c r="C1647" s="108"/>
      <c r="D1647" s="125"/>
      <c r="E1647" s="100"/>
      <c r="F1647" s="125"/>
      <c r="G1647" s="125"/>
      <c r="H1647" s="133"/>
      <c r="I1647" s="133"/>
      <c r="J1647" s="133"/>
      <c r="K1647" s="133"/>
      <c r="L1647" s="133"/>
      <c r="M1647" s="133"/>
      <c r="N1647" s="133"/>
      <c r="Q1647" s="109"/>
      <c r="R1647" s="109"/>
      <c r="S1647" s="109"/>
      <c r="T1647" s="109"/>
      <c r="U1647" s="109"/>
      <c r="V1647" s="109"/>
      <c r="W1647" s="122"/>
      <c r="X1647" s="138"/>
      <c r="Y1647" s="123"/>
      <c r="Z1647" s="123"/>
      <c r="AA1647" s="79"/>
      <c r="AB1647" s="79"/>
      <c r="AC1647" s="164"/>
      <c r="AD1647" s="123"/>
      <c r="AE1647" s="174"/>
      <c r="AF1647" s="124"/>
    </row>
    <row r="1648" spans="1:32" s="106" customFormat="1">
      <c r="A1648" s="108"/>
      <c r="B1648" s="108"/>
      <c r="C1648" s="108"/>
      <c r="D1648" s="41"/>
      <c r="E1648" s="41"/>
      <c r="F1648" s="41"/>
      <c r="G1648" s="41"/>
      <c r="H1648" s="133"/>
      <c r="I1648" s="133"/>
      <c r="J1648" s="133"/>
      <c r="K1648" s="133"/>
      <c r="L1648" s="133"/>
      <c r="M1648" s="133"/>
      <c r="N1648" s="133"/>
      <c r="Q1648" s="109"/>
      <c r="R1648" s="109"/>
      <c r="S1648" s="109"/>
      <c r="T1648" s="109"/>
      <c r="U1648" s="109"/>
      <c r="V1648" s="109"/>
      <c r="W1648" s="122"/>
      <c r="X1648" s="138"/>
      <c r="Y1648" s="123"/>
      <c r="Z1648" s="123"/>
      <c r="AA1648" s="79"/>
      <c r="AB1648" s="79"/>
      <c r="AC1648" s="164"/>
      <c r="AD1648" s="123"/>
      <c r="AE1648" s="174"/>
      <c r="AF1648" s="124"/>
    </row>
    <row r="1649" spans="1:32" s="106" customFormat="1">
      <c r="A1649" s="108"/>
      <c r="B1649" s="108"/>
      <c r="C1649" s="108"/>
      <c r="D1649" s="125"/>
      <c r="E1649" s="100"/>
      <c r="F1649" s="125"/>
      <c r="G1649" s="125"/>
      <c r="H1649" s="133"/>
      <c r="I1649" s="133"/>
      <c r="J1649" s="133"/>
      <c r="K1649" s="133"/>
      <c r="L1649" s="133"/>
      <c r="M1649" s="133"/>
      <c r="N1649" s="133"/>
      <c r="Q1649" s="109"/>
      <c r="R1649" s="109"/>
      <c r="S1649" s="109"/>
      <c r="T1649" s="109"/>
      <c r="U1649" s="109"/>
      <c r="V1649" s="109"/>
      <c r="W1649" s="122"/>
      <c r="X1649" s="138"/>
      <c r="Y1649" s="123"/>
      <c r="Z1649" s="123"/>
      <c r="AA1649" s="79"/>
      <c r="AB1649" s="79"/>
      <c r="AC1649" s="164"/>
      <c r="AD1649" s="123"/>
      <c r="AE1649" s="174"/>
      <c r="AF1649" s="124"/>
    </row>
    <row r="1650" spans="1:32" s="106" customFormat="1">
      <c r="A1650" s="108"/>
      <c r="B1650" s="108"/>
      <c r="C1650" s="108"/>
      <c r="D1650" s="126"/>
      <c r="E1650" s="100"/>
      <c r="F1650" s="126"/>
      <c r="G1650" s="126"/>
      <c r="H1650" s="133"/>
      <c r="I1650" s="133"/>
      <c r="J1650" s="133"/>
      <c r="K1650" s="133"/>
      <c r="L1650" s="133"/>
      <c r="M1650" s="133"/>
      <c r="N1650" s="133"/>
      <c r="Q1650" s="109"/>
      <c r="R1650" s="109"/>
      <c r="S1650" s="109"/>
      <c r="T1650" s="109"/>
      <c r="U1650" s="109"/>
      <c r="V1650" s="109"/>
      <c r="W1650" s="122"/>
      <c r="X1650" s="138"/>
      <c r="Y1650" s="123"/>
      <c r="Z1650" s="123"/>
      <c r="AA1650" s="79"/>
      <c r="AB1650" s="79"/>
      <c r="AC1650" s="164"/>
      <c r="AD1650" s="123"/>
      <c r="AE1650" s="174"/>
      <c r="AF1650" s="124"/>
    </row>
    <row r="1651" spans="1:32" s="106" customFormat="1">
      <c r="A1651" s="108"/>
      <c r="B1651" s="108"/>
      <c r="C1651" s="108"/>
      <c r="D1651" s="125"/>
      <c r="E1651" s="100"/>
      <c r="F1651" s="125"/>
      <c r="G1651" s="125"/>
      <c r="H1651" s="133"/>
      <c r="I1651" s="133"/>
      <c r="J1651" s="133"/>
      <c r="K1651" s="133"/>
      <c r="L1651" s="133"/>
      <c r="M1651" s="133"/>
      <c r="N1651" s="133"/>
      <c r="Q1651" s="109"/>
      <c r="R1651" s="109"/>
      <c r="S1651" s="109"/>
      <c r="T1651" s="109"/>
      <c r="U1651" s="109"/>
      <c r="V1651" s="109"/>
      <c r="W1651" s="122"/>
      <c r="X1651" s="138"/>
      <c r="Y1651" s="123"/>
      <c r="Z1651" s="123"/>
      <c r="AA1651" s="79"/>
      <c r="AB1651" s="79"/>
      <c r="AC1651" s="164"/>
      <c r="AD1651" s="123"/>
      <c r="AE1651" s="174"/>
      <c r="AF1651" s="124"/>
    </row>
    <row r="1652" spans="1:32" s="106" customFormat="1">
      <c r="A1652" s="108"/>
      <c r="B1652" s="108"/>
      <c r="C1652" s="108"/>
      <c r="D1652" s="125"/>
      <c r="E1652" s="100"/>
      <c r="F1652" s="125"/>
      <c r="G1652" s="125"/>
      <c r="H1652" s="133"/>
      <c r="I1652" s="133"/>
      <c r="J1652" s="133"/>
      <c r="K1652" s="133"/>
      <c r="L1652" s="133"/>
      <c r="M1652" s="133"/>
      <c r="N1652" s="133"/>
      <c r="Q1652" s="109"/>
      <c r="R1652" s="109"/>
      <c r="S1652" s="109"/>
      <c r="T1652" s="109"/>
      <c r="U1652" s="109"/>
      <c r="V1652" s="109"/>
      <c r="W1652" s="122"/>
      <c r="X1652" s="138"/>
      <c r="Y1652" s="123"/>
      <c r="Z1652" s="123"/>
      <c r="AA1652" s="79"/>
      <c r="AB1652" s="79"/>
      <c r="AC1652" s="164"/>
      <c r="AD1652" s="123"/>
      <c r="AE1652" s="174"/>
      <c r="AF1652" s="124"/>
    </row>
    <row r="1653" spans="1:32" s="106" customFormat="1">
      <c r="A1653" s="108"/>
      <c r="B1653" s="108"/>
      <c r="C1653" s="108"/>
      <c r="D1653" s="126"/>
      <c r="E1653" s="100"/>
      <c r="F1653" s="126"/>
      <c r="G1653" s="126"/>
      <c r="H1653" s="133"/>
      <c r="I1653" s="133"/>
      <c r="J1653" s="133"/>
      <c r="K1653" s="133"/>
      <c r="L1653" s="133"/>
      <c r="M1653" s="133"/>
      <c r="N1653" s="133"/>
      <c r="Q1653" s="109"/>
      <c r="R1653" s="109"/>
      <c r="S1653" s="109"/>
      <c r="T1653" s="109"/>
      <c r="U1653" s="109"/>
      <c r="V1653" s="109"/>
      <c r="W1653" s="122"/>
      <c r="X1653" s="138"/>
      <c r="Y1653" s="123"/>
      <c r="Z1653" s="123"/>
      <c r="AA1653" s="79"/>
      <c r="AB1653" s="79"/>
      <c r="AC1653" s="164"/>
      <c r="AD1653" s="123"/>
      <c r="AE1653" s="174"/>
      <c r="AF1653" s="124"/>
    </row>
    <row r="1654" spans="1:32" s="106" customFormat="1">
      <c r="A1654" s="108"/>
      <c r="B1654" s="108"/>
      <c r="C1654" s="108"/>
      <c r="D1654" s="41"/>
      <c r="E1654" s="107"/>
      <c r="F1654" s="41"/>
      <c r="G1654" s="41"/>
      <c r="H1654" s="133"/>
      <c r="I1654" s="133"/>
      <c r="J1654" s="133"/>
      <c r="K1654" s="133"/>
      <c r="L1654" s="133"/>
      <c r="M1654" s="133"/>
      <c r="N1654" s="133"/>
      <c r="Q1654" s="109"/>
      <c r="R1654" s="109"/>
      <c r="S1654" s="109"/>
      <c r="T1654" s="109"/>
      <c r="U1654" s="109"/>
      <c r="V1654" s="109"/>
      <c r="W1654" s="122"/>
      <c r="X1654" s="138"/>
      <c r="Y1654" s="123"/>
      <c r="Z1654" s="123"/>
      <c r="AA1654" s="79"/>
      <c r="AB1654" s="79"/>
      <c r="AC1654" s="164"/>
      <c r="AD1654" s="123"/>
      <c r="AE1654" s="174"/>
      <c r="AF1654" s="124"/>
    </row>
    <row r="1655" spans="1:32" s="106" customFormat="1">
      <c r="A1655" s="108"/>
      <c r="B1655" s="108"/>
      <c r="C1655" s="108"/>
      <c r="D1655" s="41"/>
      <c r="E1655" s="41"/>
      <c r="F1655" s="41"/>
      <c r="G1655" s="41"/>
      <c r="H1655" s="133"/>
      <c r="I1655" s="133"/>
      <c r="J1655" s="133"/>
      <c r="K1655" s="133"/>
      <c r="L1655" s="133"/>
      <c r="M1655" s="133"/>
      <c r="N1655" s="133"/>
      <c r="Q1655" s="109"/>
      <c r="R1655" s="109"/>
      <c r="S1655" s="109"/>
      <c r="T1655" s="109"/>
      <c r="U1655" s="109"/>
      <c r="V1655" s="109"/>
      <c r="W1655" s="122"/>
      <c r="X1655" s="138"/>
      <c r="Y1655" s="123"/>
      <c r="Z1655" s="123"/>
      <c r="AA1655" s="79"/>
      <c r="AB1655" s="79"/>
      <c r="AC1655" s="164"/>
      <c r="AD1655" s="123"/>
      <c r="AE1655" s="174"/>
      <c r="AF1655" s="124"/>
    </row>
    <row r="1656" spans="1:32" s="106" customFormat="1">
      <c r="A1656" s="108"/>
      <c r="B1656" s="108"/>
      <c r="C1656" s="108"/>
      <c r="D1656" s="41"/>
      <c r="E1656" s="41"/>
      <c r="F1656" s="41"/>
      <c r="G1656" s="41"/>
      <c r="H1656" s="133"/>
      <c r="I1656" s="133"/>
      <c r="J1656" s="133"/>
      <c r="K1656" s="133"/>
      <c r="L1656" s="133"/>
      <c r="M1656" s="133"/>
      <c r="N1656" s="133"/>
      <c r="Q1656" s="109"/>
      <c r="R1656" s="109"/>
      <c r="S1656" s="109"/>
      <c r="T1656" s="109"/>
      <c r="U1656" s="109"/>
      <c r="V1656" s="109"/>
      <c r="W1656" s="122"/>
      <c r="X1656" s="138"/>
      <c r="Y1656" s="123"/>
      <c r="Z1656" s="123"/>
      <c r="AA1656" s="79"/>
      <c r="AB1656" s="79"/>
      <c r="AC1656" s="164"/>
      <c r="AD1656" s="123"/>
      <c r="AE1656" s="174"/>
      <c r="AF1656" s="124"/>
    </row>
    <row r="1657" spans="1:32" s="106" customFormat="1">
      <c r="A1657" s="108"/>
      <c r="B1657" s="108"/>
      <c r="C1657" s="108"/>
      <c r="D1657" s="41"/>
      <c r="E1657" s="41"/>
      <c r="F1657" s="41"/>
      <c r="G1657" s="41"/>
      <c r="H1657" s="133"/>
      <c r="I1657" s="133"/>
      <c r="J1657" s="133"/>
      <c r="K1657" s="133"/>
      <c r="L1657" s="133"/>
      <c r="M1657" s="133"/>
      <c r="N1657" s="133"/>
      <c r="Q1657" s="109"/>
      <c r="R1657" s="109"/>
      <c r="S1657" s="109"/>
      <c r="T1657" s="109"/>
      <c r="U1657" s="109"/>
      <c r="V1657" s="109"/>
      <c r="W1657" s="122"/>
      <c r="X1657" s="138"/>
      <c r="Y1657" s="123"/>
      <c r="Z1657" s="123"/>
      <c r="AA1657" s="79"/>
      <c r="AB1657" s="79"/>
      <c r="AC1657" s="164"/>
      <c r="AD1657" s="123"/>
      <c r="AE1657" s="174"/>
      <c r="AF1657" s="124"/>
    </row>
    <row r="1658" spans="1:32" s="106" customFormat="1">
      <c r="A1658" s="108"/>
      <c r="B1658" s="108"/>
      <c r="C1658" s="108"/>
      <c r="D1658" s="41"/>
      <c r="E1658" s="41"/>
      <c r="F1658" s="41"/>
      <c r="G1658" s="41"/>
      <c r="H1658" s="133"/>
      <c r="I1658" s="133"/>
      <c r="J1658" s="133"/>
      <c r="K1658" s="133"/>
      <c r="L1658" s="133"/>
      <c r="M1658" s="133"/>
      <c r="N1658" s="133"/>
      <c r="Q1658" s="109"/>
      <c r="R1658" s="109"/>
      <c r="S1658" s="109"/>
      <c r="T1658" s="109"/>
      <c r="U1658" s="109"/>
      <c r="V1658" s="109"/>
      <c r="W1658" s="122"/>
      <c r="X1658" s="138"/>
      <c r="Y1658" s="123"/>
      <c r="Z1658" s="123"/>
      <c r="AA1658" s="79"/>
      <c r="AB1658" s="79"/>
      <c r="AC1658" s="164"/>
      <c r="AD1658" s="123"/>
      <c r="AE1658" s="174"/>
      <c r="AF1658" s="124"/>
    </row>
    <row r="1659" spans="1:32" s="106" customFormat="1">
      <c r="A1659" s="108"/>
      <c r="B1659" s="108"/>
      <c r="C1659" s="108"/>
      <c r="D1659" s="41"/>
      <c r="E1659" s="41"/>
      <c r="F1659" s="41"/>
      <c r="G1659" s="41"/>
      <c r="H1659" s="133"/>
      <c r="I1659" s="133"/>
      <c r="J1659" s="133"/>
      <c r="K1659" s="133"/>
      <c r="L1659" s="133"/>
      <c r="M1659" s="133"/>
      <c r="N1659" s="133"/>
      <c r="Q1659" s="109"/>
      <c r="R1659" s="109"/>
      <c r="S1659" s="109"/>
      <c r="T1659" s="109"/>
      <c r="U1659" s="109"/>
      <c r="V1659" s="109"/>
      <c r="W1659" s="122"/>
      <c r="X1659" s="138"/>
      <c r="Y1659" s="123"/>
      <c r="Z1659" s="123"/>
      <c r="AA1659" s="79"/>
      <c r="AB1659" s="79"/>
      <c r="AC1659" s="164"/>
      <c r="AD1659" s="123"/>
      <c r="AE1659" s="174"/>
      <c r="AF1659" s="124"/>
    </row>
    <row r="1660" spans="1:32" s="106" customFormat="1">
      <c r="A1660" s="108"/>
      <c r="B1660" s="108"/>
      <c r="C1660" s="108"/>
      <c r="D1660" s="41"/>
      <c r="E1660" s="41"/>
      <c r="F1660" s="41"/>
      <c r="G1660" s="41"/>
      <c r="H1660" s="133"/>
      <c r="I1660" s="133"/>
      <c r="J1660" s="133"/>
      <c r="K1660" s="133"/>
      <c r="L1660" s="133"/>
      <c r="M1660" s="133"/>
      <c r="N1660" s="133"/>
      <c r="Q1660" s="109"/>
      <c r="R1660" s="109"/>
      <c r="S1660" s="109"/>
      <c r="T1660" s="109"/>
      <c r="U1660" s="109"/>
      <c r="V1660" s="109"/>
      <c r="W1660" s="122"/>
      <c r="X1660" s="138"/>
      <c r="Y1660" s="123"/>
      <c r="Z1660" s="123"/>
      <c r="AA1660" s="79"/>
      <c r="AB1660" s="79"/>
      <c r="AC1660" s="164"/>
      <c r="AD1660" s="123"/>
      <c r="AE1660" s="174"/>
      <c r="AF1660" s="124"/>
    </row>
    <row r="1661" spans="1:32" s="106" customFormat="1">
      <c r="A1661" s="108"/>
      <c r="B1661" s="108"/>
      <c r="C1661" s="108"/>
      <c r="D1661" s="125"/>
      <c r="E1661" s="100"/>
      <c r="F1661" s="125"/>
      <c r="G1661" s="125"/>
      <c r="H1661" s="133"/>
      <c r="I1661" s="133"/>
      <c r="J1661" s="133"/>
      <c r="K1661" s="133"/>
      <c r="L1661" s="133"/>
      <c r="M1661" s="133"/>
      <c r="N1661" s="133"/>
      <c r="Q1661" s="109"/>
      <c r="R1661" s="109"/>
      <c r="S1661" s="109"/>
      <c r="T1661" s="109"/>
      <c r="U1661" s="109"/>
      <c r="V1661" s="109"/>
      <c r="W1661" s="122"/>
      <c r="X1661" s="138"/>
      <c r="Y1661" s="123"/>
      <c r="Z1661" s="123"/>
      <c r="AA1661" s="79"/>
      <c r="AB1661" s="79"/>
      <c r="AC1661" s="164"/>
      <c r="AD1661" s="123"/>
      <c r="AE1661" s="174"/>
      <c r="AF1661" s="124"/>
    </row>
    <row r="1662" spans="1:32" s="106" customFormat="1">
      <c r="A1662" s="108"/>
      <c r="B1662" s="108"/>
      <c r="C1662" s="108"/>
      <c r="D1662" s="125"/>
      <c r="E1662" s="100"/>
      <c r="F1662" s="125"/>
      <c r="G1662" s="125"/>
      <c r="H1662" s="133"/>
      <c r="I1662" s="133"/>
      <c r="J1662" s="133"/>
      <c r="K1662" s="133"/>
      <c r="L1662" s="133"/>
      <c r="M1662" s="133"/>
      <c r="N1662" s="133"/>
      <c r="Q1662" s="109"/>
      <c r="R1662" s="109"/>
      <c r="S1662" s="109"/>
      <c r="T1662" s="109"/>
      <c r="U1662" s="109"/>
      <c r="V1662" s="109"/>
      <c r="W1662" s="122"/>
      <c r="X1662" s="138"/>
      <c r="Y1662" s="123"/>
      <c r="Z1662" s="123"/>
      <c r="AA1662" s="79"/>
      <c r="AB1662" s="79"/>
      <c r="AC1662" s="164"/>
      <c r="AD1662" s="123"/>
      <c r="AE1662" s="174"/>
      <c r="AF1662" s="124"/>
    </row>
    <row r="1663" spans="1:32" s="106" customFormat="1">
      <c r="A1663" s="108"/>
      <c r="B1663" s="108"/>
      <c r="C1663" s="108"/>
      <c r="D1663" s="126"/>
      <c r="E1663" s="100"/>
      <c r="F1663" s="126"/>
      <c r="G1663" s="126"/>
      <c r="H1663" s="133"/>
      <c r="I1663" s="133"/>
      <c r="J1663" s="133"/>
      <c r="K1663" s="133"/>
      <c r="L1663" s="133"/>
      <c r="M1663" s="133"/>
      <c r="N1663" s="133"/>
      <c r="Q1663" s="109"/>
      <c r="R1663" s="109"/>
      <c r="S1663" s="109"/>
      <c r="T1663" s="109"/>
      <c r="U1663" s="109"/>
      <c r="V1663" s="109"/>
      <c r="W1663" s="122"/>
      <c r="X1663" s="138"/>
      <c r="Y1663" s="123"/>
      <c r="Z1663" s="123"/>
      <c r="AA1663" s="79"/>
      <c r="AB1663" s="79"/>
      <c r="AC1663" s="164"/>
      <c r="AD1663" s="123"/>
      <c r="AE1663" s="174"/>
      <c r="AF1663" s="124"/>
    </row>
    <row r="1664" spans="1:32" s="106" customFormat="1">
      <c r="A1664" s="108"/>
      <c r="B1664" s="108"/>
      <c r="C1664" s="108"/>
      <c r="D1664" s="131"/>
      <c r="E1664" s="100"/>
      <c r="F1664" s="131"/>
      <c r="G1664" s="131"/>
      <c r="H1664" s="133"/>
      <c r="I1664" s="133"/>
      <c r="J1664" s="133"/>
      <c r="K1664" s="133"/>
      <c r="L1664" s="133"/>
      <c r="M1664" s="133"/>
      <c r="N1664" s="133"/>
      <c r="Q1664" s="109"/>
      <c r="R1664" s="109"/>
      <c r="S1664" s="109"/>
      <c r="T1664" s="109"/>
      <c r="U1664" s="109"/>
      <c r="V1664" s="109"/>
      <c r="W1664" s="122"/>
      <c r="X1664" s="138"/>
      <c r="Y1664" s="123"/>
      <c r="Z1664" s="123"/>
      <c r="AA1664" s="79"/>
      <c r="AB1664" s="79"/>
      <c r="AC1664" s="164"/>
      <c r="AD1664" s="123"/>
      <c r="AE1664" s="174"/>
      <c r="AF1664" s="124"/>
    </row>
    <row r="1665" spans="1:32" s="106" customFormat="1">
      <c r="A1665" s="108"/>
      <c r="B1665" s="108"/>
      <c r="C1665" s="108"/>
      <c r="D1665" s="41"/>
      <c r="E1665" s="41"/>
      <c r="F1665" s="41"/>
      <c r="G1665" s="41"/>
      <c r="H1665" s="133"/>
      <c r="I1665" s="133"/>
      <c r="J1665" s="133"/>
      <c r="K1665" s="133"/>
      <c r="L1665" s="133"/>
      <c r="M1665" s="133"/>
      <c r="N1665" s="133"/>
      <c r="Q1665" s="109"/>
      <c r="R1665" s="109"/>
      <c r="S1665" s="109"/>
      <c r="T1665" s="109"/>
      <c r="U1665" s="109"/>
      <c r="V1665" s="109"/>
      <c r="W1665" s="122"/>
      <c r="X1665" s="138"/>
      <c r="Y1665" s="123"/>
      <c r="Z1665" s="123"/>
      <c r="AA1665" s="79"/>
      <c r="AB1665" s="79"/>
      <c r="AC1665" s="164"/>
      <c r="AD1665" s="123"/>
      <c r="AE1665" s="174"/>
      <c r="AF1665" s="124"/>
    </row>
    <row r="1666" spans="1:32" s="106" customFormat="1">
      <c r="A1666" s="108"/>
      <c r="B1666" s="108"/>
      <c r="C1666" s="108"/>
      <c r="D1666" s="125"/>
      <c r="E1666" s="100"/>
      <c r="F1666" s="125"/>
      <c r="G1666" s="125"/>
      <c r="H1666" s="133"/>
      <c r="I1666" s="133"/>
      <c r="J1666" s="133"/>
      <c r="K1666" s="133"/>
      <c r="L1666" s="133"/>
      <c r="M1666" s="133"/>
      <c r="N1666" s="133"/>
      <c r="Q1666" s="109"/>
      <c r="R1666" s="109"/>
      <c r="S1666" s="109"/>
      <c r="T1666" s="109"/>
      <c r="U1666" s="109"/>
      <c r="V1666" s="109"/>
      <c r="W1666" s="122"/>
      <c r="X1666" s="138"/>
      <c r="Y1666" s="123"/>
      <c r="Z1666" s="123"/>
      <c r="AA1666" s="79"/>
      <c r="AB1666" s="79"/>
      <c r="AC1666" s="164"/>
      <c r="AD1666" s="123"/>
      <c r="AE1666" s="174"/>
      <c r="AF1666" s="124"/>
    </row>
    <row r="1667" spans="1:32" s="106" customFormat="1">
      <c r="A1667" s="108"/>
      <c r="B1667" s="108"/>
      <c r="C1667" s="108"/>
      <c r="D1667" s="102"/>
      <c r="E1667" s="102"/>
      <c r="F1667" s="102"/>
      <c r="G1667" s="102"/>
      <c r="H1667" s="133"/>
      <c r="I1667" s="133"/>
      <c r="J1667" s="133"/>
      <c r="K1667" s="133"/>
      <c r="L1667" s="133"/>
      <c r="M1667" s="133"/>
      <c r="N1667" s="133"/>
      <c r="Q1667" s="109"/>
      <c r="R1667" s="109"/>
      <c r="S1667" s="109"/>
      <c r="T1667" s="109"/>
      <c r="U1667" s="109"/>
      <c r="V1667" s="109"/>
      <c r="W1667" s="122"/>
      <c r="X1667" s="138"/>
      <c r="Y1667" s="123"/>
      <c r="Z1667" s="123"/>
      <c r="AA1667" s="79"/>
      <c r="AB1667" s="79"/>
      <c r="AC1667" s="164"/>
      <c r="AD1667" s="123"/>
      <c r="AE1667" s="174"/>
      <c r="AF1667" s="124"/>
    </row>
    <row r="1668" spans="1:32" s="106" customFormat="1">
      <c r="A1668" s="108"/>
      <c r="B1668" s="108"/>
      <c r="C1668" s="108"/>
      <c r="D1668" s="41"/>
      <c r="E1668" s="41"/>
      <c r="F1668" s="41"/>
      <c r="G1668" s="41"/>
      <c r="H1668" s="133"/>
      <c r="I1668" s="133"/>
      <c r="J1668" s="133"/>
      <c r="K1668" s="133"/>
      <c r="L1668" s="133"/>
      <c r="M1668" s="133"/>
      <c r="N1668" s="133"/>
      <c r="Q1668" s="109"/>
      <c r="R1668" s="109"/>
      <c r="S1668" s="109"/>
      <c r="T1668" s="109"/>
      <c r="U1668" s="109"/>
      <c r="V1668" s="109"/>
      <c r="W1668" s="122"/>
      <c r="X1668" s="138"/>
      <c r="Y1668" s="123"/>
      <c r="Z1668" s="123"/>
      <c r="AA1668" s="79"/>
      <c r="AB1668" s="79"/>
      <c r="AC1668" s="164"/>
      <c r="AD1668" s="123"/>
      <c r="AE1668" s="174"/>
      <c r="AF1668" s="124"/>
    </row>
    <row r="1669" spans="1:32" s="106" customFormat="1">
      <c r="A1669" s="108"/>
      <c r="B1669" s="108"/>
      <c r="C1669" s="108"/>
      <c r="D1669" s="41"/>
      <c r="E1669" s="41"/>
      <c r="F1669" s="41"/>
      <c r="G1669" s="41"/>
      <c r="H1669" s="133"/>
      <c r="I1669" s="133"/>
      <c r="J1669" s="133"/>
      <c r="K1669" s="133"/>
      <c r="L1669" s="133"/>
      <c r="M1669" s="133"/>
      <c r="N1669" s="133"/>
      <c r="Q1669" s="109"/>
      <c r="R1669" s="109"/>
      <c r="S1669" s="109"/>
      <c r="T1669" s="109"/>
      <c r="U1669" s="109"/>
      <c r="V1669" s="109"/>
      <c r="W1669" s="122"/>
      <c r="X1669" s="138"/>
      <c r="Y1669" s="123"/>
      <c r="Z1669" s="123"/>
      <c r="AA1669" s="79"/>
      <c r="AB1669" s="79"/>
      <c r="AC1669" s="164"/>
      <c r="AD1669" s="123"/>
      <c r="AE1669" s="174"/>
      <c r="AF1669" s="124"/>
    </row>
    <row r="1670" spans="1:32" s="106" customFormat="1">
      <c r="A1670" s="108"/>
      <c r="B1670" s="108"/>
      <c r="C1670" s="108"/>
      <c r="D1670" s="41"/>
      <c r="E1670" s="41"/>
      <c r="F1670" s="41"/>
      <c r="G1670" s="41"/>
      <c r="H1670" s="133"/>
      <c r="I1670" s="133"/>
      <c r="J1670" s="133"/>
      <c r="K1670" s="133"/>
      <c r="L1670" s="133"/>
      <c r="M1670" s="133"/>
      <c r="N1670" s="133"/>
      <c r="Q1670" s="109"/>
      <c r="R1670" s="109"/>
      <c r="S1670" s="109"/>
      <c r="T1670" s="109"/>
      <c r="U1670" s="109"/>
      <c r="V1670" s="109"/>
      <c r="W1670" s="122"/>
      <c r="X1670" s="138"/>
      <c r="Y1670" s="123"/>
      <c r="Z1670" s="123"/>
      <c r="AA1670" s="79"/>
      <c r="AB1670" s="79"/>
      <c r="AC1670" s="164"/>
      <c r="AD1670" s="123"/>
      <c r="AE1670" s="174"/>
      <c r="AF1670" s="124"/>
    </row>
    <row r="1671" spans="1:32" s="106" customFormat="1">
      <c r="A1671" s="108"/>
      <c r="B1671" s="108"/>
      <c r="C1671" s="108"/>
      <c r="D1671" s="102"/>
      <c r="E1671" s="102"/>
      <c r="F1671" s="102"/>
      <c r="G1671" s="102"/>
      <c r="H1671" s="133"/>
      <c r="I1671" s="133"/>
      <c r="J1671" s="133"/>
      <c r="K1671" s="133"/>
      <c r="L1671" s="133"/>
      <c r="M1671" s="133"/>
      <c r="N1671" s="133"/>
      <c r="Q1671" s="109"/>
      <c r="R1671" s="109"/>
      <c r="S1671" s="109"/>
      <c r="T1671" s="109"/>
      <c r="U1671" s="109"/>
      <c r="V1671" s="109"/>
      <c r="W1671" s="122"/>
      <c r="X1671" s="138"/>
      <c r="Y1671" s="123"/>
      <c r="Z1671" s="123"/>
      <c r="AA1671" s="79"/>
      <c r="AB1671" s="79"/>
      <c r="AC1671" s="164"/>
      <c r="AD1671" s="123"/>
      <c r="AE1671" s="174"/>
      <c r="AF1671" s="124"/>
    </row>
    <row r="1672" spans="1:32" s="106" customFormat="1">
      <c r="A1672" s="108"/>
      <c r="B1672" s="108"/>
      <c r="C1672" s="108"/>
      <c r="D1672" s="41"/>
      <c r="E1672" s="41"/>
      <c r="F1672" s="41"/>
      <c r="G1672" s="41"/>
      <c r="H1672" s="133"/>
      <c r="I1672" s="133"/>
      <c r="J1672" s="133"/>
      <c r="K1672" s="133"/>
      <c r="L1672" s="133"/>
      <c r="M1672" s="133"/>
      <c r="N1672" s="133"/>
      <c r="Q1672" s="109"/>
      <c r="R1672" s="109"/>
      <c r="S1672" s="109"/>
      <c r="T1672" s="109"/>
      <c r="U1672" s="109"/>
      <c r="V1672" s="109"/>
      <c r="W1672" s="122"/>
      <c r="X1672" s="138"/>
      <c r="Y1672" s="123"/>
      <c r="Z1672" s="123"/>
      <c r="AA1672" s="79"/>
      <c r="AB1672" s="79"/>
      <c r="AC1672" s="164"/>
      <c r="AD1672" s="123"/>
      <c r="AE1672" s="174"/>
      <c r="AF1672" s="124"/>
    </row>
    <row r="1673" spans="1:32" s="106" customFormat="1">
      <c r="A1673" s="108"/>
      <c r="B1673" s="108"/>
      <c r="C1673" s="108"/>
      <c r="D1673" s="41"/>
      <c r="E1673" s="41"/>
      <c r="F1673" s="41"/>
      <c r="G1673" s="41"/>
      <c r="H1673" s="133"/>
      <c r="I1673" s="133"/>
      <c r="J1673" s="133"/>
      <c r="K1673" s="133"/>
      <c r="L1673" s="133"/>
      <c r="M1673" s="133"/>
      <c r="N1673" s="133"/>
      <c r="Q1673" s="109"/>
      <c r="R1673" s="109"/>
      <c r="S1673" s="109"/>
      <c r="T1673" s="109"/>
      <c r="U1673" s="109"/>
      <c r="V1673" s="109"/>
      <c r="W1673" s="122"/>
      <c r="X1673" s="138"/>
      <c r="Y1673" s="123"/>
      <c r="Z1673" s="123"/>
      <c r="AA1673" s="79"/>
      <c r="AB1673" s="79"/>
      <c r="AC1673" s="164"/>
      <c r="AD1673" s="123"/>
      <c r="AE1673" s="174"/>
      <c r="AF1673" s="124"/>
    </row>
    <row r="1674" spans="1:32" s="106" customFormat="1">
      <c r="A1674" s="108"/>
      <c r="B1674" s="108"/>
      <c r="C1674" s="108"/>
      <c r="D1674" s="41"/>
      <c r="E1674" s="41"/>
      <c r="F1674" s="41"/>
      <c r="G1674" s="41"/>
      <c r="H1674" s="133"/>
      <c r="I1674" s="133"/>
      <c r="J1674" s="133"/>
      <c r="K1674" s="133"/>
      <c r="L1674" s="133"/>
      <c r="M1674" s="133"/>
      <c r="N1674" s="133"/>
      <c r="Q1674" s="109"/>
      <c r="R1674" s="109"/>
      <c r="S1674" s="109"/>
      <c r="T1674" s="109"/>
      <c r="U1674" s="109"/>
      <c r="V1674" s="109"/>
      <c r="W1674" s="122"/>
      <c r="X1674" s="138"/>
      <c r="Y1674" s="123"/>
      <c r="Z1674" s="123"/>
      <c r="AA1674" s="79"/>
      <c r="AB1674" s="79"/>
      <c r="AC1674" s="164"/>
      <c r="AD1674" s="123"/>
      <c r="AE1674" s="174"/>
      <c r="AF1674" s="124"/>
    </row>
    <row r="1675" spans="1:32" s="106" customFormat="1">
      <c r="A1675" s="108"/>
      <c r="B1675" s="108"/>
      <c r="C1675" s="108"/>
      <c r="D1675" s="125"/>
      <c r="E1675" s="41"/>
      <c r="F1675" s="125"/>
      <c r="G1675" s="125"/>
      <c r="H1675" s="133"/>
      <c r="I1675" s="133"/>
      <c r="J1675" s="133"/>
      <c r="K1675" s="133"/>
      <c r="L1675" s="133"/>
      <c r="M1675" s="133"/>
      <c r="N1675" s="133"/>
      <c r="Q1675" s="109"/>
      <c r="R1675" s="109"/>
      <c r="S1675" s="109"/>
      <c r="T1675" s="109"/>
      <c r="U1675" s="109"/>
      <c r="V1675" s="109"/>
      <c r="W1675" s="122"/>
      <c r="X1675" s="138"/>
      <c r="Y1675" s="123"/>
      <c r="Z1675" s="123"/>
      <c r="AA1675" s="79"/>
      <c r="AB1675" s="79"/>
      <c r="AC1675" s="164"/>
      <c r="AD1675" s="123"/>
      <c r="AE1675" s="174"/>
      <c r="AF1675" s="124"/>
    </row>
    <row r="1676" spans="1:32" s="106" customFormat="1">
      <c r="A1676" s="108"/>
      <c r="B1676" s="108"/>
      <c r="C1676" s="108"/>
      <c r="D1676" s="41"/>
      <c r="E1676" s="41"/>
      <c r="F1676" s="41"/>
      <c r="G1676" s="41"/>
      <c r="H1676" s="133"/>
      <c r="I1676" s="133"/>
      <c r="J1676" s="133"/>
      <c r="K1676" s="133"/>
      <c r="L1676" s="133"/>
      <c r="M1676" s="133"/>
      <c r="N1676" s="133"/>
      <c r="Q1676" s="109"/>
      <c r="R1676" s="109"/>
      <c r="S1676" s="109"/>
      <c r="T1676" s="109"/>
      <c r="U1676" s="109"/>
      <c r="V1676" s="109"/>
      <c r="W1676" s="122"/>
      <c r="X1676" s="138"/>
      <c r="Y1676" s="123"/>
      <c r="Z1676" s="123"/>
      <c r="AA1676" s="79"/>
      <c r="AB1676" s="79"/>
      <c r="AC1676" s="164"/>
      <c r="AD1676" s="123"/>
      <c r="AE1676" s="174"/>
      <c r="AF1676" s="124"/>
    </row>
    <row r="1677" spans="1:32" s="106" customFormat="1">
      <c r="A1677" s="108"/>
      <c r="B1677" s="108"/>
      <c r="C1677" s="108"/>
      <c r="D1677" s="125"/>
      <c r="E1677" s="100"/>
      <c r="F1677" s="125"/>
      <c r="G1677" s="125"/>
      <c r="H1677" s="133"/>
      <c r="I1677" s="133"/>
      <c r="J1677" s="133"/>
      <c r="K1677" s="133"/>
      <c r="L1677" s="133"/>
      <c r="M1677" s="133"/>
      <c r="N1677" s="133"/>
      <c r="Q1677" s="109"/>
      <c r="R1677" s="109"/>
      <c r="S1677" s="109"/>
      <c r="T1677" s="109"/>
      <c r="U1677" s="109"/>
      <c r="V1677" s="109"/>
      <c r="W1677" s="122"/>
      <c r="X1677" s="138"/>
      <c r="Y1677" s="123"/>
      <c r="Z1677" s="123"/>
      <c r="AA1677" s="79"/>
      <c r="AB1677" s="79"/>
      <c r="AC1677" s="164"/>
      <c r="AD1677" s="123"/>
      <c r="AE1677" s="174"/>
      <c r="AF1677" s="124"/>
    </row>
    <row r="1678" spans="1:32" s="106" customFormat="1">
      <c r="A1678" s="108"/>
      <c r="B1678" s="108"/>
      <c r="C1678" s="108"/>
      <c r="D1678" s="102"/>
      <c r="E1678" s="102"/>
      <c r="F1678" s="102"/>
      <c r="G1678" s="102"/>
      <c r="H1678" s="133"/>
      <c r="I1678" s="133"/>
      <c r="J1678" s="133"/>
      <c r="K1678" s="133"/>
      <c r="L1678" s="133"/>
      <c r="M1678" s="133"/>
      <c r="N1678" s="133"/>
      <c r="Q1678" s="109"/>
      <c r="R1678" s="109"/>
      <c r="S1678" s="109"/>
      <c r="T1678" s="109"/>
      <c r="U1678" s="109"/>
      <c r="V1678" s="109"/>
      <c r="W1678" s="122"/>
      <c r="X1678" s="138"/>
      <c r="Y1678" s="123"/>
      <c r="Z1678" s="123"/>
      <c r="AA1678" s="79"/>
      <c r="AB1678" s="79"/>
      <c r="AC1678" s="164"/>
      <c r="AD1678" s="123"/>
      <c r="AE1678" s="174"/>
      <c r="AF1678" s="124"/>
    </row>
    <row r="1679" spans="1:32" s="106" customFormat="1">
      <c r="A1679" s="108"/>
      <c r="B1679" s="108"/>
      <c r="C1679" s="108"/>
      <c r="D1679" s="41"/>
      <c r="E1679" s="41"/>
      <c r="F1679" s="41"/>
      <c r="G1679" s="41"/>
      <c r="H1679" s="133"/>
      <c r="I1679" s="133"/>
      <c r="J1679" s="133"/>
      <c r="K1679" s="133"/>
      <c r="L1679" s="133"/>
      <c r="M1679" s="133"/>
      <c r="N1679" s="133"/>
      <c r="Q1679" s="109"/>
      <c r="R1679" s="109"/>
      <c r="S1679" s="109"/>
      <c r="T1679" s="109"/>
      <c r="U1679" s="109"/>
      <c r="V1679" s="109"/>
      <c r="W1679" s="122"/>
      <c r="X1679" s="138"/>
      <c r="Y1679" s="123"/>
      <c r="Z1679" s="123"/>
      <c r="AA1679" s="79"/>
      <c r="AB1679" s="79"/>
      <c r="AC1679" s="164"/>
      <c r="AD1679" s="123"/>
      <c r="AE1679" s="174"/>
      <c r="AF1679" s="124"/>
    </row>
    <row r="1680" spans="1:32" s="106" customFormat="1">
      <c r="A1680" s="108"/>
      <c r="B1680" s="108"/>
      <c r="C1680" s="108"/>
      <c r="D1680" s="41"/>
      <c r="E1680" s="41"/>
      <c r="F1680" s="41"/>
      <c r="G1680" s="41"/>
      <c r="H1680" s="133"/>
      <c r="I1680" s="133"/>
      <c r="J1680" s="133"/>
      <c r="K1680" s="133"/>
      <c r="L1680" s="133"/>
      <c r="M1680" s="133"/>
      <c r="N1680" s="133"/>
      <c r="Q1680" s="109"/>
      <c r="R1680" s="109"/>
      <c r="S1680" s="109"/>
      <c r="T1680" s="109"/>
      <c r="U1680" s="109"/>
      <c r="V1680" s="109"/>
      <c r="W1680" s="122"/>
      <c r="X1680" s="138"/>
      <c r="Y1680" s="123"/>
      <c r="Z1680" s="123"/>
      <c r="AA1680" s="79"/>
      <c r="AB1680" s="79"/>
      <c r="AC1680" s="164"/>
      <c r="AD1680" s="123"/>
      <c r="AE1680" s="174"/>
      <c r="AF1680" s="124"/>
    </row>
    <row r="1681" spans="1:32" s="106" customFormat="1">
      <c r="A1681" s="108"/>
      <c r="B1681" s="108"/>
      <c r="C1681" s="108"/>
      <c r="D1681" s="41"/>
      <c r="E1681" s="41"/>
      <c r="F1681" s="41"/>
      <c r="G1681" s="41"/>
      <c r="H1681" s="133"/>
      <c r="I1681" s="133"/>
      <c r="J1681" s="133"/>
      <c r="K1681" s="133"/>
      <c r="L1681" s="133"/>
      <c r="M1681" s="133"/>
      <c r="N1681" s="133"/>
      <c r="Q1681" s="109"/>
      <c r="R1681" s="109"/>
      <c r="S1681" s="109"/>
      <c r="T1681" s="109"/>
      <c r="U1681" s="109"/>
      <c r="V1681" s="109"/>
      <c r="W1681" s="122"/>
      <c r="X1681" s="138"/>
      <c r="Y1681" s="123"/>
      <c r="Z1681" s="123"/>
      <c r="AA1681" s="79"/>
      <c r="AB1681" s="79"/>
      <c r="AC1681" s="164"/>
      <c r="AD1681" s="123"/>
      <c r="AE1681" s="174"/>
      <c r="AF1681" s="124"/>
    </row>
    <row r="1682" spans="1:32" s="106" customFormat="1">
      <c r="A1682" s="108"/>
      <c r="B1682" s="108"/>
      <c r="C1682" s="108"/>
      <c r="D1682" s="125"/>
      <c r="E1682" s="100"/>
      <c r="F1682" s="125"/>
      <c r="G1682" s="125"/>
      <c r="H1682" s="133"/>
      <c r="I1682" s="133"/>
      <c r="J1682" s="133"/>
      <c r="K1682" s="133"/>
      <c r="L1682" s="133"/>
      <c r="M1682" s="133"/>
      <c r="N1682" s="133"/>
      <c r="Q1682" s="109"/>
      <c r="R1682" s="109"/>
      <c r="S1682" s="109"/>
      <c r="T1682" s="109"/>
      <c r="U1682" s="109"/>
      <c r="V1682" s="109"/>
      <c r="W1682" s="122"/>
      <c r="X1682" s="138"/>
      <c r="Y1682" s="123"/>
      <c r="Z1682" s="123"/>
      <c r="AA1682" s="79"/>
      <c r="AB1682" s="79"/>
      <c r="AC1682" s="164"/>
      <c r="AD1682" s="123"/>
      <c r="AE1682" s="174"/>
      <c r="AF1682" s="124"/>
    </row>
    <row r="1683" spans="1:32" s="106" customFormat="1">
      <c r="A1683" s="108"/>
      <c r="B1683" s="108"/>
      <c r="C1683" s="108"/>
      <c r="D1683" s="125"/>
      <c r="E1683" s="100"/>
      <c r="F1683" s="125"/>
      <c r="G1683" s="125"/>
      <c r="H1683" s="133"/>
      <c r="I1683" s="133"/>
      <c r="J1683" s="133"/>
      <c r="K1683" s="133"/>
      <c r="L1683" s="133"/>
      <c r="M1683" s="133"/>
      <c r="N1683" s="133"/>
      <c r="Q1683" s="109"/>
      <c r="R1683" s="109"/>
      <c r="S1683" s="109"/>
      <c r="T1683" s="109"/>
      <c r="U1683" s="109"/>
      <c r="V1683" s="109"/>
      <c r="W1683" s="122"/>
      <c r="X1683" s="138"/>
      <c r="Y1683" s="123"/>
      <c r="Z1683" s="123"/>
      <c r="AA1683" s="79"/>
      <c r="AB1683" s="79"/>
      <c r="AC1683" s="164"/>
      <c r="AD1683" s="123"/>
      <c r="AE1683" s="174"/>
      <c r="AF1683" s="124"/>
    </row>
    <row r="1684" spans="1:32" s="106" customFormat="1">
      <c r="A1684" s="108"/>
      <c r="B1684" s="108"/>
      <c r="C1684" s="108"/>
      <c r="D1684" s="111"/>
      <c r="E1684" s="100"/>
      <c r="F1684" s="111"/>
      <c r="G1684" s="111"/>
      <c r="H1684" s="133"/>
      <c r="I1684" s="133"/>
      <c r="J1684" s="133"/>
      <c r="K1684" s="133"/>
      <c r="L1684" s="133"/>
      <c r="M1684" s="133"/>
      <c r="N1684" s="133"/>
      <c r="Q1684" s="109"/>
      <c r="R1684" s="109"/>
      <c r="S1684" s="109"/>
      <c r="T1684" s="109"/>
      <c r="U1684" s="109"/>
      <c r="V1684" s="109"/>
      <c r="W1684" s="122"/>
      <c r="X1684" s="138"/>
      <c r="Y1684" s="123"/>
      <c r="Z1684" s="123"/>
      <c r="AA1684" s="79"/>
      <c r="AB1684" s="79"/>
      <c r="AC1684" s="164"/>
      <c r="AD1684" s="123"/>
      <c r="AE1684" s="174"/>
      <c r="AF1684" s="124"/>
    </row>
    <row r="1685" spans="1:32" s="106" customFormat="1">
      <c r="A1685" s="108"/>
      <c r="B1685" s="108"/>
      <c r="C1685" s="108"/>
      <c r="D1685" s="41"/>
      <c r="E1685" s="41"/>
      <c r="F1685" s="41"/>
      <c r="G1685" s="41"/>
      <c r="H1685" s="133"/>
      <c r="I1685" s="133"/>
      <c r="J1685" s="133"/>
      <c r="K1685" s="133"/>
      <c r="L1685" s="133"/>
      <c r="M1685" s="133"/>
      <c r="N1685" s="133"/>
      <c r="Q1685" s="109"/>
      <c r="R1685" s="109"/>
      <c r="S1685" s="109"/>
      <c r="T1685" s="109"/>
      <c r="U1685" s="109"/>
      <c r="V1685" s="109"/>
      <c r="W1685" s="122"/>
      <c r="X1685" s="138"/>
      <c r="Y1685" s="123"/>
      <c r="Z1685" s="123"/>
      <c r="AA1685" s="79"/>
      <c r="AB1685" s="79"/>
      <c r="AC1685" s="164"/>
      <c r="AD1685" s="123"/>
      <c r="AE1685" s="174"/>
      <c r="AF1685" s="124"/>
    </row>
    <row r="1686" spans="1:32" s="106" customFormat="1">
      <c r="A1686" s="108"/>
      <c r="B1686" s="108"/>
      <c r="C1686" s="108"/>
      <c r="D1686" s="41"/>
      <c r="E1686" s="41"/>
      <c r="F1686" s="41"/>
      <c r="G1686" s="41"/>
      <c r="H1686" s="133"/>
      <c r="I1686" s="133"/>
      <c r="J1686" s="133"/>
      <c r="K1686" s="133"/>
      <c r="L1686" s="133"/>
      <c r="M1686" s="133"/>
      <c r="N1686" s="133"/>
      <c r="Q1686" s="109"/>
      <c r="R1686" s="109"/>
      <c r="S1686" s="109"/>
      <c r="T1686" s="109"/>
      <c r="U1686" s="109"/>
      <c r="V1686" s="109"/>
      <c r="W1686" s="122"/>
      <c r="X1686" s="138"/>
      <c r="Y1686" s="123"/>
      <c r="Z1686" s="123"/>
      <c r="AA1686" s="79"/>
      <c r="AB1686" s="79"/>
      <c r="AC1686" s="164"/>
      <c r="AD1686" s="123"/>
      <c r="AE1686" s="174"/>
      <c r="AF1686" s="124"/>
    </row>
    <row r="1687" spans="1:32" s="106" customFormat="1">
      <c r="A1687" s="108"/>
      <c r="B1687" s="108"/>
      <c r="C1687" s="108"/>
      <c r="D1687" s="125"/>
      <c r="E1687" s="100"/>
      <c r="F1687" s="125"/>
      <c r="G1687" s="125"/>
      <c r="H1687" s="133"/>
      <c r="I1687" s="133"/>
      <c r="J1687" s="133"/>
      <c r="K1687" s="133"/>
      <c r="L1687" s="133"/>
      <c r="M1687" s="133"/>
      <c r="N1687" s="133"/>
      <c r="Q1687" s="109"/>
      <c r="R1687" s="109"/>
      <c r="S1687" s="109"/>
      <c r="T1687" s="109"/>
      <c r="U1687" s="109"/>
      <c r="V1687" s="109"/>
      <c r="W1687" s="122"/>
      <c r="X1687" s="138"/>
      <c r="Y1687" s="123"/>
      <c r="Z1687" s="123"/>
      <c r="AA1687" s="79"/>
      <c r="AB1687" s="79"/>
      <c r="AC1687" s="164"/>
      <c r="AD1687" s="123"/>
      <c r="AE1687" s="174"/>
      <c r="AF1687" s="124"/>
    </row>
    <row r="1688" spans="1:32" s="106" customFormat="1">
      <c r="A1688" s="108"/>
      <c r="B1688" s="108"/>
      <c r="C1688" s="108"/>
      <c r="D1688" s="111"/>
      <c r="E1688" s="100"/>
      <c r="F1688" s="111"/>
      <c r="G1688" s="111"/>
      <c r="H1688" s="133"/>
      <c r="I1688" s="133"/>
      <c r="J1688" s="133"/>
      <c r="K1688" s="133"/>
      <c r="L1688" s="133"/>
      <c r="M1688" s="133"/>
      <c r="N1688" s="133"/>
      <c r="Q1688" s="109"/>
      <c r="R1688" s="109"/>
      <c r="S1688" s="109"/>
      <c r="T1688" s="109"/>
      <c r="U1688" s="109"/>
      <c r="V1688" s="109"/>
      <c r="W1688" s="122"/>
      <c r="X1688" s="138"/>
      <c r="Y1688" s="123"/>
      <c r="Z1688" s="123"/>
      <c r="AA1688" s="79"/>
      <c r="AB1688" s="79"/>
      <c r="AC1688" s="164"/>
      <c r="AD1688" s="123"/>
      <c r="AE1688" s="174"/>
      <c r="AF1688" s="124"/>
    </row>
    <row r="1689" spans="1:32" s="106" customFormat="1">
      <c r="A1689" s="108"/>
      <c r="B1689" s="108"/>
      <c r="C1689" s="108"/>
      <c r="D1689" s="111"/>
      <c r="E1689" s="100"/>
      <c r="F1689" s="111"/>
      <c r="G1689" s="111"/>
      <c r="H1689" s="133"/>
      <c r="I1689" s="133"/>
      <c r="J1689" s="133"/>
      <c r="K1689" s="133"/>
      <c r="L1689" s="133"/>
      <c r="M1689" s="133"/>
      <c r="N1689" s="133"/>
      <c r="Q1689" s="109"/>
      <c r="R1689" s="109"/>
      <c r="S1689" s="109"/>
      <c r="T1689" s="109"/>
      <c r="U1689" s="109"/>
      <c r="V1689" s="109"/>
      <c r="W1689" s="122"/>
      <c r="X1689" s="138"/>
      <c r="Y1689" s="123"/>
      <c r="Z1689" s="123"/>
      <c r="AA1689" s="79"/>
      <c r="AB1689" s="79"/>
      <c r="AC1689" s="164"/>
      <c r="AD1689" s="123"/>
      <c r="AE1689" s="174"/>
      <c r="AF1689" s="124"/>
    </row>
    <row r="1690" spans="1:32" s="106" customFormat="1">
      <c r="A1690" s="108"/>
      <c r="B1690" s="108"/>
      <c r="C1690" s="108"/>
      <c r="D1690" s="125"/>
      <c r="E1690" s="100"/>
      <c r="F1690" s="125"/>
      <c r="G1690" s="125"/>
      <c r="H1690" s="133"/>
      <c r="I1690" s="133"/>
      <c r="J1690" s="133"/>
      <c r="K1690" s="133"/>
      <c r="L1690" s="133"/>
      <c r="M1690" s="133"/>
      <c r="N1690" s="133"/>
      <c r="Q1690" s="109"/>
      <c r="R1690" s="109"/>
      <c r="S1690" s="109"/>
      <c r="T1690" s="109"/>
      <c r="U1690" s="109"/>
      <c r="V1690" s="109"/>
      <c r="W1690" s="122"/>
      <c r="X1690" s="138"/>
      <c r="Y1690" s="123"/>
      <c r="Z1690" s="123"/>
      <c r="AA1690" s="79"/>
      <c r="AB1690" s="79"/>
      <c r="AC1690" s="164"/>
      <c r="AD1690" s="123"/>
      <c r="AE1690" s="174"/>
      <c r="AF1690" s="124"/>
    </row>
    <row r="1691" spans="1:32" s="106" customFormat="1">
      <c r="A1691" s="108"/>
      <c r="B1691" s="108"/>
      <c r="C1691" s="108"/>
      <c r="D1691" s="125"/>
      <c r="E1691" s="100"/>
      <c r="F1691" s="125"/>
      <c r="G1691" s="125"/>
      <c r="H1691" s="133"/>
      <c r="I1691" s="133"/>
      <c r="J1691" s="133"/>
      <c r="K1691" s="133"/>
      <c r="L1691" s="133"/>
      <c r="M1691" s="133"/>
      <c r="N1691" s="133"/>
      <c r="Q1691" s="109"/>
      <c r="R1691" s="109"/>
      <c r="S1691" s="109"/>
      <c r="T1691" s="109"/>
      <c r="U1691" s="109"/>
      <c r="V1691" s="109"/>
      <c r="W1691" s="122"/>
      <c r="X1691" s="138"/>
      <c r="Y1691" s="123"/>
      <c r="Z1691" s="123"/>
      <c r="AA1691" s="79"/>
      <c r="AB1691" s="79"/>
      <c r="AC1691" s="164"/>
      <c r="AD1691" s="123"/>
      <c r="AE1691" s="174"/>
      <c r="AF1691" s="124"/>
    </row>
    <row r="1692" spans="1:32" s="106" customFormat="1">
      <c r="A1692" s="108"/>
      <c r="B1692" s="108"/>
      <c r="C1692" s="108"/>
      <c r="D1692" s="125"/>
      <c r="E1692" s="100"/>
      <c r="F1692" s="125"/>
      <c r="G1692" s="125"/>
      <c r="H1692" s="133"/>
      <c r="I1692" s="133"/>
      <c r="J1692" s="133"/>
      <c r="K1692" s="133"/>
      <c r="L1692" s="133"/>
      <c r="M1692" s="133"/>
      <c r="N1692" s="133"/>
      <c r="Q1692" s="109"/>
      <c r="R1692" s="109"/>
      <c r="S1692" s="109"/>
      <c r="T1692" s="109"/>
      <c r="U1692" s="109"/>
      <c r="V1692" s="109"/>
      <c r="W1692" s="122"/>
      <c r="X1692" s="138"/>
      <c r="Y1692" s="123"/>
      <c r="Z1692" s="123"/>
      <c r="AA1692" s="79"/>
      <c r="AB1692" s="79"/>
      <c r="AC1692" s="164"/>
      <c r="AD1692" s="123"/>
      <c r="AE1692" s="174"/>
      <c r="AF1692" s="124"/>
    </row>
    <row r="1693" spans="1:32" s="106" customFormat="1">
      <c r="A1693" s="108"/>
      <c r="B1693" s="108"/>
      <c r="C1693" s="108"/>
      <c r="D1693" s="125"/>
      <c r="E1693" s="100"/>
      <c r="F1693" s="125"/>
      <c r="G1693" s="125"/>
      <c r="H1693" s="133"/>
      <c r="I1693" s="133"/>
      <c r="J1693" s="133"/>
      <c r="K1693" s="133"/>
      <c r="L1693" s="133"/>
      <c r="M1693" s="133"/>
      <c r="N1693" s="133"/>
      <c r="Q1693" s="109"/>
      <c r="R1693" s="109"/>
      <c r="S1693" s="109"/>
      <c r="T1693" s="109"/>
      <c r="U1693" s="109"/>
      <c r="V1693" s="109"/>
      <c r="W1693" s="122"/>
      <c r="X1693" s="138"/>
      <c r="Y1693" s="123"/>
      <c r="Z1693" s="123"/>
      <c r="AA1693" s="79"/>
      <c r="AB1693" s="79"/>
      <c r="AC1693" s="164"/>
      <c r="AD1693" s="123"/>
      <c r="AE1693" s="174"/>
      <c r="AF1693" s="124"/>
    </row>
    <row r="1694" spans="1:32" s="106" customFormat="1">
      <c r="A1694" s="108"/>
      <c r="B1694" s="108"/>
      <c r="C1694" s="108"/>
      <c r="D1694" s="41"/>
      <c r="E1694" s="107"/>
      <c r="F1694" s="41"/>
      <c r="G1694" s="41"/>
      <c r="H1694" s="133"/>
      <c r="I1694" s="133"/>
      <c r="J1694" s="133"/>
      <c r="K1694" s="133"/>
      <c r="L1694" s="133"/>
      <c r="M1694" s="133"/>
      <c r="N1694" s="133"/>
      <c r="Q1694" s="109"/>
      <c r="R1694" s="109"/>
      <c r="S1694" s="109"/>
      <c r="T1694" s="109"/>
      <c r="U1694" s="109"/>
      <c r="V1694" s="109"/>
      <c r="W1694" s="122"/>
      <c r="X1694" s="138"/>
      <c r="Y1694" s="123"/>
      <c r="Z1694" s="123"/>
      <c r="AA1694" s="79"/>
      <c r="AB1694" s="79"/>
      <c r="AC1694" s="164"/>
      <c r="AD1694" s="123"/>
      <c r="AE1694" s="174"/>
      <c r="AF1694" s="124"/>
    </row>
    <row r="1695" spans="1:32" s="106" customFormat="1">
      <c r="A1695" s="108"/>
      <c r="B1695" s="108"/>
      <c r="C1695" s="108"/>
      <c r="D1695" s="41"/>
      <c r="E1695" s="41"/>
      <c r="F1695" s="41"/>
      <c r="G1695" s="41"/>
      <c r="H1695" s="133"/>
      <c r="I1695" s="133"/>
      <c r="J1695" s="133"/>
      <c r="K1695" s="133"/>
      <c r="L1695" s="133"/>
      <c r="M1695" s="133"/>
      <c r="N1695" s="133"/>
      <c r="Q1695" s="109"/>
      <c r="R1695" s="109"/>
      <c r="S1695" s="109"/>
      <c r="T1695" s="109"/>
      <c r="U1695" s="109"/>
      <c r="V1695" s="109"/>
      <c r="W1695" s="122"/>
      <c r="X1695" s="138"/>
      <c r="Y1695" s="123"/>
      <c r="Z1695" s="123"/>
      <c r="AA1695" s="79"/>
      <c r="AB1695" s="79"/>
      <c r="AC1695" s="164"/>
      <c r="AD1695" s="123"/>
      <c r="AE1695" s="174"/>
      <c r="AF1695" s="124"/>
    </row>
    <row r="1696" spans="1:32" s="106" customFormat="1">
      <c r="A1696" s="108"/>
      <c r="B1696" s="108"/>
      <c r="C1696" s="108"/>
      <c r="D1696" s="41"/>
      <c r="E1696" s="41"/>
      <c r="F1696" s="41"/>
      <c r="G1696" s="41"/>
      <c r="H1696" s="133"/>
      <c r="I1696" s="133"/>
      <c r="J1696" s="133"/>
      <c r="K1696" s="133"/>
      <c r="L1696" s="133"/>
      <c r="M1696" s="133"/>
      <c r="N1696" s="133"/>
      <c r="Q1696" s="109"/>
      <c r="R1696" s="109"/>
      <c r="S1696" s="109"/>
      <c r="T1696" s="109"/>
      <c r="U1696" s="109"/>
      <c r="V1696" s="109"/>
      <c r="W1696" s="122"/>
      <c r="X1696" s="138"/>
      <c r="Y1696" s="123"/>
      <c r="Z1696" s="123"/>
      <c r="AA1696" s="79"/>
      <c r="AB1696" s="79"/>
      <c r="AC1696" s="164"/>
      <c r="AD1696" s="123"/>
      <c r="AE1696" s="174"/>
      <c r="AF1696" s="124"/>
    </row>
    <row r="1697" spans="1:32" s="106" customFormat="1">
      <c r="A1697" s="108"/>
      <c r="B1697" s="108"/>
      <c r="C1697" s="108"/>
      <c r="D1697" s="111"/>
      <c r="E1697" s="100"/>
      <c r="F1697" s="111"/>
      <c r="G1697" s="111"/>
      <c r="H1697" s="133"/>
      <c r="I1697" s="133"/>
      <c r="J1697" s="133"/>
      <c r="K1697" s="133"/>
      <c r="L1697" s="133"/>
      <c r="M1697" s="133"/>
      <c r="N1697" s="133"/>
      <c r="Q1697" s="109"/>
      <c r="R1697" s="109"/>
      <c r="S1697" s="109"/>
      <c r="T1697" s="109"/>
      <c r="U1697" s="109"/>
      <c r="V1697" s="109"/>
      <c r="W1697" s="122"/>
      <c r="X1697" s="138"/>
      <c r="Y1697" s="123"/>
      <c r="Z1697" s="123"/>
      <c r="AA1697" s="79"/>
      <c r="AB1697" s="79"/>
      <c r="AC1697" s="164"/>
      <c r="AD1697" s="123"/>
      <c r="AE1697" s="174"/>
      <c r="AF1697" s="124"/>
    </row>
    <row r="1698" spans="1:32" s="106" customFormat="1">
      <c r="A1698" s="108"/>
      <c r="B1698" s="108"/>
      <c r="C1698" s="108"/>
      <c r="D1698" s="125"/>
      <c r="E1698" s="100"/>
      <c r="F1698" s="125"/>
      <c r="G1698" s="125"/>
      <c r="H1698" s="133"/>
      <c r="I1698" s="133"/>
      <c r="J1698" s="133"/>
      <c r="K1698" s="133"/>
      <c r="L1698" s="133"/>
      <c r="M1698" s="133"/>
      <c r="N1698" s="133"/>
      <c r="Q1698" s="109"/>
      <c r="R1698" s="109"/>
      <c r="S1698" s="109"/>
      <c r="T1698" s="109"/>
      <c r="U1698" s="109"/>
      <c r="V1698" s="109"/>
      <c r="W1698" s="122"/>
      <c r="X1698" s="138"/>
      <c r="Y1698" s="123"/>
      <c r="Z1698" s="123"/>
      <c r="AA1698" s="79"/>
      <c r="AB1698" s="79"/>
      <c r="AC1698" s="164"/>
      <c r="AD1698" s="123"/>
      <c r="AE1698" s="174"/>
      <c r="AF1698" s="124"/>
    </row>
    <row r="1699" spans="1:32" s="106" customFormat="1">
      <c r="A1699" s="108"/>
      <c r="B1699" s="108"/>
      <c r="C1699" s="108"/>
      <c r="D1699" s="125"/>
      <c r="E1699" s="100"/>
      <c r="F1699" s="125"/>
      <c r="G1699" s="125"/>
      <c r="H1699" s="133"/>
      <c r="I1699" s="133"/>
      <c r="J1699" s="133"/>
      <c r="K1699" s="133"/>
      <c r="L1699" s="133"/>
      <c r="M1699" s="133"/>
      <c r="N1699" s="133"/>
      <c r="Q1699" s="109"/>
      <c r="R1699" s="109"/>
      <c r="S1699" s="109"/>
      <c r="T1699" s="109"/>
      <c r="U1699" s="109"/>
      <c r="V1699" s="109"/>
      <c r="W1699" s="122"/>
      <c r="X1699" s="138"/>
      <c r="Y1699" s="123"/>
      <c r="Z1699" s="123"/>
      <c r="AA1699" s="79"/>
      <c r="AB1699" s="79"/>
      <c r="AC1699" s="164"/>
      <c r="AD1699" s="123"/>
      <c r="AE1699" s="174"/>
      <c r="AF1699" s="124"/>
    </row>
    <row r="1700" spans="1:32" s="106" customFormat="1">
      <c r="A1700" s="108"/>
      <c r="B1700" s="108"/>
      <c r="C1700" s="108"/>
      <c r="D1700" s="41"/>
      <c r="E1700" s="41"/>
      <c r="F1700" s="41"/>
      <c r="G1700" s="41"/>
      <c r="H1700" s="133"/>
      <c r="I1700" s="133"/>
      <c r="J1700" s="133"/>
      <c r="K1700" s="133"/>
      <c r="L1700" s="133"/>
      <c r="M1700" s="133"/>
      <c r="N1700" s="133"/>
      <c r="Q1700" s="109"/>
      <c r="R1700" s="109"/>
      <c r="S1700" s="109"/>
      <c r="T1700" s="109"/>
      <c r="U1700" s="109"/>
      <c r="V1700" s="109"/>
      <c r="W1700" s="122"/>
      <c r="X1700" s="138"/>
      <c r="Y1700" s="123"/>
      <c r="Z1700" s="123"/>
      <c r="AA1700" s="79"/>
      <c r="AB1700" s="79"/>
      <c r="AC1700" s="164"/>
      <c r="AD1700" s="123"/>
      <c r="AE1700" s="174"/>
      <c r="AF1700" s="124"/>
    </row>
    <row r="1701" spans="1:32" s="106" customFormat="1">
      <c r="A1701" s="108"/>
      <c r="B1701" s="108"/>
      <c r="C1701" s="108"/>
      <c r="D1701" s="126"/>
      <c r="E1701" s="100"/>
      <c r="F1701" s="126"/>
      <c r="G1701" s="126"/>
      <c r="H1701" s="133"/>
      <c r="I1701" s="133"/>
      <c r="J1701" s="133"/>
      <c r="K1701" s="133"/>
      <c r="L1701" s="133"/>
      <c r="M1701" s="133"/>
      <c r="N1701" s="133"/>
      <c r="Q1701" s="109"/>
      <c r="R1701" s="109"/>
      <c r="S1701" s="109"/>
      <c r="T1701" s="109"/>
      <c r="U1701" s="109"/>
      <c r="V1701" s="109"/>
      <c r="W1701" s="122"/>
      <c r="X1701" s="138"/>
      <c r="Y1701" s="123"/>
      <c r="Z1701" s="123"/>
      <c r="AA1701" s="79"/>
      <c r="AB1701" s="79"/>
      <c r="AC1701" s="164"/>
      <c r="AD1701" s="123"/>
      <c r="AE1701" s="174"/>
      <c r="AF1701" s="124"/>
    </row>
    <row r="1702" spans="1:32" s="106" customFormat="1">
      <c r="A1702" s="108"/>
      <c r="B1702" s="108"/>
      <c r="C1702" s="108"/>
      <c r="D1702" s="126"/>
      <c r="E1702" s="100"/>
      <c r="F1702" s="126"/>
      <c r="G1702" s="126"/>
      <c r="H1702" s="133"/>
      <c r="I1702" s="133"/>
      <c r="J1702" s="133"/>
      <c r="K1702" s="133"/>
      <c r="L1702" s="133"/>
      <c r="M1702" s="133"/>
      <c r="N1702" s="133"/>
      <c r="Q1702" s="109"/>
      <c r="R1702" s="109"/>
      <c r="S1702" s="109"/>
      <c r="T1702" s="109"/>
      <c r="U1702" s="109"/>
      <c r="V1702" s="109"/>
      <c r="W1702" s="122"/>
      <c r="X1702" s="138"/>
      <c r="Y1702" s="123"/>
      <c r="Z1702" s="123"/>
      <c r="AA1702" s="79"/>
      <c r="AB1702" s="79"/>
      <c r="AC1702" s="164"/>
      <c r="AD1702" s="123"/>
      <c r="AE1702" s="174"/>
      <c r="AF1702" s="124"/>
    </row>
    <row r="1703" spans="1:32" s="106" customFormat="1">
      <c r="A1703" s="108"/>
      <c r="B1703" s="108"/>
      <c r="C1703" s="108"/>
      <c r="D1703" s="111"/>
      <c r="E1703" s="100"/>
      <c r="F1703" s="111"/>
      <c r="G1703" s="111"/>
      <c r="H1703" s="133"/>
      <c r="I1703" s="133"/>
      <c r="J1703" s="133"/>
      <c r="K1703" s="133"/>
      <c r="L1703" s="133"/>
      <c r="M1703" s="133"/>
      <c r="N1703" s="133"/>
      <c r="Q1703" s="109"/>
      <c r="R1703" s="109"/>
      <c r="S1703" s="109"/>
      <c r="T1703" s="109"/>
      <c r="U1703" s="109"/>
      <c r="V1703" s="109"/>
      <c r="W1703" s="122"/>
      <c r="X1703" s="138"/>
      <c r="Y1703" s="123"/>
      <c r="Z1703" s="123"/>
      <c r="AA1703" s="79"/>
      <c r="AB1703" s="79"/>
      <c r="AC1703" s="164"/>
      <c r="AD1703" s="123"/>
      <c r="AE1703" s="174"/>
      <c r="AF1703" s="124"/>
    </row>
    <row r="1704" spans="1:32" s="106" customFormat="1">
      <c r="A1704" s="108"/>
      <c r="B1704" s="108"/>
      <c r="C1704" s="108"/>
      <c r="D1704" s="41"/>
      <c r="E1704" s="41"/>
      <c r="F1704" s="41"/>
      <c r="G1704" s="41"/>
      <c r="H1704" s="133"/>
      <c r="I1704" s="133"/>
      <c r="J1704" s="133"/>
      <c r="K1704" s="133"/>
      <c r="L1704" s="133"/>
      <c r="M1704" s="133"/>
      <c r="N1704" s="133"/>
      <c r="Q1704" s="109"/>
      <c r="R1704" s="109"/>
      <c r="S1704" s="109"/>
      <c r="T1704" s="109"/>
      <c r="U1704" s="109"/>
      <c r="V1704" s="109"/>
      <c r="W1704" s="122"/>
      <c r="X1704" s="138"/>
      <c r="Y1704" s="123"/>
      <c r="Z1704" s="123"/>
      <c r="AA1704" s="79"/>
      <c r="AB1704" s="79"/>
      <c r="AC1704" s="164"/>
      <c r="AD1704" s="123"/>
      <c r="AE1704" s="174"/>
      <c r="AF1704" s="124"/>
    </row>
    <row r="1705" spans="1:32" s="106" customFormat="1">
      <c r="A1705" s="108"/>
      <c r="B1705" s="108"/>
      <c r="C1705" s="108"/>
      <c r="D1705" s="125"/>
      <c r="E1705" s="100"/>
      <c r="F1705" s="125"/>
      <c r="G1705" s="125"/>
      <c r="H1705" s="133"/>
      <c r="I1705" s="133"/>
      <c r="J1705" s="133"/>
      <c r="K1705" s="133"/>
      <c r="L1705" s="133"/>
      <c r="M1705" s="133"/>
      <c r="N1705" s="133"/>
      <c r="Q1705" s="109"/>
      <c r="R1705" s="109"/>
      <c r="S1705" s="109"/>
      <c r="T1705" s="109"/>
      <c r="U1705" s="109"/>
      <c r="V1705" s="109"/>
      <c r="W1705" s="122"/>
      <c r="X1705" s="138"/>
      <c r="Y1705" s="123"/>
      <c r="Z1705" s="123"/>
      <c r="AA1705" s="79"/>
      <c r="AB1705" s="79"/>
      <c r="AC1705" s="164"/>
      <c r="AD1705" s="123"/>
      <c r="AE1705" s="174"/>
      <c r="AF1705" s="124"/>
    </row>
    <row r="1706" spans="1:32" s="106" customFormat="1">
      <c r="A1706" s="108"/>
      <c r="B1706" s="108"/>
      <c r="C1706" s="108"/>
      <c r="D1706" s="125"/>
      <c r="E1706" s="100"/>
      <c r="F1706" s="125"/>
      <c r="G1706" s="125"/>
      <c r="H1706" s="133"/>
      <c r="I1706" s="133"/>
      <c r="J1706" s="133"/>
      <c r="K1706" s="133"/>
      <c r="L1706" s="133"/>
      <c r="M1706" s="133"/>
      <c r="N1706" s="133"/>
      <c r="Q1706" s="109"/>
      <c r="R1706" s="109"/>
      <c r="S1706" s="109"/>
      <c r="T1706" s="109"/>
      <c r="U1706" s="109"/>
      <c r="V1706" s="109"/>
      <c r="W1706" s="122"/>
      <c r="X1706" s="138"/>
      <c r="Y1706" s="123"/>
      <c r="Z1706" s="123"/>
      <c r="AA1706" s="79"/>
      <c r="AB1706" s="79"/>
      <c r="AC1706" s="164"/>
      <c r="AD1706" s="123"/>
      <c r="AE1706" s="174"/>
      <c r="AF1706" s="124"/>
    </row>
    <row r="1707" spans="1:32" s="106" customFormat="1">
      <c r="A1707" s="108"/>
      <c r="B1707" s="108"/>
      <c r="C1707" s="108"/>
      <c r="D1707" s="125"/>
      <c r="E1707" s="100"/>
      <c r="F1707" s="139"/>
      <c r="G1707" s="125"/>
      <c r="H1707" s="133"/>
      <c r="I1707" s="133"/>
      <c r="J1707" s="133"/>
      <c r="K1707" s="133"/>
      <c r="L1707" s="133"/>
      <c r="M1707" s="133"/>
      <c r="N1707" s="133"/>
      <c r="Q1707" s="109"/>
      <c r="R1707" s="109"/>
      <c r="S1707" s="109"/>
      <c r="T1707" s="109"/>
      <c r="U1707" s="109"/>
      <c r="V1707" s="109"/>
      <c r="W1707" s="122"/>
      <c r="X1707" s="138"/>
      <c r="Y1707" s="123"/>
      <c r="Z1707" s="123"/>
      <c r="AA1707" s="79"/>
      <c r="AB1707" s="79"/>
      <c r="AC1707" s="164"/>
      <c r="AD1707" s="123"/>
      <c r="AE1707" s="174"/>
      <c r="AF1707" s="124"/>
    </row>
    <row r="1708" spans="1:32" s="106" customFormat="1">
      <c r="A1708" s="108"/>
      <c r="B1708" s="108"/>
      <c r="C1708" s="108"/>
      <c r="D1708" s="125"/>
      <c r="E1708" s="100"/>
      <c r="F1708" s="125"/>
      <c r="G1708" s="125"/>
      <c r="H1708" s="133"/>
      <c r="I1708" s="133"/>
      <c r="J1708" s="133"/>
      <c r="K1708" s="133"/>
      <c r="L1708" s="133"/>
      <c r="M1708" s="133"/>
      <c r="N1708" s="133"/>
      <c r="Q1708" s="109"/>
      <c r="R1708" s="109"/>
      <c r="S1708" s="109"/>
      <c r="T1708" s="109"/>
      <c r="U1708" s="109"/>
      <c r="V1708" s="109"/>
      <c r="W1708" s="122"/>
      <c r="X1708" s="138"/>
      <c r="Y1708" s="123"/>
      <c r="Z1708" s="123"/>
      <c r="AA1708" s="79"/>
      <c r="AB1708" s="79"/>
      <c r="AC1708" s="164"/>
      <c r="AD1708" s="123"/>
      <c r="AE1708" s="174"/>
      <c r="AF1708" s="124"/>
    </row>
    <row r="1709" spans="1:32" s="106" customFormat="1">
      <c r="A1709" s="108"/>
      <c r="B1709" s="108"/>
      <c r="C1709" s="108"/>
      <c r="D1709" s="102"/>
      <c r="E1709" s="102"/>
      <c r="F1709" s="102"/>
      <c r="G1709" s="102"/>
      <c r="H1709" s="133"/>
      <c r="I1709" s="133"/>
      <c r="J1709" s="133"/>
      <c r="K1709" s="133"/>
      <c r="L1709" s="133"/>
      <c r="M1709" s="133"/>
      <c r="N1709" s="133"/>
      <c r="Q1709" s="109"/>
      <c r="R1709" s="109"/>
      <c r="S1709" s="109"/>
      <c r="T1709" s="109"/>
      <c r="U1709" s="109"/>
      <c r="V1709" s="109"/>
      <c r="W1709" s="122"/>
      <c r="X1709" s="138"/>
      <c r="Y1709" s="123"/>
      <c r="Z1709" s="123"/>
      <c r="AA1709" s="79"/>
      <c r="AB1709" s="79"/>
      <c r="AC1709" s="164"/>
      <c r="AD1709" s="123"/>
      <c r="AE1709" s="174"/>
      <c r="AF1709" s="124"/>
    </row>
    <row r="1710" spans="1:32" s="106" customFormat="1">
      <c r="A1710" s="108"/>
      <c r="B1710" s="108"/>
      <c r="C1710" s="108"/>
      <c r="D1710" s="41"/>
      <c r="E1710" s="41"/>
      <c r="F1710" s="41"/>
      <c r="G1710" s="41"/>
      <c r="H1710" s="133"/>
      <c r="I1710" s="133"/>
      <c r="J1710" s="133"/>
      <c r="K1710" s="133"/>
      <c r="L1710" s="133"/>
      <c r="M1710" s="133"/>
      <c r="N1710" s="133"/>
      <c r="Q1710" s="109"/>
      <c r="R1710" s="109"/>
      <c r="S1710" s="109"/>
      <c r="T1710" s="109"/>
      <c r="U1710" s="109"/>
      <c r="V1710" s="109"/>
      <c r="W1710" s="122"/>
      <c r="X1710" s="138"/>
      <c r="Y1710" s="123"/>
      <c r="Z1710" s="123"/>
      <c r="AA1710" s="79"/>
      <c r="AB1710" s="79"/>
      <c r="AC1710" s="164"/>
      <c r="AD1710" s="123"/>
      <c r="AE1710" s="174"/>
      <c r="AF1710" s="124"/>
    </row>
    <row r="1711" spans="1:32" s="106" customFormat="1">
      <c r="A1711" s="108"/>
      <c r="B1711" s="108"/>
      <c r="C1711" s="108"/>
      <c r="D1711" s="41"/>
      <c r="E1711" s="41"/>
      <c r="F1711" s="41"/>
      <c r="G1711" s="41"/>
      <c r="H1711" s="133"/>
      <c r="I1711" s="133"/>
      <c r="J1711" s="133"/>
      <c r="K1711" s="133"/>
      <c r="L1711" s="133"/>
      <c r="M1711" s="133"/>
      <c r="N1711" s="133"/>
      <c r="Q1711" s="109"/>
      <c r="R1711" s="109"/>
      <c r="S1711" s="109"/>
      <c r="T1711" s="109"/>
      <c r="U1711" s="109"/>
      <c r="V1711" s="109"/>
      <c r="W1711" s="122"/>
      <c r="X1711" s="138"/>
      <c r="Y1711" s="123"/>
      <c r="Z1711" s="123"/>
      <c r="AA1711" s="79"/>
      <c r="AB1711" s="79"/>
      <c r="AC1711" s="164"/>
      <c r="AD1711" s="123"/>
      <c r="AE1711" s="174"/>
      <c r="AF1711" s="124"/>
    </row>
    <row r="1712" spans="1:32" s="106" customFormat="1">
      <c r="A1712" s="108"/>
      <c r="B1712" s="108"/>
      <c r="C1712" s="108"/>
      <c r="D1712" s="41"/>
      <c r="E1712" s="41"/>
      <c r="F1712" s="41"/>
      <c r="G1712" s="41"/>
      <c r="H1712" s="133"/>
      <c r="I1712" s="133"/>
      <c r="J1712" s="133"/>
      <c r="K1712" s="133"/>
      <c r="L1712" s="133"/>
      <c r="M1712" s="133"/>
      <c r="N1712" s="133"/>
      <c r="Q1712" s="109"/>
      <c r="R1712" s="109"/>
      <c r="S1712" s="109"/>
      <c r="T1712" s="109"/>
      <c r="U1712" s="109"/>
      <c r="V1712" s="109"/>
      <c r="W1712" s="122"/>
      <c r="X1712" s="138"/>
      <c r="Y1712" s="123"/>
      <c r="Z1712" s="123"/>
      <c r="AA1712" s="79"/>
      <c r="AB1712" s="79"/>
      <c r="AC1712" s="164"/>
      <c r="AD1712" s="123"/>
      <c r="AE1712" s="174"/>
      <c r="AF1712" s="124"/>
    </row>
    <row r="1713" spans="1:32" s="106" customFormat="1">
      <c r="A1713" s="108"/>
      <c r="B1713" s="108"/>
      <c r="C1713" s="108"/>
      <c r="D1713" s="41"/>
      <c r="E1713" s="41"/>
      <c r="F1713" s="41"/>
      <c r="G1713" s="41"/>
      <c r="H1713" s="133"/>
      <c r="I1713" s="133"/>
      <c r="J1713" s="133"/>
      <c r="K1713" s="133"/>
      <c r="L1713" s="133"/>
      <c r="M1713" s="133"/>
      <c r="N1713" s="133"/>
      <c r="Q1713" s="109"/>
      <c r="R1713" s="109"/>
      <c r="S1713" s="109"/>
      <c r="T1713" s="109"/>
      <c r="U1713" s="109"/>
      <c r="V1713" s="109"/>
      <c r="W1713" s="122"/>
      <c r="X1713" s="138"/>
      <c r="Y1713" s="123"/>
      <c r="Z1713" s="123"/>
      <c r="AA1713" s="79"/>
      <c r="AB1713" s="79"/>
      <c r="AC1713" s="164"/>
      <c r="AD1713" s="123"/>
      <c r="AE1713" s="174"/>
      <c r="AF1713" s="124"/>
    </row>
    <row r="1714" spans="1:32" s="106" customFormat="1">
      <c r="A1714" s="108"/>
      <c r="B1714" s="108"/>
      <c r="C1714" s="108"/>
      <c r="D1714" s="41"/>
      <c r="E1714" s="107"/>
      <c r="F1714" s="41"/>
      <c r="G1714" s="41"/>
      <c r="H1714" s="133"/>
      <c r="I1714" s="133"/>
      <c r="J1714" s="133"/>
      <c r="K1714" s="133"/>
      <c r="L1714" s="133"/>
      <c r="M1714" s="133"/>
      <c r="N1714" s="133"/>
      <c r="Q1714" s="109"/>
      <c r="R1714" s="109"/>
      <c r="S1714" s="109"/>
      <c r="T1714" s="109"/>
      <c r="U1714" s="109"/>
      <c r="V1714" s="109"/>
      <c r="W1714" s="122"/>
      <c r="X1714" s="138"/>
      <c r="Y1714" s="123"/>
      <c r="Z1714" s="123"/>
      <c r="AA1714" s="79"/>
      <c r="AB1714" s="79"/>
      <c r="AC1714" s="164"/>
      <c r="AD1714" s="123"/>
      <c r="AE1714" s="174"/>
      <c r="AF1714" s="124"/>
    </row>
    <row r="1715" spans="1:32" s="106" customFormat="1">
      <c r="A1715" s="108"/>
      <c r="B1715" s="108"/>
      <c r="C1715" s="108"/>
      <c r="D1715" s="41"/>
      <c r="E1715" s="41"/>
      <c r="F1715" s="41"/>
      <c r="G1715" s="41"/>
      <c r="H1715" s="133"/>
      <c r="I1715" s="133"/>
      <c r="J1715" s="133"/>
      <c r="K1715" s="133"/>
      <c r="L1715" s="133"/>
      <c r="M1715" s="133"/>
      <c r="N1715" s="133"/>
      <c r="Q1715" s="109"/>
      <c r="R1715" s="109"/>
      <c r="S1715" s="109"/>
      <c r="T1715" s="109"/>
      <c r="U1715" s="109"/>
      <c r="V1715" s="109"/>
      <c r="W1715" s="122"/>
      <c r="X1715" s="138"/>
      <c r="Y1715" s="123"/>
      <c r="Z1715" s="123"/>
      <c r="AA1715" s="79"/>
      <c r="AB1715" s="79"/>
      <c r="AC1715" s="164"/>
      <c r="AD1715" s="123"/>
      <c r="AE1715" s="174"/>
      <c r="AF1715" s="124"/>
    </row>
    <row r="1716" spans="1:32" s="106" customFormat="1">
      <c r="A1716" s="108"/>
      <c r="B1716" s="108"/>
      <c r="C1716" s="108"/>
      <c r="D1716" s="41"/>
      <c r="E1716" s="41"/>
      <c r="F1716" s="41"/>
      <c r="G1716" s="41"/>
      <c r="H1716" s="133"/>
      <c r="I1716" s="133"/>
      <c r="J1716" s="133"/>
      <c r="K1716" s="133"/>
      <c r="L1716" s="133"/>
      <c r="M1716" s="133"/>
      <c r="N1716" s="133"/>
      <c r="Q1716" s="109"/>
      <c r="R1716" s="109"/>
      <c r="S1716" s="109"/>
      <c r="T1716" s="109"/>
      <c r="U1716" s="109"/>
      <c r="V1716" s="109"/>
      <c r="W1716" s="122"/>
      <c r="X1716" s="138"/>
      <c r="Y1716" s="123"/>
      <c r="Z1716" s="123"/>
      <c r="AA1716" s="79"/>
      <c r="AB1716" s="79"/>
      <c r="AC1716" s="164"/>
      <c r="AD1716" s="123"/>
      <c r="AE1716" s="174"/>
      <c r="AF1716" s="124"/>
    </row>
    <row r="1717" spans="1:32" s="106" customFormat="1">
      <c r="A1717" s="108"/>
      <c r="B1717" s="108"/>
      <c r="C1717" s="108"/>
      <c r="D1717" s="41"/>
      <c r="E1717" s="41"/>
      <c r="F1717" s="41"/>
      <c r="G1717" s="41"/>
      <c r="H1717" s="133"/>
      <c r="I1717" s="133"/>
      <c r="J1717" s="133"/>
      <c r="K1717" s="133"/>
      <c r="L1717" s="133"/>
      <c r="M1717" s="133"/>
      <c r="N1717" s="133"/>
      <c r="Q1717" s="109"/>
      <c r="R1717" s="109"/>
      <c r="S1717" s="109"/>
      <c r="T1717" s="109"/>
      <c r="U1717" s="109"/>
      <c r="V1717" s="109"/>
      <c r="W1717" s="122"/>
      <c r="X1717" s="138"/>
      <c r="Y1717" s="123"/>
      <c r="Z1717" s="123"/>
      <c r="AA1717" s="79"/>
      <c r="AB1717" s="79"/>
      <c r="AC1717" s="164"/>
      <c r="AD1717" s="123"/>
      <c r="AE1717" s="174"/>
      <c r="AF1717" s="124"/>
    </row>
    <row r="1718" spans="1:32" s="106" customFormat="1">
      <c r="A1718" s="108"/>
      <c r="B1718" s="108"/>
      <c r="C1718" s="108"/>
      <c r="D1718" s="41"/>
      <c r="E1718" s="41"/>
      <c r="F1718" s="41"/>
      <c r="G1718" s="41"/>
      <c r="H1718" s="133"/>
      <c r="I1718" s="133"/>
      <c r="J1718" s="133"/>
      <c r="K1718" s="133"/>
      <c r="L1718" s="133"/>
      <c r="M1718" s="133"/>
      <c r="N1718" s="133"/>
      <c r="Q1718" s="109"/>
      <c r="R1718" s="109"/>
      <c r="S1718" s="109"/>
      <c r="T1718" s="109"/>
      <c r="U1718" s="109"/>
      <c r="V1718" s="109"/>
      <c r="W1718" s="122"/>
      <c r="X1718" s="138"/>
      <c r="Y1718" s="123"/>
      <c r="Z1718" s="123"/>
      <c r="AA1718" s="79"/>
      <c r="AB1718" s="79"/>
      <c r="AC1718" s="164"/>
      <c r="AD1718" s="123"/>
      <c r="AE1718" s="174"/>
      <c r="AF1718" s="124"/>
    </row>
    <row r="1719" spans="1:32" s="106" customFormat="1">
      <c r="A1719" s="108"/>
      <c r="B1719" s="108"/>
      <c r="C1719" s="108"/>
      <c r="D1719" s="41"/>
      <c r="E1719" s="41"/>
      <c r="F1719" s="41"/>
      <c r="G1719" s="41"/>
      <c r="H1719" s="133"/>
      <c r="I1719" s="133"/>
      <c r="J1719" s="133"/>
      <c r="K1719" s="133"/>
      <c r="L1719" s="133"/>
      <c r="M1719" s="133"/>
      <c r="N1719" s="133"/>
      <c r="Q1719" s="109"/>
      <c r="R1719" s="109"/>
      <c r="S1719" s="109"/>
      <c r="T1719" s="109"/>
      <c r="U1719" s="109"/>
      <c r="V1719" s="109"/>
      <c r="W1719" s="122"/>
      <c r="X1719" s="138"/>
      <c r="Y1719" s="123"/>
      <c r="Z1719" s="123"/>
      <c r="AA1719" s="79"/>
      <c r="AB1719" s="79"/>
      <c r="AC1719" s="164"/>
      <c r="AD1719" s="123"/>
      <c r="AE1719" s="174"/>
      <c r="AF1719" s="124"/>
    </row>
    <row r="1720" spans="1:32" s="106" customFormat="1">
      <c r="A1720" s="108"/>
      <c r="B1720" s="108"/>
      <c r="C1720" s="108"/>
      <c r="D1720" s="41"/>
      <c r="E1720" s="41"/>
      <c r="F1720" s="41"/>
      <c r="G1720" s="41"/>
      <c r="H1720" s="133"/>
      <c r="I1720" s="133"/>
      <c r="J1720" s="133"/>
      <c r="K1720" s="133"/>
      <c r="L1720" s="133"/>
      <c r="M1720" s="133"/>
      <c r="N1720" s="133"/>
      <c r="Q1720" s="109"/>
      <c r="R1720" s="109"/>
      <c r="S1720" s="109"/>
      <c r="T1720" s="109"/>
      <c r="U1720" s="109"/>
      <c r="V1720" s="109"/>
      <c r="W1720" s="122"/>
      <c r="X1720" s="138"/>
      <c r="Y1720" s="123"/>
      <c r="Z1720" s="123"/>
      <c r="AA1720" s="79"/>
      <c r="AB1720" s="79"/>
      <c r="AC1720" s="164"/>
      <c r="AD1720" s="123"/>
      <c r="AE1720" s="174"/>
      <c r="AF1720" s="124"/>
    </row>
    <row r="1721" spans="1:32" s="106" customFormat="1">
      <c r="A1721" s="108"/>
      <c r="B1721" s="108"/>
      <c r="C1721" s="108"/>
      <c r="D1721" s="41"/>
      <c r="E1721" s="41"/>
      <c r="F1721" s="41"/>
      <c r="G1721" s="41"/>
      <c r="H1721" s="133"/>
      <c r="I1721" s="133"/>
      <c r="J1721" s="133"/>
      <c r="K1721" s="133"/>
      <c r="L1721" s="133"/>
      <c r="M1721" s="133"/>
      <c r="N1721" s="133"/>
      <c r="Q1721" s="109"/>
      <c r="R1721" s="109"/>
      <c r="S1721" s="109"/>
      <c r="T1721" s="109"/>
      <c r="U1721" s="109"/>
      <c r="V1721" s="109"/>
      <c r="W1721" s="122"/>
      <c r="X1721" s="138"/>
      <c r="Y1721" s="123"/>
      <c r="Z1721" s="123"/>
      <c r="AA1721" s="79"/>
      <c r="AB1721" s="79"/>
      <c r="AC1721" s="164"/>
      <c r="AD1721" s="123"/>
      <c r="AE1721" s="174"/>
      <c r="AF1721" s="124"/>
    </row>
    <row r="1722" spans="1:32" s="106" customFormat="1">
      <c r="A1722" s="108"/>
      <c r="B1722" s="108"/>
      <c r="C1722" s="108"/>
      <c r="D1722" s="41"/>
      <c r="E1722" s="41"/>
      <c r="F1722" s="41"/>
      <c r="G1722" s="41"/>
      <c r="H1722" s="133"/>
      <c r="I1722" s="133"/>
      <c r="J1722" s="133"/>
      <c r="K1722" s="133"/>
      <c r="L1722" s="133"/>
      <c r="M1722" s="133"/>
      <c r="N1722" s="133"/>
      <c r="Q1722" s="109"/>
      <c r="R1722" s="109"/>
      <c r="S1722" s="109"/>
      <c r="T1722" s="109"/>
      <c r="U1722" s="109"/>
      <c r="V1722" s="109"/>
      <c r="W1722" s="122"/>
      <c r="X1722" s="138"/>
      <c r="Y1722" s="123"/>
      <c r="Z1722" s="123"/>
      <c r="AA1722" s="79"/>
      <c r="AB1722" s="79"/>
      <c r="AC1722" s="164"/>
      <c r="AD1722" s="123"/>
      <c r="AE1722" s="174"/>
      <c r="AF1722" s="124"/>
    </row>
    <row r="1723" spans="1:32" s="106" customFormat="1">
      <c r="A1723" s="108"/>
      <c r="B1723" s="108"/>
      <c r="C1723" s="108"/>
      <c r="D1723" s="41"/>
      <c r="E1723" s="41"/>
      <c r="F1723" s="41"/>
      <c r="G1723" s="41"/>
      <c r="H1723" s="133"/>
      <c r="I1723" s="133"/>
      <c r="J1723" s="133"/>
      <c r="K1723" s="133"/>
      <c r="L1723" s="133"/>
      <c r="M1723" s="133"/>
      <c r="N1723" s="133"/>
      <c r="Q1723" s="109"/>
      <c r="R1723" s="109"/>
      <c r="S1723" s="109"/>
      <c r="T1723" s="109"/>
      <c r="U1723" s="109"/>
      <c r="V1723" s="109"/>
      <c r="W1723" s="122"/>
      <c r="X1723" s="138"/>
      <c r="Y1723" s="123"/>
      <c r="Z1723" s="123"/>
      <c r="AA1723" s="79"/>
      <c r="AB1723" s="79"/>
      <c r="AC1723" s="164"/>
      <c r="AD1723" s="123"/>
      <c r="AE1723" s="174"/>
      <c r="AF1723" s="124"/>
    </row>
    <row r="1724" spans="1:32" s="106" customFormat="1">
      <c r="A1724" s="108"/>
      <c r="B1724" s="108"/>
      <c r="C1724" s="108"/>
      <c r="D1724" s="41"/>
      <c r="E1724" s="41"/>
      <c r="F1724" s="41"/>
      <c r="G1724" s="41"/>
      <c r="H1724" s="133"/>
      <c r="I1724" s="133"/>
      <c r="J1724" s="133"/>
      <c r="K1724" s="133"/>
      <c r="L1724" s="133"/>
      <c r="M1724" s="133"/>
      <c r="N1724" s="133"/>
      <c r="Q1724" s="109"/>
      <c r="R1724" s="109"/>
      <c r="S1724" s="109"/>
      <c r="T1724" s="109"/>
      <c r="U1724" s="109"/>
      <c r="V1724" s="109"/>
      <c r="W1724" s="122"/>
      <c r="X1724" s="138"/>
      <c r="Y1724" s="123"/>
      <c r="Z1724" s="123"/>
      <c r="AA1724" s="79"/>
      <c r="AB1724" s="79"/>
      <c r="AC1724" s="164"/>
      <c r="AD1724" s="123"/>
      <c r="AE1724" s="174"/>
      <c r="AF1724" s="124"/>
    </row>
    <row r="1725" spans="1:32" s="106" customFormat="1">
      <c r="A1725" s="108"/>
      <c r="B1725" s="108"/>
      <c r="C1725" s="108"/>
      <c r="D1725" s="41"/>
      <c r="E1725" s="41"/>
      <c r="F1725" s="41"/>
      <c r="G1725" s="41"/>
      <c r="H1725" s="133"/>
      <c r="I1725" s="133"/>
      <c r="J1725" s="133"/>
      <c r="K1725" s="133"/>
      <c r="L1725" s="133"/>
      <c r="M1725" s="133"/>
      <c r="N1725" s="133"/>
      <c r="Q1725" s="109"/>
      <c r="R1725" s="109"/>
      <c r="S1725" s="109"/>
      <c r="T1725" s="109"/>
      <c r="U1725" s="109"/>
      <c r="V1725" s="109"/>
      <c r="W1725" s="122"/>
      <c r="X1725" s="138"/>
      <c r="Y1725" s="123"/>
      <c r="Z1725" s="123"/>
      <c r="AA1725" s="79"/>
      <c r="AB1725" s="79"/>
      <c r="AC1725" s="164"/>
      <c r="AD1725" s="123"/>
      <c r="AE1725" s="174"/>
      <c r="AF1725" s="124"/>
    </row>
    <row r="1726" spans="1:32" s="106" customFormat="1">
      <c r="A1726" s="108"/>
      <c r="B1726" s="108"/>
      <c r="C1726" s="108"/>
      <c r="D1726" s="41"/>
      <c r="E1726" s="41"/>
      <c r="F1726" s="41"/>
      <c r="G1726" s="41"/>
      <c r="H1726" s="133"/>
      <c r="I1726" s="133"/>
      <c r="J1726" s="133"/>
      <c r="K1726" s="133"/>
      <c r="L1726" s="133"/>
      <c r="M1726" s="133"/>
      <c r="N1726" s="133"/>
      <c r="Q1726" s="109"/>
      <c r="R1726" s="109"/>
      <c r="S1726" s="109"/>
      <c r="T1726" s="109"/>
      <c r="U1726" s="109"/>
      <c r="V1726" s="109"/>
      <c r="W1726" s="122"/>
      <c r="X1726" s="138"/>
      <c r="Y1726" s="123"/>
      <c r="Z1726" s="123"/>
      <c r="AA1726" s="79"/>
      <c r="AB1726" s="79"/>
      <c r="AC1726" s="164"/>
      <c r="AD1726" s="123"/>
      <c r="AE1726" s="174"/>
      <c r="AF1726" s="124"/>
    </row>
    <row r="1727" spans="1:32" s="106" customFormat="1">
      <c r="A1727" s="108"/>
      <c r="B1727" s="108"/>
      <c r="C1727" s="108"/>
      <c r="D1727" s="41"/>
      <c r="E1727" s="41"/>
      <c r="F1727" s="41"/>
      <c r="G1727" s="41"/>
      <c r="H1727" s="133"/>
      <c r="I1727" s="133"/>
      <c r="J1727" s="133"/>
      <c r="K1727" s="133"/>
      <c r="L1727" s="133"/>
      <c r="M1727" s="133"/>
      <c r="N1727" s="133"/>
      <c r="Q1727" s="109"/>
      <c r="R1727" s="109"/>
      <c r="S1727" s="109"/>
      <c r="T1727" s="109"/>
      <c r="U1727" s="109"/>
      <c r="V1727" s="109"/>
      <c r="W1727" s="122"/>
      <c r="X1727" s="138"/>
      <c r="Y1727" s="123"/>
      <c r="Z1727" s="123"/>
      <c r="AA1727" s="79"/>
      <c r="AB1727" s="79"/>
      <c r="AC1727" s="164"/>
      <c r="AD1727" s="123"/>
      <c r="AE1727" s="174"/>
      <c r="AF1727" s="124"/>
    </row>
    <row r="1728" spans="1:32" s="106" customFormat="1">
      <c r="A1728" s="108"/>
      <c r="B1728" s="108"/>
      <c r="C1728" s="108"/>
      <c r="D1728" s="41"/>
      <c r="E1728" s="41"/>
      <c r="F1728" s="41"/>
      <c r="G1728" s="41"/>
      <c r="H1728" s="133"/>
      <c r="I1728" s="133"/>
      <c r="J1728" s="133"/>
      <c r="K1728" s="133"/>
      <c r="L1728" s="133"/>
      <c r="M1728" s="133"/>
      <c r="N1728" s="133"/>
      <c r="Q1728" s="109"/>
      <c r="R1728" s="109"/>
      <c r="S1728" s="109"/>
      <c r="T1728" s="109"/>
      <c r="U1728" s="109"/>
      <c r="V1728" s="109"/>
      <c r="W1728" s="122"/>
      <c r="X1728" s="138"/>
      <c r="Y1728" s="123"/>
      <c r="Z1728" s="123"/>
      <c r="AA1728" s="79"/>
      <c r="AB1728" s="79"/>
      <c r="AC1728" s="164"/>
      <c r="AD1728" s="123"/>
      <c r="AE1728" s="174"/>
      <c r="AF1728" s="124"/>
    </row>
    <row r="1729" spans="1:32" s="106" customFormat="1">
      <c r="A1729" s="108"/>
      <c r="B1729" s="108"/>
      <c r="C1729" s="108"/>
      <c r="D1729" s="41"/>
      <c r="E1729" s="41"/>
      <c r="F1729" s="41"/>
      <c r="G1729" s="41"/>
      <c r="H1729" s="133"/>
      <c r="I1729" s="133"/>
      <c r="J1729" s="133"/>
      <c r="K1729" s="133"/>
      <c r="L1729" s="133"/>
      <c r="M1729" s="133"/>
      <c r="N1729" s="133"/>
      <c r="Q1729" s="109"/>
      <c r="R1729" s="109"/>
      <c r="S1729" s="109"/>
      <c r="T1729" s="109"/>
      <c r="U1729" s="109"/>
      <c r="V1729" s="109"/>
      <c r="W1729" s="122"/>
      <c r="X1729" s="138"/>
      <c r="Y1729" s="123"/>
      <c r="Z1729" s="123"/>
      <c r="AA1729" s="79"/>
      <c r="AB1729" s="79"/>
      <c r="AC1729" s="164"/>
      <c r="AD1729" s="123"/>
      <c r="AE1729" s="174"/>
      <c r="AF1729" s="124"/>
    </row>
    <row r="1730" spans="1:32" s="106" customFormat="1">
      <c r="A1730" s="108"/>
      <c r="B1730" s="108"/>
      <c r="C1730" s="108"/>
      <c r="D1730" s="41"/>
      <c r="E1730" s="41"/>
      <c r="F1730" s="41"/>
      <c r="G1730" s="41"/>
      <c r="H1730" s="133"/>
      <c r="I1730" s="133"/>
      <c r="J1730" s="133"/>
      <c r="K1730" s="133"/>
      <c r="L1730" s="133"/>
      <c r="M1730" s="133"/>
      <c r="N1730" s="133"/>
      <c r="Q1730" s="109"/>
      <c r="R1730" s="109"/>
      <c r="S1730" s="109"/>
      <c r="T1730" s="109"/>
      <c r="U1730" s="109"/>
      <c r="V1730" s="109"/>
      <c r="W1730" s="122"/>
      <c r="X1730" s="138"/>
      <c r="Y1730" s="123"/>
      <c r="Z1730" s="123"/>
      <c r="AA1730" s="79"/>
      <c r="AB1730" s="79"/>
      <c r="AC1730" s="164"/>
      <c r="AD1730" s="123"/>
      <c r="AE1730" s="174"/>
      <c r="AF1730" s="124"/>
    </row>
    <row r="1731" spans="1:32" s="106" customFormat="1">
      <c r="A1731" s="108"/>
      <c r="B1731" s="108"/>
      <c r="C1731" s="108"/>
      <c r="D1731" s="41"/>
      <c r="E1731" s="41"/>
      <c r="F1731" s="41"/>
      <c r="G1731" s="41"/>
      <c r="H1731" s="133"/>
      <c r="I1731" s="133"/>
      <c r="J1731" s="133"/>
      <c r="K1731" s="133"/>
      <c r="L1731" s="133"/>
      <c r="M1731" s="133"/>
      <c r="N1731" s="133"/>
      <c r="Q1731" s="109"/>
      <c r="R1731" s="109"/>
      <c r="S1731" s="109"/>
      <c r="T1731" s="109"/>
      <c r="U1731" s="109"/>
      <c r="V1731" s="109"/>
      <c r="W1731" s="122"/>
      <c r="X1731" s="138"/>
      <c r="Y1731" s="123"/>
      <c r="Z1731" s="123"/>
      <c r="AA1731" s="79"/>
      <c r="AB1731" s="79"/>
      <c r="AC1731" s="164"/>
      <c r="AD1731" s="123"/>
      <c r="AE1731" s="174"/>
      <c r="AF1731" s="124"/>
    </row>
    <row r="1732" spans="1:32" s="106" customFormat="1">
      <c r="A1732" s="108"/>
      <c r="B1732" s="108"/>
      <c r="C1732" s="108"/>
      <c r="D1732" s="41"/>
      <c r="E1732" s="41"/>
      <c r="F1732" s="41"/>
      <c r="G1732" s="41"/>
      <c r="H1732" s="133"/>
      <c r="I1732" s="133"/>
      <c r="J1732" s="133"/>
      <c r="K1732" s="133"/>
      <c r="L1732" s="133"/>
      <c r="M1732" s="133"/>
      <c r="N1732" s="133"/>
      <c r="Q1732" s="109"/>
      <c r="R1732" s="109"/>
      <c r="S1732" s="109"/>
      <c r="T1732" s="109"/>
      <c r="U1732" s="109"/>
      <c r="V1732" s="109"/>
      <c r="W1732" s="122"/>
      <c r="X1732" s="138"/>
      <c r="Y1732" s="123"/>
      <c r="Z1732" s="123"/>
      <c r="AA1732" s="79"/>
      <c r="AB1732" s="79"/>
      <c r="AC1732" s="164"/>
      <c r="AD1732" s="123"/>
      <c r="AE1732" s="174"/>
      <c r="AF1732" s="124"/>
    </row>
    <row r="1733" spans="1:32" s="106" customFormat="1">
      <c r="A1733" s="108"/>
      <c r="B1733" s="108"/>
      <c r="C1733" s="108"/>
      <c r="D1733" s="41"/>
      <c r="E1733" s="41"/>
      <c r="F1733" s="41"/>
      <c r="G1733" s="41"/>
      <c r="H1733" s="133"/>
      <c r="I1733" s="133"/>
      <c r="J1733" s="133"/>
      <c r="K1733" s="133"/>
      <c r="L1733" s="133"/>
      <c r="M1733" s="133"/>
      <c r="N1733" s="133"/>
      <c r="Q1733" s="109"/>
      <c r="R1733" s="109"/>
      <c r="S1733" s="109"/>
      <c r="T1733" s="109"/>
      <c r="U1733" s="109"/>
      <c r="V1733" s="109"/>
      <c r="W1733" s="122"/>
      <c r="X1733" s="138"/>
      <c r="Y1733" s="123"/>
      <c r="Z1733" s="123"/>
      <c r="AA1733" s="79"/>
      <c r="AB1733" s="79"/>
      <c r="AC1733" s="164"/>
      <c r="AD1733" s="123"/>
      <c r="AE1733" s="174"/>
      <c r="AF1733" s="124"/>
    </row>
    <row r="1734" spans="1:32" s="106" customFormat="1">
      <c r="A1734" s="108"/>
      <c r="B1734" s="108"/>
      <c r="C1734" s="108"/>
      <c r="D1734" s="41"/>
      <c r="E1734" s="41"/>
      <c r="F1734" s="41"/>
      <c r="G1734" s="41"/>
      <c r="H1734" s="133"/>
      <c r="I1734" s="133"/>
      <c r="J1734" s="133"/>
      <c r="K1734" s="133"/>
      <c r="L1734" s="133"/>
      <c r="M1734" s="133"/>
      <c r="N1734" s="133"/>
      <c r="Q1734" s="109"/>
      <c r="R1734" s="109"/>
      <c r="S1734" s="109"/>
      <c r="T1734" s="109"/>
      <c r="U1734" s="109"/>
      <c r="V1734" s="109"/>
      <c r="W1734" s="122"/>
      <c r="X1734" s="138"/>
      <c r="Y1734" s="123"/>
      <c r="Z1734" s="123"/>
      <c r="AA1734" s="79"/>
      <c r="AB1734" s="79"/>
      <c r="AC1734" s="164"/>
      <c r="AD1734" s="123"/>
      <c r="AE1734" s="174"/>
      <c r="AF1734" s="124"/>
    </row>
    <row r="1735" spans="1:32" s="106" customFormat="1">
      <c r="A1735" s="108"/>
      <c r="B1735" s="108"/>
      <c r="C1735" s="108"/>
      <c r="D1735" s="41"/>
      <c r="E1735" s="41"/>
      <c r="F1735" s="41"/>
      <c r="G1735" s="41"/>
      <c r="H1735" s="133"/>
      <c r="I1735" s="133"/>
      <c r="J1735" s="133"/>
      <c r="K1735" s="133"/>
      <c r="L1735" s="133"/>
      <c r="M1735" s="133"/>
      <c r="N1735" s="133"/>
      <c r="Q1735" s="109"/>
      <c r="R1735" s="109"/>
      <c r="S1735" s="109"/>
      <c r="T1735" s="109"/>
      <c r="U1735" s="109"/>
      <c r="V1735" s="109"/>
      <c r="W1735" s="122"/>
      <c r="X1735" s="138"/>
      <c r="Y1735" s="123"/>
      <c r="Z1735" s="123"/>
      <c r="AA1735" s="79"/>
      <c r="AB1735" s="79"/>
      <c r="AC1735" s="164"/>
      <c r="AD1735" s="123"/>
      <c r="AE1735" s="174"/>
      <c r="AF1735" s="124"/>
    </row>
    <row r="1736" spans="1:32" s="106" customFormat="1">
      <c r="A1736" s="108"/>
      <c r="B1736" s="108"/>
      <c r="C1736" s="108"/>
      <c r="D1736" s="41"/>
      <c r="E1736" s="41"/>
      <c r="F1736" s="41"/>
      <c r="G1736" s="41"/>
      <c r="H1736" s="133"/>
      <c r="I1736" s="133"/>
      <c r="J1736" s="133"/>
      <c r="K1736" s="133"/>
      <c r="L1736" s="133"/>
      <c r="M1736" s="133"/>
      <c r="N1736" s="133"/>
      <c r="Q1736" s="109"/>
      <c r="R1736" s="109"/>
      <c r="S1736" s="109"/>
      <c r="T1736" s="109"/>
      <c r="U1736" s="109"/>
      <c r="V1736" s="109"/>
      <c r="W1736" s="122"/>
      <c r="X1736" s="138"/>
      <c r="Y1736" s="123"/>
      <c r="Z1736" s="123"/>
      <c r="AA1736" s="79"/>
      <c r="AB1736" s="79"/>
      <c r="AC1736" s="164"/>
      <c r="AD1736" s="123"/>
      <c r="AE1736" s="174"/>
      <c r="AF1736" s="124"/>
    </row>
    <row r="1737" spans="1:32" s="106" customFormat="1">
      <c r="A1737" s="108"/>
      <c r="B1737" s="108"/>
      <c r="C1737" s="108"/>
      <c r="D1737" s="41"/>
      <c r="E1737" s="41"/>
      <c r="F1737" s="41"/>
      <c r="G1737" s="41"/>
      <c r="H1737" s="133"/>
      <c r="I1737" s="133"/>
      <c r="J1737" s="133"/>
      <c r="K1737" s="133"/>
      <c r="L1737" s="133"/>
      <c r="M1737" s="133"/>
      <c r="N1737" s="133"/>
      <c r="Q1737" s="109"/>
      <c r="R1737" s="109"/>
      <c r="S1737" s="109"/>
      <c r="T1737" s="109"/>
      <c r="U1737" s="109"/>
      <c r="V1737" s="109"/>
      <c r="W1737" s="122"/>
      <c r="X1737" s="138"/>
      <c r="Y1737" s="123"/>
      <c r="Z1737" s="123"/>
      <c r="AA1737" s="79"/>
      <c r="AB1737" s="79"/>
      <c r="AC1737" s="164"/>
      <c r="AD1737" s="123"/>
      <c r="AE1737" s="174"/>
      <c r="AF1737" s="124"/>
    </row>
    <row r="1738" spans="1:32" s="106" customFormat="1">
      <c r="A1738" s="108"/>
      <c r="B1738" s="108"/>
      <c r="C1738" s="108"/>
      <c r="D1738" s="41"/>
      <c r="E1738" s="41"/>
      <c r="F1738" s="41"/>
      <c r="G1738" s="41"/>
      <c r="H1738" s="133"/>
      <c r="I1738" s="133"/>
      <c r="J1738" s="133"/>
      <c r="K1738" s="133"/>
      <c r="L1738" s="133"/>
      <c r="M1738" s="133"/>
      <c r="N1738" s="133"/>
      <c r="Q1738" s="109"/>
      <c r="R1738" s="109"/>
      <c r="S1738" s="109"/>
      <c r="T1738" s="109"/>
      <c r="U1738" s="109"/>
      <c r="V1738" s="109"/>
      <c r="W1738" s="122"/>
      <c r="X1738" s="138"/>
      <c r="Y1738" s="123"/>
      <c r="Z1738" s="123"/>
      <c r="AA1738" s="79"/>
      <c r="AB1738" s="79"/>
      <c r="AC1738" s="164"/>
      <c r="AD1738" s="123"/>
      <c r="AE1738" s="174"/>
      <c r="AF1738" s="124"/>
    </row>
    <row r="1739" spans="1:32" s="106" customFormat="1">
      <c r="A1739" s="108"/>
      <c r="B1739" s="108"/>
      <c r="C1739" s="108"/>
      <c r="D1739" s="41"/>
      <c r="E1739" s="41"/>
      <c r="F1739" s="41"/>
      <c r="G1739" s="41"/>
      <c r="H1739" s="133"/>
      <c r="I1739" s="133"/>
      <c r="J1739" s="133"/>
      <c r="K1739" s="133"/>
      <c r="L1739" s="133"/>
      <c r="M1739" s="133"/>
      <c r="N1739" s="133"/>
      <c r="Q1739" s="109"/>
      <c r="R1739" s="109"/>
      <c r="S1739" s="109"/>
      <c r="T1739" s="109"/>
      <c r="U1739" s="109"/>
      <c r="V1739" s="109"/>
      <c r="W1739" s="122"/>
      <c r="X1739" s="138"/>
      <c r="Y1739" s="123"/>
      <c r="Z1739" s="123"/>
      <c r="AA1739" s="79"/>
      <c r="AB1739" s="79"/>
      <c r="AC1739" s="164"/>
      <c r="AD1739" s="123"/>
      <c r="AE1739" s="174"/>
      <c r="AF1739" s="124"/>
    </row>
    <row r="1740" spans="1:32" s="106" customFormat="1">
      <c r="A1740" s="108"/>
      <c r="B1740" s="108"/>
      <c r="C1740" s="108"/>
      <c r="D1740" s="41"/>
      <c r="E1740" s="41"/>
      <c r="F1740" s="41"/>
      <c r="G1740" s="41"/>
      <c r="H1740" s="133"/>
      <c r="I1740" s="133"/>
      <c r="J1740" s="133"/>
      <c r="K1740" s="133"/>
      <c r="L1740" s="133"/>
      <c r="M1740" s="133"/>
      <c r="N1740" s="133"/>
      <c r="Q1740" s="109"/>
      <c r="R1740" s="109"/>
      <c r="S1740" s="109"/>
      <c r="T1740" s="109"/>
      <c r="U1740" s="109"/>
      <c r="V1740" s="109"/>
      <c r="W1740" s="122"/>
      <c r="X1740" s="138"/>
      <c r="Y1740" s="123"/>
      <c r="Z1740" s="123"/>
      <c r="AA1740" s="79"/>
      <c r="AB1740" s="79"/>
      <c r="AC1740" s="164"/>
      <c r="AD1740" s="123"/>
      <c r="AE1740" s="174"/>
      <c r="AF1740" s="124"/>
    </row>
    <row r="1741" spans="1:32" s="106" customFormat="1">
      <c r="A1741" s="108"/>
      <c r="B1741" s="108"/>
      <c r="C1741" s="108"/>
      <c r="D1741" s="41"/>
      <c r="E1741" s="41"/>
      <c r="F1741" s="41"/>
      <c r="G1741" s="41"/>
      <c r="H1741" s="133"/>
      <c r="I1741" s="133"/>
      <c r="J1741" s="133"/>
      <c r="K1741" s="133"/>
      <c r="L1741" s="133"/>
      <c r="M1741" s="133"/>
      <c r="N1741" s="133"/>
      <c r="Q1741" s="109"/>
      <c r="R1741" s="109"/>
      <c r="S1741" s="109"/>
      <c r="T1741" s="109"/>
      <c r="U1741" s="109"/>
      <c r="V1741" s="109"/>
      <c r="W1741" s="122"/>
      <c r="X1741" s="138"/>
      <c r="Y1741" s="123"/>
      <c r="Z1741" s="123"/>
      <c r="AA1741" s="79"/>
      <c r="AB1741" s="79"/>
      <c r="AC1741" s="164"/>
      <c r="AD1741" s="123"/>
      <c r="AE1741" s="174"/>
      <c r="AF1741" s="124"/>
    </row>
    <row r="1742" spans="1:32" s="106" customFormat="1">
      <c r="A1742" s="108"/>
      <c r="B1742" s="108"/>
      <c r="C1742" s="108"/>
      <c r="D1742" s="41"/>
      <c r="E1742" s="41"/>
      <c r="F1742" s="41"/>
      <c r="G1742" s="41"/>
      <c r="H1742" s="133"/>
      <c r="I1742" s="133"/>
      <c r="J1742" s="133"/>
      <c r="K1742" s="133"/>
      <c r="L1742" s="133"/>
      <c r="M1742" s="133"/>
      <c r="N1742" s="133"/>
      <c r="Q1742" s="109"/>
      <c r="R1742" s="109"/>
      <c r="S1742" s="109"/>
      <c r="T1742" s="109"/>
      <c r="U1742" s="109"/>
      <c r="V1742" s="109"/>
      <c r="W1742" s="122"/>
      <c r="X1742" s="138"/>
      <c r="Y1742" s="123"/>
      <c r="Z1742" s="123"/>
      <c r="AA1742" s="79"/>
      <c r="AB1742" s="79"/>
      <c r="AC1742" s="164"/>
      <c r="AD1742" s="123"/>
      <c r="AE1742" s="174"/>
      <c r="AF1742" s="124"/>
    </row>
    <row r="1743" spans="1:32" s="106" customFormat="1">
      <c r="A1743" s="108"/>
      <c r="B1743" s="108"/>
      <c r="C1743" s="108"/>
      <c r="D1743" s="41"/>
      <c r="E1743" s="41"/>
      <c r="F1743" s="41"/>
      <c r="G1743" s="41"/>
      <c r="H1743" s="133"/>
      <c r="I1743" s="133"/>
      <c r="J1743" s="133"/>
      <c r="K1743" s="133"/>
      <c r="L1743" s="133"/>
      <c r="M1743" s="133"/>
      <c r="N1743" s="133"/>
      <c r="Q1743" s="109"/>
      <c r="R1743" s="109"/>
      <c r="S1743" s="109"/>
      <c r="T1743" s="109"/>
      <c r="U1743" s="109"/>
      <c r="V1743" s="109"/>
      <c r="W1743" s="122"/>
      <c r="X1743" s="138"/>
      <c r="Y1743" s="123"/>
      <c r="Z1743" s="123"/>
      <c r="AA1743" s="79"/>
      <c r="AB1743" s="79"/>
      <c r="AC1743" s="164"/>
      <c r="AD1743" s="123"/>
      <c r="AE1743" s="174"/>
      <c r="AF1743" s="124"/>
    </row>
    <row r="1744" spans="1:32" s="106" customFormat="1">
      <c r="A1744" s="108"/>
      <c r="B1744" s="108"/>
      <c r="C1744" s="108"/>
      <c r="D1744" s="41"/>
      <c r="E1744" s="41"/>
      <c r="F1744" s="41"/>
      <c r="G1744" s="41"/>
      <c r="H1744" s="133"/>
      <c r="I1744" s="133"/>
      <c r="J1744" s="133"/>
      <c r="K1744" s="133"/>
      <c r="L1744" s="133"/>
      <c r="M1744" s="133"/>
      <c r="N1744" s="133"/>
      <c r="Q1744" s="109"/>
      <c r="R1744" s="109"/>
      <c r="S1744" s="109"/>
      <c r="T1744" s="109"/>
      <c r="U1744" s="109"/>
      <c r="V1744" s="109"/>
      <c r="W1744" s="122"/>
      <c r="X1744" s="138"/>
      <c r="Y1744" s="123"/>
      <c r="Z1744" s="123"/>
      <c r="AA1744" s="79"/>
      <c r="AB1744" s="79"/>
      <c r="AC1744" s="164"/>
      <c r="AD1744" s="123"/>
      <c r="AE1744" s="174"/>
      <c r="AF1744" s="124"/>
    </row>
    <row r="1745" spans="1:32" s="106" customFormat="1">
      <c r="A1745" s="108"/>
      <c r="B1745" s="108"/>
      <c r="C1745" s="108"/>
      <c r="D1745" s="41"/>
      <c r="E1745" s="41"/>
      <c r="F1745" s="41"/>
      <c r="G1745" s="41"/>
      <c r="H1745" s="133"/>
      <c r="I1745" s="133"/>
      <c r="J1745" s="133"/>
      <c r="K1745" s="133"/>
      <c r="L1745" s="133"/>
      <c r="M1745" s="133"/>
      <c r="N1745" s="133"/>
      <c r="Q1745" s="109"/>
      <c r="R1745" s="109"/>
      <c r="S1745" s="109"/>
      <c r="T1745" s="109"/>
      <c r="U1745" s="109"/>
      <c r="V1745" s="109"/>
      <c r="W1745" s="122"/>
      <c r="X1745" s="138"/>
      <c r="Y1745" s="123"/>
      <c r="Z1745" s="123"/>
      <c r="AA1745" s="79"/>
      <c r="AB1745" s="79"/>
      <c r="AC1745" s="164"/>
      <c r="AD1745" s="123"/>
      <c r="AE1745" s="174"/>
      <c r="AF1745" s="124"/>
    </row>
    <row r="1746" spans="1:32" s="106" customFormat="1">
      <c r="A1746" s="108"/>
      <c r="B1746" s="108"/>
      <c r="C1746" s="108"/>
      <c r="D1746" s="41"/>
      <c r="E1746" s="41"/>
      <c r="F1746" s="41"/>
      <c r="G1746" s="41"/>
      <c r="H1746" s="133"/>
      <c r="I1746" s="133"/>
      <c r="J1746" s="133"/>
      <c r="K1746" s="133"/>
      <c r="L1746" s="133"/>
      <c r="M1746" s="133"/>
      <c r="N1746" s="133"/>
      <c r="Q1746" s="109"/>
      <c r="R1746" s="109"/>
      <c r="S1746" s="109"/>
      <c r="T1746" s="109"/>
      <c r="U1746" s="109"/>
      <c r="V1746" s="109"/>
      <c r="W1746" s="122"/>
      <c r="X1746" s="138"/>
      <c r="Y1746" s="123"/>
      <c r="Z1746" s="123"/>
      <c r="AA1746" s="79"/>
      <c r="AB1746" s="79"/>
      <c r="AC1746" s="164"/>
      <c r="AD1746" s="123"/>
      <c r="AE1746" s="174"/>
      <c r="AF1746" s="124"/>
    </row>
    <row r="1747" spans="1:32" s="106" customFormat="1">
      <c r="A1747" s="108"/>
      <c r="B1747" s="108"/>
      <c r="C1747" s="108"/>
      <c r="D1747" s="41"/>
      <c r="E1747" s="41"/>
      <c r="F1747" s="41"/>
      <c r="G1747" s="41"/>
      <c r="H1747" s="133"/>
      <c r="I1747" s="133"/>
      <c r="J1747" s="133"/>
      <c r="K1747" s="133"/>
      <c r="L1747" s="133"/>
      <c r="M1747" s="133"/>
      <c r="N1747" s="133"/>
      <c r="Q1747" s="109"/>
      <c r="R1747" s="109"/>
      <c r="S1747" s="109"/>
      <c r="T1747" s="109"/>
      <c r="U1747" s="109"/>
      <c r="V1747" s="109"/>
      <c r="W1747" s="122"/>
      <c r="X1747" s="138"/>
      <c r="Y1747" s="123"/>
      <c r="Z1747" s="123"/>
      <c r="AA1747" s="79"/>
      <c r="AB1747" s="79"/>
      <c r="AC1747" s="164"/>
      <c r="AD1747" s="123"/>
      <c r="AE1747" s="174"/>
      <c r="AF1747" s="124"/>
    </row>
    <row r="1748" spans="1:32" s="106" customFormat="1">
      <c r="A1748" s="108"/>
      <c r="B1748" s="108"/>
      <c r="C1748" s="108"/>
      <c r="D1748" s="41"/>
      <c r="E1748" s="41"/>
      <c r="F1748" s="41"/>
      <c r="G1748" s="41"/>
      <c r="H1748" s="133"/>
      <c r="I1748" s="133"/>
      <c r="J1748" s="133"/>
      <c r="K1748" s="133"/>
      <c r="L1748" s="133"/>
      <c r="M1748" s="133"/>
      <c r="N1748" s="133"/>
      <c r="Q1748" s="109"/>
      <c r="R1748" s="109"/>
      <c r="S1748" s="109"/>
      <c r="T1748" s="109"/>
      <c r="U1748" s="109"/>
      <c r="V1748" s="109"/>
      <c r="W1748" s="122"/>
      <c r="X1748" s="138"/>
      <c r="Y1748" s="123"/>
      <c r="Z1748" s="123"/>
      <c r="AA1748" s="79"/>
      <c r="AB1748" s="79"/>
      <c r="AC1748" s="164"/>
      <c r="AD1748" s="123"/>
      <c r="AE1748" s="174"/>
      <c r="AF1748" s="124"/>
    </row>
    <row r="1749" spans="1:32" s="106" customFormat="1">
      <c r="A1749" s="108"/>
      <c r="B1749" s="108"/>
      <c r="C1749" s="108"/>
      <c r="D1749" s="41"/>
      <c r="E1749" s="41"/>
      <c r="F1749" s="41"/>
      <c r="G1749" s="41"/>
      <c r="H1749" s="133"/>
      <c r="I1749" s="133"/>
      <c r="J1749" s="133"/>
      <c r="K1749" s="133"/>
      <c r="L1749" s="133"/>
      <c r="M1749" s="133"/>
      <c r="N1749" s="133"/>
      <c r="Q1749" s="109"/>
      <c r="R1749" s="109"/>
      <c r="S1749" s="109"/>
      <c r="T1749" s="109"/>
      <c r="U1749" s="109"/>
      <c r="V1749" s="109"/>
      <c r="W1749" s="122"/>
      <c r="X1749" s="138"/>
      <c r="Y1749" s="123"/>
      <c r="Z1749" s="123"/>
      <c r="AA1749" s="79"/>
      <c r="AB1749" s="79"/>
      <c r="AC1749" s="164"/>
      <c r="AD1749" s="123"/>
      <c r="AE1749" s="174"/>
      <c r="AF1749" s="124"/>
    </row>
    <row r="1750" spans="1:32" s="106" customFormat="1">
      <c r="A1750" s="108"/>
      <c r="B1750" s="108"/>
      <c r="C1750" s="108"/>
      <c r="D1750" s="111"/>
      <c r="E1750" s="100"/>
      <c r="F1750" s="111"/>
      <c r="G1750" s="111"/>
      <c r="H1750" s="133"/>
      <c r="I1750" s="133"/>
      <c r="J1750" s="133"/>
      <c r="K1750" s="133"/>
      <c r="L1750" s="133"/>
      <c r="M1750" s="133"/>
      <c r="N1750" s="133"/>
      <c r="Q1750" s="109"/>
      <c r="R1750" s="109"/>
      <c r="S1750" s="109"/>
      <c r="T1750" s="109"/>
      <c r="U1750" s="109"/>
      <c r="V1750" s="109"/>
      <c r="W1750" s="122"/>
      <c r="X1750" s="138"/>
      <c r="Y1750" s="123"/>
      <c r="Z1750" s="123"/>
      <c r="AA1750" s="79"/>
      <c r="AB1750" s="79"/>
      <c r="AC1750" s="164"/>
      <c r="AD1750" s="123"/>
      <c r="AE1750" s="174"/>
      <c r="AF1750" s="124"/>
    </row>
    <row r="1751" spans="1:32" s="106" customFormat="1">
      <c r="A1751" s="108"/>
      <c r="B1751" s="108"/>
      <c r="C1751" s="108"/>
      <c r="D1751" s="125"/>
      <c r="E1751" s="100"/>
      <c r="F1751" s="125"/>
      <c r="G1751" s="125"/>
      <c r="H1751" s="133"/>
      <c r="I1751" s="133"/>
      <c r="J1751" s="133"/>
      <c r="K1751" s="133"/>
      <c r="L1751" s="133"/>
      <c r="M1751" s="133"/>
      <c r="N1751" s="133"/>
      <c r="Q1751" s="109"/>
      <c r="R1751" s="109"/>
      <c r="S1751" s="109"/>
      <c r="T1751" s="109"/>
      <c r="U1751" s="109"/>
      <c r="V1751" s="109"/>
      <c r="W1751" s="122"/>
      <c r="X1751" s="138"/>
      <c r="Y1751" s="123"/>
      <c r="Z1751" s="123"/>
      <c r="AA1751" s="79"/>
      <c r="AB1751" s="79"/>
      <c r="AC1751" s="164"/>
      <c r="AD1751" s="123"/>
      <c r="AE1751" s="174"/>
      <c r="AF1751" s="124"/>
    </row>
    <row r="1752" spans="1:32" s="106" customFormat="1">
      <c r="A1752" s="108"/>
      <c r="B1752" s="108"/>
      <c r="C1752" s="108"/>
      <c r="D1752" s="125"/>
      <c r="E1752" s="100"/>
      <c r="F1752" s="125"/>
      <c r="G1752" s="125"/>
      <c r="H1752" s="133"/>
      <c r="I1752" s="133"/>
      <c r="J1752" s="133"/>
      <c r="K1752" s="133"/>
      <c r="L1752" s="133"/>
      <c r="M1752" s="133"/>
      <c r="N1752" s="133"/>
      <c r="Q1752" s="109"/>
      <c r="R1752" s="109"/>
      <c r="S1752" s="109"/>
      <c r="T1752" s="109"/>
      <c r="U1752" s="109"/>
      <c r="V1752" s="109"/>
      <c r="W1752" s="122"/>
      <c r="X1752" s="138"/>
      <c r="Y1752" s="123"/>
      <c r="Z1752" s="123"/>
      <c r="AA1752" s="79"/>
      <c r="AB1752" s="79"/>
      <c r="AC1752" s="164"/>
      <c r="AD1752" s="123"/>
      <c r="AE1752" s="174"/>
      <c r="AF1752" s="124"/>
    </row>
    <row r="1753" spans="1:32" s="106" customFormat="1">
      <c r="A1753" s="108"/>
      <c r="B1753" s="108"/>
      <c r="C1753" s="108"/>
      <c r="D1753" s="125"/>
      <c r="E1753" s="100"/>
      <c r="F1753" s="125"/>
      <c r="G1753" s="125"/>
      <c r="H1753" s="133"/>
      <c r="I1753" s="133"/>
      <c r="J1753" s="133"/>
      <c r="K1753" s="133"/>
      <c r="L1753" s="133"/>
      <c r="M1753" s="133"/>
      <c r="N1753" s="133"/>
      <c r="Q1753" s="109"/>
      <c r="R1753" s="109"/>
      <c r="S1753" s="109"/>
      <c r="T1753" s="109"/>
      <c r="U1753" s="109"/>
      <c r="V1753" s="109"/>
      <c r="W1753" s="122"/>
      <c r="X1753" s="138"/>
      <c r="Y1753" s="123"/>
      <c r="Z1753" s="123"/>
      <c r="AA1753" s="79"/>
      <c r="AB1753" s="79"/>
      <c r="AC1753" s="164"/>
      <c r="AD1753" s="123"/>
      <c r="AE1753" s="174"/>
      <c r="AF1753" s="124"/>
    </row>
    <row r="1754" spans="1:32" s="106" customFormat="1">
      <c r="A1754" s="108"/>
      <c r="B1754" s="108"/>
      <c r="C1754" s="108"/>
      <c r="D1754" s="41"/>
      <c r="E1754" s="41"/>
      <c r="F1754" s="41"/>
      <c r="G1754" s="41"/>
      <c r="H1754" s="133"/>
      <c r="I1754" s="133"/>
      <c r="J1754" s="133"/>
      <c r="K1754" s="133"/>
      <c r="L1754" s="133"/>
      <c r="M1754" s="133"/>
      <c r="N1754" s="133"/>
      <c r="Q1754" s="109"/>
      <c r="R1754" s="109"/>
      <c r="S1754" s="109"/>
      <c r="T1754" s="109"/>
      <c r="U1754" s="109"/>
      <c r="V1754" s="109"/>
      <c r="W1754" s="122"/>
      <c r="X1754" s="138"/>
      <c r="Y1754" s="123"/>
      <c r="Z1754" s="123"/>
      <c r="AA1754" s="79"/>
      <c r="AB1754" s="79"/>
      <c r="AC1754" s="164"/>
      <c r="AD1754" s="123"/>
      <c r="AE1754" s="174"/>
      <c r="AF1754" s="124"/>
    </row>
    <row r="1755" spans="1:32" s="106" customFormat="1">
      <c r="A1755" s="108"/>
      <c r="B1755" s="108"/>
      <c r="C1755" s="108"/>
      <c r="D1755" s="111"/>
      <c r="E1755" s="100"/>
      <c r="F1755" s="111"/>
      <c r="G1755" s="111"/>
      <c r="H1755" s="133"/>
      <c r="I1755" s="133"/>
      <c r="J1755" s="133"/>
      <c r="K1755" s="133"/>
      <c r="L1755" s="133"/>
      <c r="M1755" s="133"/>
      <c r="N1755" s="133"/>
      <c r="Q1755" s="109"/>
      <c r="R1755" s="109"/>
      <c r="S1755" s="109"/>
      <c r="T1755" s="109"/>
      <c r="U1755" s="109"/>
      <c r="V1755" s="109"/>
      <c r="W1755" s="122"/>
      <c r="X1755" s="138"/>
      <c r="Y1755" s="123"/>
      <c r="Z1755" s="123"/>
      <c r="AA1755" s="79"/>
      <c r="AB1755" s="79"/>
      <c r="AC1755" s="164"/>
      <c r="AD1755" s="123"/>
      <c r="AE1755" s="174"/>
      <c r="AF1755" s="124"/>
    </row>
    <row r="1756" spans="1:32" s="106" customFormat="1">
      <c r="A1756" s="108"/>
      <c r="B1756" s="108"/>
      <c r="C1756" s="108"/>
      <c r="D1756" s="111"/>
      <c r="E1756" s="100"/>
      <c r="F1756" s="111"/>
      <c r="G1756" s="111"/>
      <c r="H1756" s="133"/>
      <c r="I1756" s="133"/>
      <c r="J1756" s="133"/>
      <c r="K1756" s="133"/>
      <c r="L1756" s="133"/>
      <c r="M1756" s="133"/>
      <c r="N1756" s="133"/>
      <c r="Q1756" s="109"/>
      <c r="R1756" s="109"/>
      <c r="S1756" s="109"/>
      <c r="T1756" s="109"/>
      <c r="U1756" s="109"/>
      <c r="V1756" s="109"/>
      <c r="W1756" s="122"/>
      <c r="X1756" s="138"/>
      <c r="Y1756" s="123"/>
      <c r="Z1756" s="123"/>
      <c r="AA1756" s="79"/>
      <c r="AB1756" s="79"/>
      <c r="AC1756" s="164"/>
      <c r="AD1756" s="123"/>
      <c r="AE1756" s="174"/>
      <c r="AF1756" s="124"/>
    </row>
    <row r="1757" spans="1:32" s="106" customFormat="1">
      <c r="A1757" s="108"/>
      <c r="B1757" s="108"/>
      <c r="C1757" s="108"/>
      <c r="D1757" s="41"/>
      <c r="E1757" s="41"/>
      <c r="F1757" s="41"/>
      <c r="G1757" s="41"/>
      <c r="H1757" s="133"/>
      <c r="I1757" s="133"/>
      <c r="J1757" s="133"/>
      <c r="K1757" s="133"/>
      <c r="L1757" s="133"/>
      <c r="M1757" s="133"/>
      <c r="N1757" s="133"/>
      <c r="Q1757" s="109"/>
      <c r="R1757" s="109"/>
      <c r="S1757" s="109"/>
      <c r="T1757" s="109"/>
      <c r="U1757" s="109"/>
      <c r="V1757" s="109"/>
      <c r="W1757" s="122"/>
      <c r="X1757" s="138"/>
      <c r="Y1757" s="123"/>
      <c r="Z1757" s="123"/>
      <c r="AA1757" s="79"/>
      <c r="AB1757" s="79"/>
      <c r="AC1757" s="164"/>
      <c r="AD1757" s="123"/>
      <c r="AE1757" s="174"/>
      <c r="AF1757" s="124"/>
    </row>
    <row r="1758" spans="1:32" s="106" customFormat="1">
      <c r="A1758" s="108"/>
      <c r="B1758" s="108"/>
      <c r="C1758" s="108"/>
      <c r="D1758" s="111"/>
      <c r="E1758" s="100"/>
      <c r="F1758" s="111"/>
      <c r="G1758" s="111"/>
      <c r="H1758" s="133"/>
      <c r="I1758" s="133"/>
      <c r="J1758" s="133"/>
      <c r="K1758" s="133"/>
      <c r="L1758" s="133"/>
      <c r="M1758" s="133"/>
      <c r="N1758" s="133"/>
      <c r="Q1758" s="109"/>
      <c r="R1758" s="109"/>
      <c r="S1758" s="109"/>
      <c r="T1758" s="109"/>
      <c r="U1758" s="109"/>
      <c r="V1758" s="109"/>
      <c r="W1758" s="122"/>
      <c r="X1758" s="138"/>
      <c r="Y1758" s="123"/>
      <c r="Z1758" s="123"/>
      <c r="AA1758" s="79"/>
      <c r="AB1758" s="79"/>
      <c r="AC1758" s="164"/>
      <c r="AD1758" s="123"/>
      <c r="AE1758" s="174"/>
      <c r="AF1758" s="124"/>
    </row>
    <row r="1759" spans="1:32" s="106" customFormat="1">
      <c r="A1759" s="108"/>
      <c r="B1759" s="108"/>
      <c r="C1759" s="108"/>
      <c r="D1759" s="41"/>
      <c r="E1759" s="107"/>
      <c r="F1759" s="41"/>
      <c r="G1759" s="41"/>
      <c r="H1759" s="133"/>
      <c r="I1759" s="133"/>
      <c r="J1759" s="133"/>
      <c r="K1759" s="133"/>
      <c r="L1759" s="133"/>
      <c r="M1759" s="133"/>
      <c r="N1759" s="133"/>
      <c r="Q1759" s="109"/>
      <c r="R1759" s="109"/>
      <c r="S1759" s="109"/>
      <c r="T1759" s="109"/>
      <c r="U1759" s="109"/>
      <c r="V1759" s="109"/>
      <c r="W1759" s="122"/>
      <c r="X1759" s="138"/>
      <c r="Y1759" s="123"/>
      <c r="Z1759" s="123"/>
      <c r="AA1759" s="79"/>
      <c r="AB1759" s="79"/>
      <c r="AC1759" s="164"/>
      <c r="AD1759" s="123"/>
      <c r="AE1759" s="174"/>
      <c r="AF1759" s="124"/>
    </row>
    <row r="1760" spans="1:32" s="106" customFormat="1">
      <c r="A1760" s="108"/>
      <c r="B1760" s="108"/>
      <c r="C1760" s="108"/>
      <c r="D1760" s="102"/>
      <c r="E1760" s="102"/>
      <c r="F1760" s="102"/>
      <c r="G1760" s="102"/>
      <c r="H1760" s="133"/>
      <c r="I1760" s="133"/>
      <c r="J1760" s="133"/>
      <c r="K1760" s="133"/>
      <c r="L1760" s="133"/>
      <c r="M1760" s="133"/>
      <c r="N1760" s="133"/>
      <c r="Q1760" s="109"/>
      <c r="R1760" s="109"/>
      <c r="S1760" s="109"/>
      <c r="T1760" s="109"/>
      <c r="U1760" s="109"/>
      <c r="V1760" s="109"/>
      <c r="W1760" s="122"/>
      <c r="X1760" s="138"/>
      <c r="Y1760" s="123"/>
      <c r="Z1760" s="123"/>
      <c r="AA1760" s="79"/>
      <c r="AB1760" s="79"/>
      <c r="AC1760" s="164"/>
      <c r="AD1760" s="123"/>
      <c r="AE1760" s="174"/>
      <c r="AF1760" s="124"/>
    </row>
    <row r="1761" spans="1:32" s="106" customFormat="1">
      <c r="A1761" s="108"/>
      <c r="B1761" s="108"/>
      <c r="C1761" s="108"/>
      <c r="D1761" s="41"/>
      <c r="E1761" s="41"/>
      <c r="F1761" s="41"/>
      <c r="G1761" s="41"/>
      <c r="H1761" s="133"/>
      <c r="I1761" s="133"/>
      <c r="J1761" s="133"/>
      <c r="K1761" s="133"/>
      <c r="L1761" s="133"/>
      <c r="M1761" s="133"/>
      <c r="N1761" s="133"/>
      <c r="Q1761" s="109"/>
      <c r="R1761" s="109"/>
      <c r="S1761" s="109"/>
      <c r="T1761" s="109"/>
      <c r="U1761" s="109"/>
      <c r="V1761" s="109"/>
      <c r="W1761" s="122"/>
      <c r="X1761" s="138"/>
      <c r="Y1761" s="123"/>
      <c r="Z1761" s="123"/>
      <c r="AA1761" s="79"/>
      <c r="AB1761" s="79"/>
      <c r="AC1761" s="164"/>
      <c r="AD1761" s="123"/>
      <c r="AE1761" s="174"/>
      <c r="AF1761" s="124"/>
    </row>
    <row r="1762" spans="1:32" s="106" customFormat="1">
      <c r="A1762" s="108"/>
      <c r="B1762" s="108"/>
      <c r="C1762" s="108"/>
      <c r="D1762" s="111"/>
      <c r="E1762" s="100"/>
      <c r="F1762" s="111"/>
      <c r="G1762" s="111"/>
      <c r="H1762" s="133"/>
      <c r="I1762" s="133"/>
      <c r="J1762" s="133"/>
      <c r="K1762" s="133"/>
      <c r="L1762" s="133"/>
      <c r="M1762" s="133"/>
      <c r="N1762" s="133"/>
      <c r="Q1762" s="109"/>
      <c r="R1762" s="109"/>
      <c r="S1762" s="109"/>
      <c r="T1762" s="109"/>
      <c r="U1762" s="109"/>
      <c r="V1762" s="109"/>
      <c r="W1762" s="122"/>
      <c r="X1762" s="138"/>
      <c r="Y1762" s="123"/>
      <c r="Z1762" s="123"/>
      <c r="AA1762" s="79"/>
      <c r="AB1762" s="79"/>
      <c r="AC1762" s="164"/>
      <c r="AD1762" s="123"/>
      <c r="AE1762" s="174"/>
      <c r="AF1762" s="124"/>
    </row>
    <row r="1763" spans="1:32" s="106" customFormat="1">
      <c r="A1763" s="108"/>
      <c r="B1763" s="108"/>
      <c r="C1763" s="108"/>
      <c r="D1763" s="111"/>
      <c r="E1763" s="100"/>
      <c r="F1763" s="111"/>
      <c r="G1763" s="111"/>
      <c r="H1763" s="133"/>
      <c r="I1763" s="133"/>
      <c r="J1763" s="133"/>
      <c r="K1763" s="133"/>
      <c r="L1763" s="133"/>
      <c r="M1763" s="133"/>
      <c r="N1763" s="133"/>
      <c r="Q1763" s="109"/>
      <c r="R1763" s="109"/>
      <c r="S1763" s="109"/>
      <c r="T1763" s="109"/>
      <c r="U1763" s="109"/>
      <c r="V1763" s="109"/>
      <c r="W1763" s="122"/>
      <c r="X1763" s="138"/>
      <c r="Y1763" s="123"/>
      <c r="Z1763" s="123"/>
      <c r="AA1763" s="79"/>
      <c r="AB1763" s="79"/>
      <c r="AC1763" s="164"/>
      <c r="AD1763" s="123"/>
      <c r="AE1763" s="174"/>
      <c r="AF1763" s="124"/>
    </row>
    <row r="1764" spans="1:32" s="106" customFormat="1">
      <c r="A1764" s="108"/>
      <c r="B1764" s="108"/>
      <c r="C1764" s="108"/>
      <c r="D1764" s="127"/>
      <c r="E1764" s="100"/>
      <c r="F1764" s="127"/>
      <c r="G1764" s="127"/>
      <c r="H1764" s="133"/>
      <c r="I1764" s="133"/>
      <c r="J1764" s="133"/>
      <c r="K1764" s="133"/>
      <c r="L1764" s="133"/>
      <c r="M1764" s="133"/>
      <c r="N1764" s="133"/>
      <c r="Q1764" s="109"/>
      <c r="R1764" s="109"/>
      <c r="S1764" s="109"/>
      <c r="T1764" s="109"/>
      <c r="U1764" s="109"/>
      <c r="V1764" s="109"/>
      <c r="W1764" s="122"/>
      <c r="X1764" s="138"/>
      <c r="Y1764" s="123"/>
      <c r="Z1764" s="123"/>
      <c r="AA1764" s="79"/>
      <c r="AB1764" s="79"/>
      <c r="AC1764" s="164"/>
      <c r="AD1764" s="123"/>
      <c r="AE1764" s="174"/>
      <c r="AF1764" s="124"/>
    </row>
    <row r="1765" spans="1:32" s="106" customFormat="1">
      <c r="A1765" s="108"/>
      <c r="B1765" s="108"/>
      <c r="C1765" s="108"/>
      <c r="D1765" s="111"/>
      <c r="E1765" s="100"/>
      <c r="F1765" s="111"/>
      <c r="G1765" s="111"/>
      <c r="H1765" s="133"/>
      <c r="I1765" s="133"/>
      <c r="J1765" s="133"/>
      <c r="K1765" s="133"/>
      <c r="L1765" s="133"/>
      <c r="M1765" s="133"/>
      <c r="N1765" s="133"/>
      <c r="Q1765" s="109"/>
      <c r="R1765" s="109"/>
      <c r="S1765" s="109"/>
      <c r="T1765" s="109"/>
      <c r="U1765" s="109"/>
      <c r="V1765" s="109"/>
      <c r="W1765" s="122"/>
      <c r="X1765" s="138"/>
      <c r="Y1765" s="123"/>
      <c r="Z1765" s="123"/>
      <c r="AA1765" s="79"/>
      <c r="AB1765" s="79"/>
      <c r="AC1765" s="164"/>
      <c r="AD1765" s="123"/>
      <c r="AE1765" s="174"/>
      <c r="AF1765" s="124"/>
    </row>
    <row r="1766" spans="1:32" s="106" customFormat="1">
      <c r="A1766" s="108"/>
      <c r="B1766" s="108"/>
      <c r="C1766" s="108"/>
      <c r="D1766" s="41"/>
      <c r="E1766" s="41"/>
      <c r="F1766" s="41"/>
      <c r="G1766" s="41"/>
      <c r="H1766" s="133"/>
      <c r="I1766" s="133"/>
      <c r="J1766" s="133"/>
      <c r="K1766" s="133"/>
      <c r="L1766" s="133"/>
      <c r="M1766" s="133"/>
      <c r="N1766" s="133"/>
      <c r="Q1766" s="109"/>
      <c r="R1766" s="109"/>
      <c r="S1766" s="109"/>
      <c r="T1766" s="109"/>
      <c r="U1766" s="109"/>
      <c r="V1766" s="109"/>
      <c r="W1766" s="122"/>
      <c r="X1766" s="138"/>
      <c r="Y1766" s="123"/>
      <c r="Z1766" s="123"/>
      <c r="AA1766" s="79"/>
      <c r="AB1766" s="79"/>
      <c r="AC1766" s="164"/>
      <c r="AD1766" s="123"/>
      <c r="AE1766" s="174"/>
      <c r="AF1766" s="124"/>
    </row>
    <row r="1767" spans="1:32" s="106" customFormat="1">
      <c r="A1767" s="108"/>
      <c r="B1767" s="108"/>
      <c r="C1767" s="108"/>
      <c r="D1767" s="125"/>
      <c r="E1767" s="100"/>
      <c r="F1767" s="125"/>
      <c r="G1767" s="125"/>
      <c r="H1767" s="133"/>
      <c r="I1767" s="133"/>
      <c r="J1767" s="133"/>
      <c r="K1767" s="133"/>
      <c r="L1767" s="133"/>
      <c r="M1767" s="133"/>
      <c r="N1767" s="133"/>
      <c r="Q1767" s="109"/>
      <c r="R1767" s="109"/>
      <c r="S1767" s="109"/>
      <c r="T1767" s="109"/>
      <c r="U1767" s="109"/>
      <c r="V1767" s="109"/>
      <c r="W1767" s="122"/>
      <c r="X1767" s="138"/>
      <c r="Y1767" s="123"/>
      <c r="Z1767" s="123"/>
      <c r="AA1767" s="79"/>
      <c r="AB1767" s="79"/>
      <c r="AC1767" s="164"/>
      <c r="AD1767" s="123"/>
      <c r="AE1767" s="174"/>
      <c r="AF1767" s="124"/>
    </row>
    <row r="1768" spans="1:32" s="106" customFormat="1">
      <c r="A1768" s="108"/>
      <c r="B1768" s="108"/>
      <c r="C1768" s="108"/>
      <c r="D1768" s="127"/>
      <c r="E1768" s="100"/>
      <c r="F1768" s="127"/>
      <c r="G1768" s="127"/>
      <c r="H1768" s="133"/>
      <c r="I1768" s="133"/>
      <c r="J1768" s="133"/>
      <c r="K1768" s="133"/>
      <c r="L1768" s="133"/>
      <c r="M1768" s="133"/>
      <c r="N1768" s="133"/>
      <c r="Q1768" s="109"/>
      <c r="R1768" s="109"/>
      <c r="S1768" s="109"/>
      <c r="T1768" s="109"/>
      <c r="U1768" s="109"/>
      <c r="V1768" s="109"/>
      <c r="W1768" s="122"/>
      <c r="X1768" s="138"/>
      <c r="Y1768" s="123"/>
      <c r="Z1768" s="123"/>
      <c r="AA1768" s="79"/>
      <c r="AB1768" s="79"/>
      <c r="AC1768" s="164"/>
      <c r="AD1768" s="123"/>
      <c r="AE1768" s="174"/>
      <c r="AF1768" s="124"/>
    </row>
    <row r="1769" spans="1:32" s="106" customFormat="1">
      <c r="A1769" s="108"/>
      <c r="B1769" s="108"/>
      <c r="C1769" s="108"/>
      <c r="D1769" s="127"/>
      <c r="E1769" s="100"/>
      <c r="F1769" s="127"/>
      <c r="G1769" s="127"/>
      <c r="H1769" s="133"/>
      <c r="I1769" s="133"/>
      <c r="J1769" s="133"/>
      <c r="K1769" s="133"/>
      <c r="L1769" s="133"/>
      <c r="M1769" s="133"/>
      <c r="N1769" s="133"/>
      <c r="Q1769" s="109"/>
      <c r="R1769" s="109"/>
      <c r="S1769" s="109"/>
      <c r="T1769" s="109"/>
      <c r="U1769" s="109"/>
      <c r="V1769" s="109"/>
      <c r="W1769" s="122"/>
      <c r="X1769" s="138"/>
      <c r="Y1769" s="123"/>
      <c r="Z1769" s="123"/>
      <c r="AA1769" s="79"/>
      <c r="AB1769" s="79"/>
      <c r="AC1769" s="164"/>
      <c r="AD1769" s="123"/>
      <c r="AE1769" s="174"/>
      <c r="AF1769" s="124"/>
    </row>
    <row r="1770" spans="1:32" s="106" customFormat="1">
      <c r="A1770" s="108"/>
      <c r="B1770" s="108"/>
      <c r="C1770" s="108"/>
      <c r="D1770" s="41"/>
      <c r="E1770" s="41"/>
      <c r="F1770" s="41"/>
      <c r="G1770" s="41"/>
      <c r="H1770" s="133"/>
      <c r="I1770" s="133"/>
      <c r="J1770" s="133"/>
      <c r="K1770" s="133"/>
      <c r="L1770" s="133"/>
      <c r="M1770" s="133"/>
      <c r="N1770" s="133"/>
      <c r="Q1770" s="109"/>
      <c r="R1770" s="109"/>
      <c r="S1770" s="109"/>
      <c r="T1770" s="109"/>
      <c r="U1770" s="109"/>
      <c r="V1770" s="109"/>
      <c r="W1770" s="122"/>
      <c r="X1770" s="138"/>
      <c r="Y1770" s="123"/>
      <c r="Z1770" s="123"/>
      <c r="AA1770" s="79"/>
      <c r="AB1770" s="79"/>
      <c r="AC1770" s="164"/>
      <c r="AD1770" s="123"/>
      <c r="AE1770" s="174"/>
      <c r="AF1770" s="124"/>
    </row>
    <row r="1771" spans="1:32" s="106" customFormat="1">
      <c r="A1771" s="108"/>
      <c r="B1771" s="108"/>
      <c r="C1771" s="108"/>
      <c r="D1771" s="41"/>
      <c r="E1771" s="41"/>
      <c r="F1771" s="41"/>
      <c r="G1771" s="41"/>
      <c r="H1771" s="133"/>
      <c r="I1771" s="133"/>
      <c r="J1771" s="133"/>
      <c r="K1771" s="133"/>
      <c r="L1771" s="133"/>
      <c r="M1771" s="133"/>
      <c r="N1771" s="133"/>
      <c r="Q1771" s="109"/>
      <c r="R1771" s="109"/>
      <c r="S1771" s="109"/>
      <c r="T1771" s="109"/>
      <c r="U1771" s="109"/>
      <c r="V1771" s="109"/>
      <c r="W1771" s="122"/>
      <c r="X1771" s="138"/>
      <c r="Y1771" s="123"/>
      <c r="Z1771" s="123"/>
      <c r="AA1771" s="79"/>
      <c r="AB1771" s="79"/>
      <c r="AC1771" s="164"/>
      <c r="AD1771" s="123"/>
      <c r="AE1771" s="174"/>
      <c r="AF1771" s="124"/>
    </row>
    <row r="1772" spans="1:32" s="106" customFormat="1">
      <c r="A1772" s="108"/>
      <c r="B1772" s="108"/>
      <c r="C1772" s="108"/>
      <c r="D1772" s="111"/>
      <c r="E1772" s="100"/>
      <c r="F1772" s="111"/>
      <c r="G1772" s="111"/>
      <c r="H1772" s="133"/>
      <c r="I1772" s="133"/>
      <c r="J1772" s="133"/>
      <c r="K1772" s="133"/>
      <c r="L1772" s="133"/>
      <c r="M1772" s="133"/>
      <c r="N1772" s="133"/>
      <c r="Q1772" s="109"/>
      <c r="R1772" s="109"/>
      <c r="S1772" s="109"/>
      <c r="T1772" s="109"/>
      <c r="U1772" s="109"/>
      <c r="V1772" s="109"/>
      <c r="W1772" s="122"/>
      <c r="X1772" s="138"/>
      <c r="Y1772" s="123"/>
      <c r="Z1772" s="123"/>
      <c r="AA1772" s="79"/>
      <c r="AB1772" s="79"/>
      <c r="AC1772" s="164"/>
      <c r="AD1772" s="123"/>
      <c r="AE1772" s="174"/>
      <c r="AF1772" s="124"/>
    </row>
    <row r="1773" spans="1:32" s="106" customFormat="1">
      <c r="A1773" s="108"/>
      <c r="B1773" s="108"/>
      <c r="C1773" s="108"/>
      <c r="D1773" s="125"/>
      <c r="E1773" s="100"/>
      <c r="F1773" s="125"/>
      <c r="G1773" s="125"/>
      <c r="H1773" s="133"/>
      <c r="I1773" s="133"/>
      <c r="J1773" s="133"/>
      <c r="K1773" s="133"/>
      <c r="L1773" s="133"/>
      <c r="M1773" s="133"/>
      <c r="N1773" s="133"/>
      <c r="Q1773" s="109"/>
      <c r="R1773" s="109"/>
      <c r="S1773" s="109"/>
      <c r="T1773" s="109"/>
      <c r="U1773" s="109"/>
      <c r="V1773" s="109"/>
      <c r="W1773" s="122"/>
      <c r="X1773" s="138"/>
      <c r="Y1773" s="123"/>
      <c r="Z1773" s="123"/>
      <c r="AA1773" s="79"/>
      <c r="AB1773" s="79"/>
      <c r="AC1773" s="164"/>
      <c r="AD1773" s="123"/>
      <c r="AE1773" s="174"/>
      <c r="AF1773" s="124"/>
    </row>
    <row r="1774" spans="1:32" s="106" customFormat="1">
      <c r="A1774" s="108"/>
      <c r="B1774" s="108"/>
      <c r="C1774" s="108"/>
      <c r="D1774" s="125"/>
      <c r="E1774" s="100"/>
      <c r="F1774" s="125"/>
      <c r="G1774" s="125"/>
      <c r="H1774" s="133"/>
      <c r="I1774" s="133"/>
      <c r="J1774" s="133"/>
      <c r="K1774" s="133"/>
      <c r="L1774" s="133"/>
      <c r="M1774" s="133"/>
      <c r="N1774" s="133"/>
      <c r="Q1774" s="109"/>
      <c r="R1774" s="109"/>
      <c r="S1774" s="109"/>
      <c r="T1774" s="109"/>
      <c r="U1774" s="109"/>
      <c r="V1774" s="109"/>
      <c r="W1774" s="122"/>
      <c r="X1774" s="138"/>
      <c r="Y1774" s="123"/>
      <c r="Z1774" s="123"/>
      <c r="AA1774" s="79"/>
      <c r="AB1774" s="79"/>
      <c r="AC1774" s="164"/>
      <c r="AD1774" s="123"/>
      <c r="AE1774" s="174"/>
      <c r="AF1774" s="124"/>
    </row>
    <row r="1775" spans="1:32" s="106" customFormat="1">
      <c r="A1775" s="108"/>
      <c r="B1775" s="108"/>
      <c r="C1775" s="108"/>
      <c r="D1775" s="111"/>
      <c r="E1775" s="100"/>
      <c r="F1775" s="111"/>
      <c r="G1775" s="111"/>
      <c r="H1775" s="133"/>
      <c r="I1775" s="133"/>
      <c r="J1775" s="133"/>
      <c r="K1775" s="133"/>
      <c r="L1775" s="133"/>
      <c r="M1775" s="133"/>
      <c r="N1775" s="133"/>
      <c r="Q1775" s="109"/>
      <c r="R1775" s="109"/>
      <c r="S1775" s="109"/>
      <c r="T1775" s="109"/>
      <c r="U1775" s="109"/>
      <c r="V1775" s="109"/>
      <c r="W1775" s="122"/>
      <c r="X1775" s="138"/>
      <c r="Y1775" s="123"/>
      <c r="Z1775" s="123"/>
      <c r="AA1775" s="79"/>
      <c r="AB1775" s="79"/>
      <c r="AC1775" s="164"/>
      <c r="AD1775" s="123"/>
      <c r="AE1775" s="174"/>
      <c r="AF1775" s="124"/>
    </row>
    <row r="1776" spans="1:32" s="106" customFormat="1">
      <c r="A1776" s="108"/>
      <c r="B1776" s="108"/>
      <c r="C1776" s="108"/>
      <c r="D1776" s="41"/>
      <c r="E1776" s="41"/>
      <c r="F1776" s="41"/>
      <c r="G1776" s="41"/>
      <c r="H1776" s="133"/>
      <c r="I1776" s="133"/>
      <c r="J1776" s="133"/>
      <c r="K1776" s="133"/>
      <c r="L1776" s="133"/>
      <c r="M1776" s="133"/>
      <c r="N1776" s="133"/>
      <c r="Q1776" s="109"/>
      <c r="R1776" s="109"/>
      <c r="S1776" s="109"/>
      <c r="T1776" s="109"/>
      <c r="U1776" s="109"/>
      <c r="V1776" s="109"/>
      <c r="W1776" s="122"/>
      <c r="X1776" s="138"/>
      <c r="Y1776" s="123"/>
      <c r="Z1776" s="123"/>
      <c r="AA1776" s="79"/>
      <c r="AB1776" s="79"/>
      <c r="AC1776" s="164"/>
      <c r="AD1776" s="123"/>
      <c r="AE1776" s="174"/>
      <c r="AF1776" s="124"/>
    </row>
    <row r="1777" spans="1:32" s="106" customFormat="1">
      <c r="A1777" s="108"/>
      <c r="B1777" s="108"/>
      <c r="C1777" s="108"/>
      <c r="D1777" s="111"/>
      <c r="E1777" s="100"/>
      <c r="F1777" s="111"/>
      <c r="G1777" s="111"/>
      <c r="H1777" s="133"/>
      <c r="I1777" s="133"/>
      <c r="J1777" s="133"/>
      <c r="K1777" s="133"/>
      <c r="L1777" s="133"/>
      <c r="M1777" s="133"/>
      <c r="N1777" s="133"/>
      <c r="Q1777" s="109"/>
      <c r="R1777" s="109"/>
      <c r="S1777" s="109"/>
      <c r="T1777" s="109"/>
      <c r="U1777" s="109"/>
      <c r="V1777" s="109"/>
      <c r="W1777" s="122"/>
      <c r="X1777" s="138"/>
      <c r="Y1777" s="123"/>
      <c r="Z1777" s="123"/>
      <c r="AA1777" s="79"/>
      <c r="AB1777" s="79"/>
      <c r="AC1777" s="164"/>
      <c r="AD1777" s="123"/>
      <c r="AE1777" s="174"/>
      <c r="AF1777" s="124"/>
    </row>
    <row r="1778" spans="1:32" s="106" customFormat="1">
      <c r="A1778" s="108"/>
      <c r="B1778" s="108"/>
      <c r="C1778" s="108"/>
      <c r="D1778" s="41"/>
      <c r="E1778" s="41"/>
      <c r="F1778" s="41"/>
      <c r="G1778" s="41"/>
      <c r="H1778" s="133"/>
      <c r="I1778" s="133"/>
      <c r="J1778" s="133"/>
      <c r="K1778" s="133"/>
      <c r="L1778" s="133"/>
      <c r="M1778" s="133"/>
      <c r="N1778" s="133"/>
      <c r="Q1778" s="109"/>
      <c r="R1778" s="109"/>
      <c r="S1778" s="109"/>
      <c r="T1778" s="109"/>
      <c r="U1778" s="109"/>
      <c r="V1778" s="109"/>
      <c r="W1778" s="122"/>
      <c r="X1778" s="138"/>
      <c r="Y1778" s="123"/>
      <c r="Z1778" s="123"/>
      <c r="AA1778" s="79"/>
      <c r="AB1778" s="79"/>
      <c r="AC1778" s="164"/>
      <c r="AD1778" s="123"/>
      <c r="AE1778" s="174"/>
      <c r="AF1778" s="124"/>
    </row>
    <row r="1779" spans="1:32" s="106" customFormat="1">
      <c r="A1779" s="108"/>
      <c r="B1779" s="108"/>
      <c r="C1779" s="108"/>
      <c r="D1779" s="41"/>
      <c r="E1779" s="41"/>
      <c r="F1779" s="41"/>
      <c r="G1779" s="41"/>
      <c r="H1779" s="133"/>
      <c r="I1779" s="133"/>
      <c r="J1779" s="133"/>
      <c r="K1779" s="133"/>
      <c r="L1779" s="133"/>
      <c r="M1779" s="133"/>
      <c r="N1779" s="133"/>
      <c r="Q1779" s="109"/>
      <c r="R1779" s="109"/>
      <c r="S1779" s="109"/>
      <c r="T1779" s="109"/>
      <c r="U1779" s="109"/>
      <c r="V1779" s="109"/>
      <c r="W1779" s="122"/>
      <c r="X1779" s="138"/>
      <c r="Y1779" s="123"/>
      <c r="Z1779" s="123"/>
      <c r="AA1779" s="79"/>
      <c r="AB1779" s="79"/>
      <c r="AC1779" s="164"/>
      <c r="AD1779" s="123"/>
      <c r="AE1779" s="174"/>
      <c r="AF1779" s="124"/>
    </row>
    <row r="1780" spans="1:32" s="106" customFormat="1">
      <c r="A1780" s="108"/>
      <c r="B1780" s="108"/>
      <c r="C1780" s="108"/>
      <c r="D1780" s="111"/>
      <c r="E1780" s="100"/>
      <c r="F1780" s="111"/>
      <c r="G1780" s="111"/>
      <c r="H1780" s="133"/>
      <c r="I1780" s="133"/>
      <c r="J1780" s="133"/>
      <c r="K1780" s="133"/>
      <c r="L1780" s="133"/>
      <c r="M1780" s="133"/>
      <c r="N1780" s="133"/>
      <c r="Q1780" s="109"/>
      <c r="R1780" s="109"/>
      <c r="S1780" s="109"/>
      <c r="T1780" s="109"/>
      <c r="U1780" s="109"/>
      <c r="V1780" s="109"/>
      <c r="W1780" s="122"/>
      <c r="X1780" s="138"/>
      <c r="Y1780" s="123"/>
      <c r="Z1780" s="123"/>
      <c r="AA1780" s="79"/>
      <c r="AB1780" s="79"/>
      <c r="AC1780" s="164"/>
      <c r="AD1780" s="123"/>
      <c r="AE1780" s="174"/>
      <c r="AF1780" s="124"/>
    </row>
    <row r="1781" spans="1:32" s="106" customFormat="1">
      <c r="A1781" s="108"/>
      <c r="B1781" s="108"/>
      <c r="C1781" s="108"/>
      <c r="D1781" s="125"/>
      <c r="E1781" s="100"/>
      <c r="F1781" s="125"/>
      <c r="G1781" s="125"/>
      <c r="H1781" s="133"/>
      <c r="I1781" s="133"/>
      <c r="J1781" s="133"/>
      <c r="K1781" s="133"/>
      <c r="L1781" s="133"/>
      <c r="M1781" s="133"/>
      <c r="N1781" s="133"/>
      <c r="Q1781" s="109"/>
      <c r="R1781" s="109"/>
      <c r="S1781" s="109"/>
      <c r="T1781" s="109"/>
      <c r="U1781" s="109"/>
      <c r="V1781" s="109"/>
      <c r="W1781" s="122"/>
      <c r="X1781" s="138"/>
      <c r="Y1781" s="123"/>
      <c r="Z1781" s="123"/>
      <c r="AA1781" s="79"/>
      <c r="AB1781" s="79"/>
      <c r="AC1781" s="164"/>
      <c r="AD1781" s="123"/>
      <c r="AE1781" s="174"/>
      <c r="AF1781" s="124"/>
    </row>
    <row r="1782" spans="1:32" s="106" customFormat="1">
      <c r="A1782" s="108"/>
      <c r="B1782" s="108"/>
      <c r="C1782" s="108"/>
      <c r="D1782" s="41"/>
      <c r="E1782" s="41"/>
      <c r="F1782" s="41"/>
      <c r="G1782" s="41"/>
      <c r="H1782" s="133"/>
      <c r="I1782" s="133"/>
      <c r="J1782" s="133"/>
      <c r="K1782" s="133"/>
      <c r="L1782" s="133"/>
      <c r="M1782" s="133"/>
      <c r="N1782" s="133"/>
      <c r="Q1782" s="109"/>
      <c r="R1782" s="109"/>
      <c r="S1782" s="109"/>
      <c r="T1782" s="109"/>
      <c r="U1782" s="109"/>
      <c r="V1782" s="109"/>
      <c r="W1782" s="122"/>
      <c r="X1782" s="138"/>
      <c r="Y1782" s="123"/>
      <c r="Z1782" s="123"/>
      <c r="AA1782" s="79"/>
      <c r="AB1782" s="79"/>
      <c r="AC1782" s="164"/>
      <c r="AD1782" s="123"/>
      <c r="AE1782" s="174"/>
      <c r="AF1782" s="124"/>
    </row>
    <row r="1783" spans="1:32" s="106" customFormat="1">
      <c r="A1783" s="108"/>
      <c r="B1783" s="108"/>
      <c r="C1783" s="108"/>
      <c r="D1783" s="41"/>
      <c r="E1783" s="41"/>
      <c r="F1783" s="41"/>
      <c r="G1783" s="41"/>
      <c r="H1783" s="133"/>
      <c r="I1783" s="133"/>
      <c r="J1783" s="133"/>
      <c r="K1783" s="133"/>
      <c r="L1783" s="133"/>
      <c r="M1783" s="133"/>
      <c r="N1783" s="133"/>
      <c r="Q1783" s="109"/>
      <c r="R1783" s="109"/>
      <c r="S1783" s="109"/>
      <c r="T1783" s="109"/>
      <c r="U1783" s="109"/>
      <c r="V1783" s="109"/>
      <c r="W1783" s="122"/>
      <c r="X1783" s="138"/>
      <c r="Y1783" s="123"/>
      <c r="Z1783" s="123"/>
      <c r="AA1783" s="79"/>
      <c r="AB1783" s="79"/>
      <c r="AC1783" s="164"/>
      <c r="AD1783" s="123"/>
      <c r="AE1783" s="174"/>
      <c r="AF1783" s="124"/>
    </row>
    <row r="1784" spans="1:32" s="106" customFormat="1">
      <c r="A1784" s="108"/>
      <c r="B1784" s="108"/>
      <c r="C1784" s="108"/>
      <c r="D1784" s="41"/>
      <c r="E1784" s="41"/>
      <c r="F1784" s="41"/>
      <c r="G1784" s="41"/>
      <c r="H1784" s="133"/>
      <c r="I1784" s="133"/>
      <c r="J1784" s="133"/>
      <c r="K1784" s="133"/>
      <c r="L1784" s="133"/>
      <c r="M1784" s="133"/>
      <c r="N1784" s="133"/>
      <c r="Q1784" s="109"/>
      <c r="R1784" s="109"/>
      <c r="S1784" s="109"/>
      <c r="T1784" s="109"/>
      <c r="U1784" s="109"/>
      <c r="V1784" s="109"/>
      <c r="W1784" s="122"/>
      <c r="X1784" s="138"/>
      <c r="Y1784" s="123"/>
      <c r="Z1784" s="123"/>
      <c r="AA1784" s="79"/>
      <c r="AB1784" s="79"/>
      <c r="AC1784" s="164"/>
      <c r="AD1784" s="123"/>
      <c r="AE1784" s="174"/>
      <c r="AF1784" s="124"/>
    </row>
    <row r="1785" spans="1:32" s="106" customFormat="1">
      <c r="A1785" s="108"/>
      <c r="B1785" s="108"/>
      <c r="C1785" s="108"/>
      <c r="D1785" s="102"/>
      <c r="E1785" s="102"/>
      <c r="F1785" s="102"/>
      <c r="G1785" s="102"/>
      <c r="H1785" s="133"/>
      <c r="I1785" s="133"/>
      <c r="J1785" s="133"/>
      <c r="K1785" s="133"/>
      <c r="L1785" s="133"/>
      <c r="M1785" s="133"/>
      <c r="N1785" s="133"/>
      <c r="Q1785" s="109"/>
      <c r="R1785" s="109"/>
      <c r="S1785" s="109"/>
      <c r="T1785" s="109"/>
      <c r="U1785" s="109"/>
      <c r="V1785" s="109"/>
      <c r="W1785" s="122"/>
      <c r="X1785" s="138"/>
      <c r="Y1785" s="123"/>
      <c r="Z1785" s="123"/>
      <c r="AA1785" s="79"/>
      <c r="AB1785" s="79"/>
      <c r="AC1785" s="164"/>
      <c r="AD1785" s="123"/>
      <c r="AE1785" s="174"/>
      <c r="AF1785" s="124"/>
    </row>
    <row r="1786" spans="1:32" s="106" customFormat="1">
      <c r="A1786" s="108"/>
      <c r="B1786" s="108"/>
      <c r="C1786" s="108"/>
      <c r="D1786" s="41"/>
      <c r="E1786" s="41"/>
      <c r="F1786" s="41"/>
      <c r="G1786" s="41"/>
      <c r="H1786" s="133"/>
      <c r="I1786" s="133"/>
      <c r="J1786" s="133"/>
      <c r="K1786" s="133"/>
      <c r="L1786" s="133"/>
      <c r="M1786" s="133"/>
      <c r="N1786" s="133"/>
      <c r="Q1786" s="109"/>
      <c r="R1786" s="109"/>
      <c r="S1786" s="109"/>
      <c r="T1786" s="109"/>
      <c r="U1786" s="109"/>
      <c r="V1786" s="109"/>
      <c r="W1786" s="122"/>
      <c r="X1786" s="138"/>
      <c r="Y1786" s="123"/>
      <c r="Z1786" s="123"/>
      <c r="AA1786" s="79"/>
      <c r="AB1786" s="79"/>
      <c r="AC1786" s="164"/>
      <c r="AD1786" s="123"/>
      <c r="AE1786" s="174"/>
      <c r="AF1786" s="124"/>
    </row>
    <row r="1787" spans="1:32" s="106" customFormat="1">
      <c r="A1787" s="108"/>
      <c r="B1787" s="108"/>
      <c r="C1787" s="108"/>
      <c r="D1787" s="41"/>
      <c r="E1787" s="41"/>
      <c r="F1787" s="41"/>
      <c r="G1787" s="41"/>
      <c r="H1787" s="133"/>
      <c r="I1787" s="133"/>
      <c r="J1787" s="133"/>
      <c r="K1787" s="133"/>
      <c r="L1787" s="133"/>
      <c r="M1787" s="133"/>
      <c r="N1787" s="133"/>
      <c r="Q1787" s="109"/>
      <c r="R1787" s="109"/>
      <c r="S1787" s="109"/>
      <c r="T1787" s="109"/>
      <c r="U1787" s="109"/>
      <c r="V1787" s="109"/>
      <c r="W1787" s="122"/>
      <c r="X1787" s="138"/>
      <c r="Y1787" s="123"/>
      <c r="Z1787" s="123"/>
      <c r="AA1787" s="79"/>
      <c r="AB1787" s="79"/>
      <c r="AC1787" s="164"/>
      <c r="AD1787" s="123"/>
      <c r="AE1787" s="174"/>
      <c r="AF1787" s="124"/>
    </row>
    <row r="1788" spans="1:32" s="106" customFormat="1">
      <c r="A1788" s="108"/>
      <c r="B1788" s="108"/>
      <c r="C1788" s="108"/>
      <c r="D1788" s="111"/>
      <c r="E1788" s="100"/>
      <c r="F1788" s="111"/>
      <c r="G1788" s="111"/>
      <c r="H1788" s="133"/>
      <c r="I1788" s="133"/>
      <c r="J1788" s="133"/>
      <c r="K1788" s="133"/>
      <c r="L1788" s="133"/>
      <c r="M1788" s="133"/>
      <c r="N1788" s="133"/>
      <c r="Q1788" s="109"/>
      <c r="R1788" s="109"/>
      <c r="S1788" s="109"/>
      <c r="T1788" s="109"/>
      <c r="U1788" s="109"/>
      <c r="V1788" s="109"/>
      <c r="W1788" s="122"/>
      <c r="X1788" s="138"/>
      <c r="Y1788" s="123"/>
      <c r="Z1788" s="123"/>
      <c r="AA1788" s="79"/>
      <c r="AB1788" s="79"/>
      <c r="AC1788" s="164"/>
      <c r="AD1788" s="123"/>
      <c r="AE1788" s="174"/>
      <c r="AF1788" s="124"/>
    </row>
    <row r="1789" spans="1:32" s="106" customFormat="1">
      <c r="A1789" s="108"/>
      <c r="B1789" s="108"/>
      <c r="C1789" s="108"/>
      <c r="D1789" s="102"/>
      <c r="E1789" s="102"/>
      <c r="F1789" s="102"/>
      <c r="G1789" s="102"/>
      <c r="H1789" s="133"/>
      <c r="I1789" s="133"/>
      <c r="J1789" s="133"/>
      <c r="K1789" s="133"/>
      <c r="L1789" s="133"/>
      <c r="M1789" s="133"/>
      <c r="N1789" s="133"/>
      <c r="Q1789" s="109"/>
      <c r="R1789" s="109"/>
      <c r="S1789" s="109"/>
      <c r="T1789" s="109"/>
      <c r="U1789" s="109"/>
      <c r="V1789" s="109"/>
      <c r="W1789" s="122"/>
      <c r="X1789" s="138"/>
      <c r="Y1789" s="123"/>
      <c r="Z1789" s="123"/>
      <c r="AA1789" s="79"/>
      <c r="AB1789" s="79"/>
      <c r="AC1789" s="164"/>
      <c r="AD1789" s="123"/>
      <c r="AE1789" s="174"/>
      <c r="AF1789" s="124"/>
    </row>
    <row r="1790" spans="1:32" s="106" customFormat="1">
      <c r="A1790" s="108"/>
      <c r="B1790" s="108"/>
      <c r="C1790" s="108"/>
      <c r="D1790" s="41"/>
      <c r="E1790" s="41"/>
      <c r="F1790" s="41"/>
      <c r="G1790" s="41"/>
      <c r="H1790" s="133"/>
      <c r="I1790" s="133"/>
      <c r="J1790" s="133"/>
      <c r="K1790" s="133"/>
      <c r="L1790" s="133"/>
      <c r="M1790" s="133"/>
      <c r="N1790" s="133"/>
      <c r="Q1790" s="109"/>
      <c r="R1790" s="109"/>
      <c r="S1790" s="109"/>
      <c r="T1790" s="109"/>
      <c r="U1790" s="109"/>
      <c r="V1790" s="109"/>
      <c r="W1790" s="122"/>
      <c r="X1790" s="138"/>
      <c r="Y1790" s="123"/>
      <c r="Z1790" s="123"/>
      <c r="AA1790" s="79"/>
      <c r="AB1790" s="79"/>
      <c r="AC1790" s="164"/>
      <c r="AD1790" s="123"/>
      <c r="AE1790" s="174"/>
      <c r="AF1790" s="124"/>
    </row>
    <row r="1791" spans="1:32" s="106" customFormat="1">
      <c r="A1791" s="108"/>
      <c r="B1791" s="108"/>
      <c r="C1791" s="108"/>
      <c r="D1791" s="126"/>
      <c r="E1791" s="100"/>
      <c r="F1791" s="126"/>
      <c r="G1791" s="126"/>
      <c r="H1791" s="133"/>
      <c r="I1791" s="133"/>
      <c r="J1791" s="133"/>
      <c r="K1791" s="133"/>
      <c r="L1791" s="133"/>
      <c r="M1791" s="133"/>
      <c r="N1791" s="133"/>
      <c r="Q1791" s="109"/>
      <c r="R1791" s="109"/>
      <c r="S1791" s="109"/>
      <c r="T1791" s="109"/>
      <c r="U1791" s="109"/>
      <c r="V1791" s="109"/>
      <c r="W1791" s="122"/>
      <c r="X1791" s="138"/>
      <c r="Y1791" s="123"/>
      <c r="Z1791" s="123"/>
      <c r="AA1791" s="79"/>
      <c r="AB1791" s="79"/>
      <c r="AC1791" s="164"/>
      <c r="AD1791" s="123"/>
      <c r="AE1791" s="174"/>
      <c r="AF1791" s="124"/>
    </row>
    <row r="1792" spans="1:32" s="106" customFormat="1">
      <c r="A1792" s="108"/>
      <c r="B1792" s="108"/>
      <c r="C1792" s="108"/>
      <c r="D1792" s="41"/>
      <c r="E1792" s="41"/>
      <c r="F1792" s="41"/>
      <c r="G1792" s="41"/>
      <c r="H1792" s="133"/>
      <c r="I1792" s="133"/>
      <c r="J1792" s="133"/>
      <c r="K1792" s="133"/>
      <c r="L1792" s="133"/>
      <c r="M1792" s="133"/>
      <c r="N1792" s="133"/>
      <c r="Q1792" s="109"/>
      <c r="R1792" s="109"/>
      <c r="S1792" s="109"/>
      <c r="T1792" s="109"/>
      <c r="U1792" s="109"/>
      <c r="V1792" s="109"/>
      <c r="W1792" s="122"/>
      <c r="X1792" s="138"/>
      <c r="Y1792" s="123"/>
      <c r="Z1792" s="123"/>
      <c r="AA1792" s="79"/>
      <c r="AB1792" s="79"/>
      <c r="AC1792" s="164"/>
      <c r="AD1792" s="123"/>
      <c r="AE1792" s="174"/>
      <c r="AF1792" s="124"/>
    </row>
    <row r="1793" spans="1:32" s="106" customFormat="1">
      <c r="A1793" s="108"/>
      <c r="B1793" s="108"/>
      <c r="C1793" s="108"/>
      <c r="D1793" s="131"/>
      <c r="E1793" s="100"/>
      <c r="F1793" s="131"/>
      <c r="G1793" s="131"/>
      <c r="H1793" s="133"/>
      <c r="I1793" s="133"/>
      <c r="J1793" s="133"/>
      <c r="K1793" s="133"/>
      <c r="L1793" s="133"/>
      <c r="M1793" s="133"/>
      <c r="N1793" s="133"/>
      <c r="Q1793" s="109"/>
      <c r="R1793" s="109"/>
      <c r="S1793" s="109"/>
      <c r="T1793" s="109"/>
      <c r="U1793" s="109"/>
      <c r="V1793" s="109"/>
      <c r="W1793" s="122"/>
      <c r="X1793" s="138"/>
      <c r="Y1793" s="123"/>
      <c r="Z1793" s="123"/>
      <c r="AA1793" s="79"/>
      <c r="AB1793" s="79"/>
      <c r="AC1793" s="164"/>
      <c r="AD1793" s="123"/>
      <c r="AE1793" s="174"/>
      <c r="AF1793" s="124"/>
    </row>
    <row r="1794" spans="1:32" s="106" customFormat="1">
      <c r="A1794" s="108"/>
      <c r="B1794" s="108"/>
      <c r="C1794" s="108"/>
      <c r="D1794" s="131"/>
      <c r="E1794" s="100"/>
      <c r="F1794" s="131"/>
      <c r="G1794" s="131"/>
      <c r="H1794" s="133"/>
      <c r="I1794" s="133"/>
      <c r="J1794" s="133"/>
      <c r="K1794" s="133"/>
      <c r="L1794" s="133"/>
      <c r="M1794" s="133"/>
      <c r="N1794" s="133"/>
      <c r="Q1794" s="109"/>
      <c r="R1794" s="109"/>
      <c r="S1794" s="109"/>
      <c r="T1794" s="109"/>
      <c r="U1794" s="109"/>
      <c r="V1794" s="109"/>
      <c r="W1794" s="122"/>
      <c r="X1794" s="138"/>
      <c r="Y1794" s="123"/>
      <c r="Z1794" s="123"/>
      <c r="AA1794" s="79"/>
      <c r="AB1794" s="79"/>
      <c r="AC1794" s="164"/>
      <c r="AD1794" s="123"/>
      <c r="AE1794" s="174"/>
      <c r="AF1794" s="124"/>
    </row>
    <row r="1795" spans="1:32" s="106" customFormat="1">
      <c r="A1795" s="108"/>
      <c r="B1795" s="108"/>
      <c r="C1795" s="108"/>
      <c r="D1795" s="125"/>
      <c r="E1795" s="100"/>
      <c r="F1795" s="125"/>
      <c r="G1795" s="125"/>
      <c r="H1795" s="133"/>
      <c r="I1795" s="133"/>
      <c r="J1795" s="133"/>
      <c r="K1795" s="133"/>
      <c r="L1795" s="133"/>
      <c r="M1795" s="133"/>
      <c r="N1795" s="133"/>
      <c r="Q1795" s="109"/>
      <c r="R1795" s="109"/>
      <c r="S1795" s="109"/>
      <c r="T1795" s="109"/>
      <c r="U1795" s="109"/>
      <c r="V1795" s="109"/>
      <c r="W1795" s="122"/>
      <c r="X1795" s="138"/>
      <c r="Y1795" s="123"/>
      <c r="Z1795" s="123"/>
      <c r="AA1795" s="79"/>
      <c r="AB1795" s="79"/>
      <c r="AC1795" s="164"/>
      <c r="AD1795" s="123"/>
      <c r="AE1795" s="174"/>
      <c r="AF1795" s="124"/>
    </row>
    <row r="1796" spans="1:32" s="106" customFormat="1">
      <c r="A1796" s="108"/>
      <c r="B1796" s="108"/>
      <c r="C1796" s="108"/>
      <c r="D1796" s="125"/>
      <c r="E1796" s="100"/>
      <c r="F1796" s="125"/>
      <c r="G1796" s="125"/>
      <c r="H1796" s="133"/>
      <c r="I1796" s="133"/>
      <c r="J1796" s="133"/>
      <c r="K1796" s="133"/>
      <c r="L1796" s="133"/>
      <c r="M1796" s="133"/>
      <c r="N1796" s="133"/>
      <c r="Q1796" s="109"/>
      <c r="R1796" s="109"/>
      <c r="S1796" s="109"/>
      <c r="T1796" s="109"/>
      <c r="U1796" s="109"/>
      <c r="V1796" s="109"/>
      <c r="W1796" s="122"/>
      <c r="X1796" s="138"/>
      <c r="Y1796" s="123"/>
      <c r="Z1796" s="123"/>
      <c r="AA1796" s="79"/>
      <c r="AB1796" s="79"/>
      <c r="AC1796" s="164"/>
      <c r="AD1796" s="123"/>
      <c r="AE1796" s="174"/>
      <c r="AF1796" s="124"/>
    </row>
    <row r="1797" spans="1:32" s="106" customFormat="1">
      <c r="A1797" s="108"/>
      <c r="B1797" s="108"/>
      <c r="C1797" s="108"/>
      <c r="D1797" s="111"/>
      <c r="E1797" s="100"/>
      <c r="F1797" s="111"/>
      <c r="G1797" s="111"/>
      <c r="H1797" s="133"/>
      <c r="I1797" s="133"/>
      <c r="J1797" s="133"/>
      <c r="K1797" s="133"/>
      <c r="L1797" s="133"/>
      <c r="M1797" s="133"/>
      <c r="N1797" s="133"/>
      <c r="Q1797" s="109"/>
      <c r="R1797" s="109"/>
      <c r="S1797" s="109"/>
      <c r="T1797" s="109"/>
      <c r="U1797" s="109"/>
      <c r="V1797" s="109"/>
      <c r="W1797" s="122"/>
      <c r="X1797" s="138"/>
      <c r="Y1797" s="123"/>
      <c r="Z1797" s="123"/>
      <c r="AA1797" s="79"/>
      <c r="AB1797" s="79"/>
      <c r="AC1797" s="164"/>
      <c r="AD1797" s="123"/>
      <c r="AE1797" s="174"/>
      <c r="AF1797" s="124"/>
    </row>
    <row r="1798" spans="1:32" s="106" customFormat="1">
      <c r="A1798" s="108"/>
      <c r="B1798" s="108"/>
      <c r="C1798" s="108"/>
      <c r="D1798" s="126"/>
      <c r="E1798" s="100"/>
      <c r="F1798" s="126"/>
      <c r="G1798" s="126"/>
      <c r="H1798" s="133"/>
      <c r="I1798" s="133"/>
      <c r="J1798" s="133"/>
      <c r="K1798" s="133"/>
      <c r="L1798" s="133"/>
      <c r="M1798" s="133"/>
      <c r="N1798" s="133"/>
      <c r="Q1798" s="109"/>
      <c r="R1798" s="109"/>
      <c r="S1798" s="109"/>
      <c r="T1798" s="109"/>
      <c r="U1798" s="109"/>
      <c r="V1798" s="109"/>
      <c r="W1798" s="122"/>
      <c r="X1798" s="138"/>
      <c r="Y1798" s="123"/>
      <c r="Z1798" s="123"/>
      <c r="AA1798" s="79"/>
      <c r="AB1798" s="79"/>
      <c r="AC1798" s="164"/>
      <c r="AD1798" s="123"/>
      <c r="AE1798" s="174"/>
      <c r="AF1798" s="124"/>
    </row>
    <row r="1799" spans="1:32" s="106" customFormat="1">
      <c r="A1799" s="108"/>
      <c r="B1799" s="108"/>
      <c r="C1799" s="108"/>
      <c r="D1799" s="125"/>
      <c r="E1799" s="100"/>
      <c r="F1799" s="125"/>
      <c r="G1799" s="125"/>
      <c r="H1799" s="133"/>
      <c r="I1799" s="133"/>
      <c r="J1799" s="133"/>
      <c r="K1799" s="133"/>
      <c r="L1799" s="133"/>
      <c r="M1799" s="133"/>
      <c r="N1799" s="133"/>
      <c r="Q1799" s="109"/>
      <c r="R1799" s="109"/>
      <c r="S1799" s="109"/>
      <c r="T1799" s="109"/>
      <c r="U1799" s="109"/>
      <c r="V1799" s="109"/>
      <c r="W1799" s="122"/>
      <c r="X1799" s="138"/>
      <c r="Y1799" s="123"/>
      <c r="Z1799" s="123"/>
      <c r="AA1799" s="79"/>
      <c r="AB1799" s="79"/>
      <c r="AC1799" s="164"/>
      <c r="AD1799" s="123"/>
      <c r="AE1799" s="174"/>
      <c r="AF1799" s="124"/>
    </row>
    <row r="1800" spans="1:32" s="106" customFormat="1">
      <c r="A1800" s="108"/>
      <c r="B1800" s="108"/>
      <c r="C1800" s="108"/>
      <c r="D1800" s="129"/>
      <c r="E1800" s="100"/>
      <c r="F1800" s="130"/>
      <c r="G1800" s="129"/>
      <c r="H1800" s="133"/>
      <c r="I1800" s="133"/>
      <c r="J1800" s="133"/>
      <c r="K1800" s="133"/>
      <c r="L1800" s="133"/>
      <c r="M1800" s="133"/>
      <c r="N1800" s="133"/>
      <c r="Q1800" s="109"/>
      <c r="R1800" s="109"/>
      <c r="S1800" s="109"/>
      <c r="T1800" s="109"/>
      <c r="U1800" s="109"/>
      <c r="V1800" s="109"/>
      <c r="W1800" s="122"/>
      <c r="X1800" s="138"/>
      <c r="Y1800" s="123"/>
      <c r="Z1800" s="123"/>
      <c r="AA1800" s="79"/>
      <c r="AB1800" s="79"/>
      <c r="AC1800" s="164"/>
      <c r="AD1800" s="123"/>
      <c r="AE1800" s="174"/>
      <c r="AF1800" s="124"/>
    </row>
    <row r="1801" spans="1:32" s="106" customFormat="1">
      <c r="A1801" s="108"/>
      <c r="B1801" s="108"/>
      <c r="C1801" s="108"/>
      <c r="D1801" s="125"/>
      <c r="E1801" s="100"/>
      <c r="F1801" s="125"/>
      <c r="G1801" s="125"/>
      <c r="H1801" s="133"/>
      <c r="I1801" s="133"/>
      <c r="J1801" s="133"/>
      <c r="K1801" s="133"/>
      <c r="L1801" s="133"/>
      <c r="M1801" s="133"/>
      <c r="N1801" s="133"/>
      <c r="Q1801" s="109"/>
      <c r="R1801" s="109"/>
      <c r="S1801" s="109"/>
      <c r="T1801" s="109"/>
      <c r="U1801" s="109"/>
      <c r="V1801" s="109"/>
      <c r="W1801" s="122"/>
      <c r="X1801" s="138"/>
      <c r="Y1801" s="123"/>
      <c r="Z1801" s="123"/>
      <c r="AA1801" s="79"/>
      <c r="AB1801" s="79"/>
      <c r="AC1801" s="164"/>
      <c r="AD1801" s="123"/>
      <c r="AE1801" s="174"/>
      <c r="AF1801" s="124"/>
    </row>
    <row r="1802" spans="1:32" s="106" customFormat="1">
      <c r="A1802" s="108"/>
      <c r="B1802" s="108"/>
      <c r="C1802" s="108"/>
      <c r="D1802" s="111"/>
      <c r="E1802" s="100"/>
      <c r="F1802" s="111"/>
      <c r="G1802" s="111"/>
      <c r="H1802" s="133"/>
      <c r="I1802" s="133"/>
      <c r="J1802" s="133"/>
      <c r="K1802" s="133"/>
      <c r="L1802" s="133"/>
      <c r="M1802" s="133"/>
      <c r="N1802" s="133"/>
      <c r="Q1802" s="109"/>
      <c r="R1802" s="109"/>
      <c r="S1802" s="109"/>
      <c r="T1802" s="109"/>
      <c r="U1802" s="109"/>
      <c r="V1802" s="109"/>
      <c r="W1802" s="122"/>
      <c r="X1802" s="138"/>
      <c r="Y1802" s="123"/>
      <c r="Z1802" s="123"/>
      <c r="AA1802" s="79"/>
      <c r="AB1802" s="79"/>
      <c r="AC1802" s="164"/>
      <c r="AD1802" s="123"/>
      <c r="AE1802" s="174"/>
      <c r="AF1802" s="124"/>
    </row>
    <row r="1803" spans="1:32" s="106" customFormat="1">
      <c r="A1803" s="108"/>
      <c r="B1803" s="108"/>
      <c r="C1803" s="108"/>
      <c r="D1803" s="125"/>
      <c r="E1803" s="100"/>
      <c r="F1803" s="125"/>
      <c r="G1803" s="125"/>
      <c r="H1803" s="133"/>
      <c r="I1803" s="133"/>
      <c r="J1803" s="133"/>
      <c r="K1803" s="133"/>
      <c r="L1803" s="133"/>
      <c r="M1803" s="133"/>
      <c r="N1803" s="133"/>
      <c r="Q1803" s="109"/>
      <c r="R1803" s="109"/>
      <c r="S1803" s="109"/>
      <c r="T1803" s="109"/>
      <c r="U1803" s="109"/>
      <c r="V1803" s="109"/>
      <c r="W1803" s="122"/>
      <c r="X1803" s="138"/>
      <c r="Y1803" s="123"/>
      <c r="Z1803" s="123"/>
      <c r="AA1803" s="79"/>
      <c r="AB1803" s="79"/>
      <c r="AC1803" s="164"/>
      <c r="AD1803" s="123"/>
      <c r="AE1803" s="174"/>
      <c r="AF1803" s="124"/>
    </row>
    <row r="1804" spans="1:32" s="106" customFormat="1">
      <c r="A1804" s="108"/>
      <c r="B1804" s="108"/>
      <c r="C1804" s="108"/>
      <c r="D1804" s="125"/>
      <c r="E1804" s="100"/>
      <c r="F1804" s="125"/>
      <c r="G1804" s="125"/>
      <c r="H1804" s="133"/>
      <c r="I1804" s="133"/>
      <c r="J1804" s="133"/>
      <c r="K1804" s="133"/>
      <c r="L1804" s="133"/>
      <c r="M1804" s="133"/>
      <c r="N1804" s="133"/>
      <c r="Q1804" s="109"/>
      <c r="R1804" s="109"/>
      <c r="S1804" s="109"/>
      <c r="T1804" s="109"/>
      <c r="U1804" s="109"/>
      <c r="V1804" s="109"/>
      <c r="W1804" s="122"/>
      <c r="X1804" s="138"/>
      <c r="Y1804" s="123"/>
      <c r="Z1804" s="123"/>
      <c r="AA1804" s="79"/>
      <c r="AB1804" s="79"/>
      <c r="AC1804" s="164"/>
      <c r="AD1804" s="123"/>
      <c r="AE1804" s="174"/>
      <c r="AF1804" s="124"/>
    </row>
    <row r="1805" spans="1:32" s="106" customFormat="1">
      <c r="A1805" s="108"/>
      <c r="B1805" s="108"/>
      <c r="C1805" s="108"/>
      <c r="D1805" s="126"/>
      <c r="E1805" s="100"/>
      <c r="F1805" s="126"/>
      <c r="G1805" s="126"/>
      <c r="H1805" s="133"/>
      <c r="I1805" s="133"/>
      <c r="J1805" s="133"/>
      <c r="K1805" s="133"/>
      <c r="L1805" s="133"/>
      <c r="M1805" s="133"/>
      <c r="N1805" s="133"/>
      <c r="Q1805" s="109"/>
      <c r="R1805" s="109"/>
      <c r="S1805" s="109"/>
      <c r="T1805" s="109"/>
      <c r="U1805" s="109"/>
      <c r="V1805" s="109"/>
      <c r="W1805" s="122"/>
      <c r="X1805" s="138"/>
      <c r="Y1805" s="123"/>
      <c r="Z1805" s="123"/>
      <c r="AA1805" s="79"/>
      <c r="AB1805" s="79"/>
      <c r="AC1805" s="164"/>
      <c r="AD1805" s="123"/>
      <c r="AE1805" s="174"/>
      <c r="AF1805" s="124"/>
    </row>
    <row r="1806" spans="1:32" s="106" customFormat="1">
      <c r="A1806" s="108"/>
      <c r="B1806" s="108"/>
      <c r="C1806" s="108"/>
      <c r="D1806" s="125"/>
      <c r="E1806" s="100"/>
      <c r="F1806" s="125"/>
      <c r="G1806" s="125"/>
      <c r="H1806" s="133"/>
      <c r="I1806" s="133"/>
      <c r="J1806" s="133"/>
      <c r="K1806" s="133"/>
      <c r="L1806" s="133"/>
      <c r="M1806" s="133"/>
      <c r="N1806" s="133"/>
      <c r="Q1806" s="109"/>
      <c r="R1806" s="109"/>
      <c r="S1806" s="109"/>
      <c r="T1806" s="109"/>
      <c r="U1806" s="109"/>
      <c r="V1806" s="109"/>
      <c r="W1806" s="122"/>
      <c r="X1806" s="138"/>
      <c r="Y1806" s="123"/>
      <c r="Z1806" s="123"/>
      <c r="AA1806" s="79"/>
      <c r="AB1806" s="79"/>
      <c r="AC1806" s="164"/>
      <c r="AD1806" s="123"/>
      <c r="AE1806" s="174"/>
      <c r="AF1806" s="124"/>
    </row>
    <row r="1807" spans="1:32" s="106" customFormat="1">
      <c r="A1807" s="108"/>
      <c r="B1807" s="108"/>
      <c r="C1807" s="108"/>
      <c r="D1807" s="111"/>
      <c r="E1807" s="100"/>
      <c r="F1807" s="111"/>
      <c r="G1807" s="111"/>
      <c r="H1807" s="133"/>
      <c r="I1807" s="133"/>
      <c r="J1807" s="133"/>
      <c r="K1807" s="133"/>
      <c r="L1807" s="133"/>
      <c r="M1807" s="133"/>
      <c r="N1807" s="133"/>
      <c r="Q1807" s="109"/>
      <c r="R1807" s="109"/>
      <c r="S1807" s="109"/>
      <c r="T1807" s="109"/>
      <c r="U1807" s="109"/>
      <c r="V1807" s="109"/>
      <c r="W1807" s="122"/>
      <c r="X1807" s="138"/>
      <c r="Y1807" s="123"/>
      <c r="Z1807" s="123"/>
      <c r="AA1807" s="79"/>
      <c r="AB1807" s="79"/>
      <c r="AC1807" s="164"/>
      <c r="AD1807" s="123"/>
      <c r="AE1807" s="174"/>
      <c r="AF1807" s="124"/>
    </row>
    <row r="1808" spans="1:32" s="106" customFormat="1">
      <c r="A1808" s="108"/>
      <c r="B1808" s="108"/>
      <c r="C1808" s="108"/>
      <c r="D1808" s="125"/>
      <c r="E1808" s="100"/>
      <c r="F1808" s="125"/>
      <c r="G1808" s="125"/>
      <c r="H1808" s="133"/>
      <c r="I1808" s="133"/>
      <c r="J1808" s="133"/>
      <c r="K1808" s="133"/>
      <c r="L1808" s="133"/>
      <c r="M1808" s="133"/>
      <c r="N1808" s="133"/>
      <c r="Q1808" s="109"/>
      <c r="R1808" s="109"/>
      <c r="S1808" s="109"/>
      <c r="T1808" s="109"/>
      <c r="U1808" s="109"/>
      <c r="V1808" s="109"/>
      <c r="W1808" s="122"/>
      <c r="X1808" s="138"/>
      <c r="Y1808" s="123"/>
      <c r="Z1808" s="123"/>
      <c r="AA1808" s="79"/>
      <c r="AB1808" s="79"/>
      <c r="AC1808" s="164"/>
      <c r="AD1808" s="123"/>
      <c r="AE1808" s="174"/>
      <c r="AF1808" s="124"/>
    </row>
    <row r="1809" spans="1:32" s="106" customFormat="1">
      <c r="A1809" s="108"/>
      <c r="B1809" s="108"/>
      <c r="C1809" s="108"/>
      <c r="D1809" s="41"/>
      <c r="E1809" s="41"/>
      <c r="F1809" s="41"/>
      <c r="G1809" s="41"/>
      <c r="H1809" s="133"/>
      <c r="I1809" s="133"/>
      <c r="J1809" s="133"/>
      <c r="K1809" s="133"/>
      <c r="L1809" s="133"/>
      <c r="M1809" s="133"/>
      <c r="N1809" s="133"/>
      <c r="Q1809" s="109"/>
      <c r="R1809" s="109"/>
      <c r="S1809" s="109"/>
      <c r="T1809" s="109"/>
      <c r="U1809" s="109"/>
      <c r="V1809" s="109"/>
      <c r="W1809" s="122"/>
      <c r="X1809" s="138"/>
      <c r="Y1809" s="123"/>
      <c r="Z1809" s="123"/>
      <c r="AA1809" s="79"/>
      <c r="AB1809" s="79"/>
      <c r="AC1809" s="164"/>
      <c r="AD1809" s="123"/>
      <c r="AE1809" s="174"/>
      <c r="AF1809" s="124"/>
    </row>
    <row r="1810" spans="1:32" s="106" customFormat="1">
      <c r="A1810" s="108"/>
      <c r="B1810" s="108"/>
      <c r="C1810" s="108"/>
      <c r="D1810" s="41"/>
      <c r="E1810" s="107"/>
      <c r="F1810" s="41"/>
      <c r="G1810" s="41"/>
      <c r="H1810" s="133"/>
      <c r="I1810" s="133"/>
      <c r="J1810" s="133"/>
      <c r="K1810" s="133"/>
      <c r="L1810" s="133"/>
      <c r="M1810" s="133"/>
      <c r="N1810" s="133"/>
      <c r="Q1810" s="109"/>
      <c r="R1810" s="109"/>
      <c r="S1810" s="109"/>
      <c r="T1810" s="109"/>
      <c r="U1810" s="109"/>
      <c r="V1810" s="109"/>
      <c r="W1810" s="122"/>
      <c r="X1810" s="138"/>
      <c r="Y1810" s="123"/>
      <c r="Z1810" s="123"/>
      <c r="AA1810" s="79"/>
      <c r="AB1810" s="79"/>
      <c r="AC1810" s="164"/>
      <c r="AD1810" s="123"/>
      <c r="AE1810" s="174"/>
      <c r="AF1810" s="124"/>
    </row>
    <row r="1811" spans="1:32" s="106" customFormat="1">
      <c r="A1811" s="108"/>
      <c r="B1811" s="108"/>
      <c r="C1811" s="108"/>
      <c r="D1811" s="125"/>
      <c r="E1811" s="100"/>
      <c r="F1811" s="125"/>
      <c r="G1811" s="125"/>
      <c r="H1811" s="133"/>
      <c r="I1811" s="133"/>
      <c r="J1811" s="133"/>
      <c r="K1811" s="133"/>
      <c r="L1811" s="133"/>
      <c r="M1811" s="133"/>
      <c r="N1811" s="133"/>
      <c r="Q1811" s="109"/>
      <c r="R1811" s="109"/>
      <c r="S1811" s="109"/>
      <c r="T1811" s="109"/>
      <c r="U1811" s="109"/>
      <c r="V1811" s="109"/>
      <c r="W1811" s="122"/>
      <c r="X1811" s="138"/>
      <c r="Y1811" s="123"/>
      <c r="Z1811" s="123"/>
      <c r="AA1811" s="79"/>
      <c r="AB1811" s="79"/>
      <c r="AC1811" s="164"/>
      <c r="AD1811" s="123"/>
      <c r="AE1811" s="174"/>
      <c r="AF1811" s="124"/>
    </row>
    <row r="1812" spans="1:32" s="106" customFormat="1">
      <c r="A1812" s="108"/>
      <c r="B1812" s="108"/>
      <c r="C1812" s="108"/>
      <c r="D1812" s="125"/>
      <c r="E1812" s="100"/>
      <c r="F1812" s="125"/>
      <c r="G1812" s="125"/>
      <c r="H1812" s="133"/>
      <c r="I1812" s="133"/>
      <c r="J1812" s="133"/>
      <c r="K1812" s="133"/>
      <c r="L1812" s="133"/>
      <c r="M1812" s="133"/>
      <c r="N1812" s="133"/>
      <c r="Q1812" s="109"/>
      <c r="R1812" s="109"/>
      <c r="S1812" s="109"/>
      <c r="T1812" s="109"/>
      <c r="U1812" s="109"/>
      <c r="V1812" s="109"/>
      <c r="W1812" s="122"/>
      <c r="X1812" s="138"/>
      <c r="Y1812" s="123"/>
      <c r="Z1812" s="123"/>
      <c r="AA1812" s="79"/>
      <c r="AB1812" s="79"/>
      <c r="AC1812" s="164"/>
      <c r="AD1812" s="123"/>
      <c r="AE1812" s="174"/>
      <c r="AF1812" s="124"/>
    </row>
    <row r="1813" spans="1:32" s="106" customFormat="1">
      <c r="A1813" s="108"/>
      <c r="B1813" s="108"/>
      <c r="C1813" s="108"/>
      <c r="D1813" s="125"/>
      <c r="E1813" s="100"/>
      <c r="F1813" s="125"/>
      <c r="G1813" s="125"/>
      <c r="H1813" s="133"/>
      <c r="I1813" s="133"/>
      <c r="J1813" s="133"/>
      <c r="K1813" s="133"/>
      <c r="L1813" s="133"/>
      <c r="M1813" s="133"/>
      <c r="N1813" s="133"/>
      <c r="Q1813" s="109"/>
      <c r="R1813" s="109"/>
      <c r="S1813" s="109"/>
      <c r="T1813" s="109"/>
      <c r="U1813" s="109"/>
      <c r="V1813" s="109"/>
      <c r="W1813" s="122"/>
      <c r="X1813" s="138"/>
      <c r="Y1813" s="123"/>
      <c r="Z1813" s="123"/>
      <c r="AA1813" s="79"/>
      <c r="AB1813" s="79"/>
      <c r="AC1813" s="164"/>
      <c r="AD1813" s="123"/>
      <c r="AE1813" s="174"/>
      <c r="AF1813" s="124"/>
    </row>
    <row r="1814" spans="1:32" s="106" customFormat="1">
      <c r="A1814" s="108"/>
      <c r="B1814" s="108"/>
      <c r="C1814" s="108"/>
      <c r="D1814" s="125"/>
      <c r="E1814" s="100"/>
      <c r="F1814" s="125"/>
      <c r="G1814" s="125"/>
      <c r="H1814" s="133"/>
      <c r="I1814" s="133"/>
      <c r="J1814" s="133"/>
      <c r="K1814" s="133"/>
      <c r="L1814" s="133"/>
      <c r="M1814" s="133"/>
      <c r="N1814" s="133"/>
      <c r="Q1814" s="109"/>
      <c r="R1814" s="109"/>
      <c r="S1814" s="109"/>
      <c r="T1814" s="109"/>
      <c r="U1814" s="109"/>
      <c r="V1814" s="109"/>
      <c r="W1814" s="122"/>
      <c r="X1814" s="138"/>
      <c r="Y1814" s="123"/>
      <c r="Z1814" s="123"/>
      <c r="AA1814" s="79"/>
      <c r="AB1814" s="79"/>
      <c r="AC1814" s="164"/>
      <c r="AD1814" s="123"/>
      <c r="AE1814" s="174"/>
      <c r="AF1814" s="124"/>
    </row>
    <row r="1815" spans="1:32" s="106" customFormat="1">
      <c r="A1815" s="108"/>
      <c r="B1815" s="108"/>
      <c r="C1815" s="108"/>
      <c r="D1815" s="125"/>
      <c r="E1815" s="100"/>
      <c r="F1815" s="125"/>
      <c r="G1815" s="125"/>
      <c r="H1815" s="133"/>
      <c r="I1815" s="133"/>
      <c r="J1815" s="133"/>
      <c r="K1815" s="133"/>
      <c r="L1815" s="133"/>
      <c r="M1815" s="133"/>
      <c r="N1815" s="133"/>
      <c r="Q1815" s="109"/>
      <c r="R1815" s="109"/>
      <c r="S1815" s="109"/>
      <c r="T1815" s="109"/>
      <c r="U1815" s="109"/>
      <c r="V1815" s="109"/>
      <c r="W1815" s="122"/>
      <c r="X1815" s="138"/>
      <c r="Y1815" s="123"/>
      <c r="Z1815" s="123"/>
      <c r="AA1815" s="79"/>
      <c r="AB1815" s="79"/>
      <c r="AC1815" s="164"/>
      <c r="AD1815" s="123"/>
      <c r="AE1815" s="174"/>
      <c r="AF1815" s="124"/>
    </row>
    <row r="1816" spans="1:32" s="106" customFormat="1">
      <c r="A1816" s="108"/>
      <c r="B1816" s="108"/>
      <c r="C1816" s="108"/>
      <c r="D1816" s="125"/>
      <c r="E1816" s="100"/>
      <c r="F1816" s="125"/>
      <c r="G1816" s="125"/>
      <c r="H1816" s="133"/>
      <c r="I1816" s="133"/>
      <c r="J1816" s="133"/>
      <c r="K1816" s="133"/>
      <c r="L1816" s="133"/>
      <c r="M1816" s="133"/>
      <c r="N1816" s="133"/>
      <c r="Q1816" s="109"/>
      <c r="R1816" s="109"/>
      <c r="S1816" s="109"/>
      <c r="T1816" s="109"/>
      <c r="U1816" s="109"/>
      <c r="V1816" s="109"/>
      <c r="W1816" s="122"/>
      <c r="X1816" s="138"/>
      <c r="Y1816" s="123"/>
      <c r="Z1816" s="123"/>
      <c r="AA1816" s="79"/>
      <c r="AB1816" s="79"/>
      <c r="AC1816" s="164"/>
      <c r="AD1816" s="123"/>
      <c r="AE1816" s="174"/>
      <c r="AF1816" s="124"/>
    </row>
    <row r="1817" spans="1:32" s="106" customFormat="1">
      <c r="A1817" s="108"/>
      <c r="B1817" s="108"/>
      <c r="C1817" s="108"/>
      <c r="D1817" s="41"/>
      <c r="E1817" s="41"/>
      <c r="F1817" s="41"/>
      <c r="G1817" s="41"/>
      <c r="H1817" s="133"/>
      <c r="I1817" s="133"/>
      <c r="J1817" s="133"/>
      <c r="K1817" s="133"/>
      <c r="L1817" s="133"/>
      <c r="M1817" s="133"/>
      <c r="N1817" s="133"/>
      <c r="Q1817" s="109"/>
      <c r="R1817" s="109"/>
      <c r="S1817" s="109"/>
      <c r="T1817" s="109"/>
      <c r="U1817" s="109"/>
      <c r="V1817" s="109"/>
      <c r="W1817" s="122"/>
      <c r="X1817" s="138"/>
      <c r="Y1817" s="123"/>
      <c r="Z1817" s="123"/>
      <c r="AA1817" s="79"/>
      <c r="AB1817" s="79"/>
      <c r="AC1817" s="164"/>
      <c r="AD1817" s="123"/>
      <c r="AE1817" s="174"/>
      <c r="AF1817" s="124"/>
    </row>
    <row r="1818" spans="1:32" s="106" customFormat="1">
      <c r="A1818" s="108"/>
      <c r="B1818" s="108"/>
      <c r="C1818" s="108"/>
      <c r="D1818" s="111"/>
      <c r="E1818" s="100"/>
      <c r="F1818" s="111"/>
      <c r="G1818" s="111"/>
      <c r="H1818" s="133"/>
      <c r="I1818" s="133"/>
      <c r="J1818" s="133"/>
      <c r="K1818" s="133"/>
      <c r="L1818" s="133"/>
      <c r="M1818" s="133"/>
      <c r="N1818" s="133"/>
      <c r="Q1818" s="109"/>
      <c r="R1818" s="109"/>
      <c r="S1818" s="109"/>
      <c r="T1818" s="109"/>
      <c r="U1818" s="109"/>
      <c r="V1818" s="109"/>
      <c r="W1818" s="122"/>
      <c r="X1818" s="138"/>
      <c r="Y1818" s="123"/>
      <c r="Z1818" s="123"/>
      <c r="AA1818" s="79"/>
      <c r="AB1818" s="79"/>
      <c r="AC1818" s="164"/>
      <c r="AD1818" s="123"/>
      <c r="AE1818" s="174"/>
      <c r="AF1818" s="124"/>
    </row>
    <row r="1819" spans="1:32" s="106" customFormat="1">
      <c r="A1819" s="108"/>
      <c r="B1819" s="108"/>
      <c r="C1819" s="108"/>
      <c r="D1819" s="111"/>
      <c r="E1819" s="100"/>
      <c r="F1819" s="111"/>
      <c r="G1819" s="111"/>
      <c r="H1819" s="133"/>
      <c r="I1819" s="133"/>
      <c r="J1819" s="133"/>
      <c r="K1819" s="133"/>
      <c r="L1819" s="133"/>
      <c r="M1819" s="133"/>
      <c r="N1819" s="133"/>
      <c r="Q1819" s="109"/>
      <c r="R1819" s="109"/>
      <c r="S1819" s="109"/>
      <c r="T1819" s="109"/>
      <c r="U1819" s="109"/>
      <c r="V1819" s="109"/>
      <c r="W1819" s="122"/>
      <c r="X1819" s="138"/>
      <c r="Y1819" s="123"/>
      <c r="Z1819" s="123"/>
      <c r="AA1819" s="79"/>
      <c r="AB1819" s="79"/>
      <c r="AC1819" s="164"/>
      <c r="AD1819" s="123"/>
      <c r="AE1819" s="174"/>
      <c r="AF1819" s="124"/>
    </row>
    <row r="1820" spans="1:32" s="106" customFormat="1">
      <c r="A1820" s="108"/>
      <c r="B1820" s="108"/>
      <c r="C1820" s="108"/>
      <c r="D1820" s="111"/>
      <c r="E1820" s="100"/>
      <c r="F1820" s="111"/>
      <c r="G1820" s="111"/>
      <c r="H1820" s="133"/>
      <c r="I1820" s="133"/>
      <c r="J1820" s="133"/>
      <c r="K1820" s="133"/>
      <c r="L1820" s="133"/>
      <c r="M1820" s="133"/>
      <c r="N1820" s="133"/>
      <c r="Q1820" s="109"/>
      <c r="R1820" s="109"/>
      <c r="S1820" s="109"/>
      <c r="T1820" s="109"/>
      <c r="U1820" s="109"/>
      <c r="V1820" s="109"/>
      <c r="W1820" s="122"/>
      <c r="X1820" s="138"/>
      <c r="Y1820" s="123"/>
      <c r="Z1820" s="123"/>
      <c r="AA1820" s="79"/>
      <c r="AB1820" s="79"/>
      <c r="AC1820" s="164"/>
      <c r="AD1820" s="123"/>
      <c r="AE1820" s="174"/>
      <c r="AF1820" s="124"/>
    </row>
    <row r="1821" spans="1:32" s="106" customFormat="1">
      <c r="A1821" s="108"/>
      <c r="B1821" s="108"/>
      <c r="C1821" s="108"/>
      <c r="D1821" s="125"/>
      <c r="E1821" s="100"/>
      <c r="F1821" s="125"/>
      <c r="G1821" s="125"/>
      <c r="H1821" s="133"/>
      <c r="I1821" s="133"/>
      <c r="J1821" s="133"/>
      <c r="K1821" s="133"/>
      <c r="L1821" s="133"/>
      <c r="M1821" s="133"/>
      <c r="N1821" s="133"/>
      <c r="Q1821" s="109"/>
      <c r="R1821" s="109"/>
      <c r="S1821" s="109"/>
      <c r="T1821" s="109"/>
      <c r="U1821" s="109"/>
      <c r="V1821" s="109"/>
      <c r="W1821" s="122"/>
      <c r="X1821" s="138"/>
      <c r="Y1821" s="123"/>
      <c r="Z1821" s="123"/>
      <c r="AA1821" s="79"/>
      <c r="AB1821" s="79"/>
      <c r="AC1821" s="164"/>
      <c r="AD1821" s="123"/>
      <c r="AE1821" s="174"/>
      <c r="AF1821" s="124"/>
    </row>
    <row r="1822" spans="1:32" s="106" customFormat="1">
      <c r="A1822" s="108"/>
      <c r="B1822" s="108"/>
      <c r="C1822" s="108"/>
      <c r="D1822" s="125"/>
      <c r="E1822" s="100"/>
      <c r="F1822" s="125"/>
      <c r="G1822" s="125"/>
      <c r="H1822" s="133"/>
      <c r="I1822" s="133"/>
      <c r="J1822" s="133"/>
      <c r="K1822" s="133"/>
      <c r="L1822" s="133"/>
      <c r="M1822" s="133"/>
      <c r="N1822" s="133"/>
      <c r="Q1822" s="109"/>
      <c r="R1822" s="109"/>
      <c r="S1822" s="109"/>
      <c r="T1822" s="109"/>
      <c r="U1822" s="109"/>
      <c r="V1822" s="109"/>
      <c r="W1822" s="122"/>
      <c r="X1822" s="138"/>
      <c r="Y1822" s="123"/>
      <c r="Z1822" s="123"/>
      <c r="AA1822" s="79"/>
      <c r="AB1822" s="79"/>
      <c r="AC1822" s="164"/>
      <c r="AD1822" s="123"/>
      <c r="AE1822" s="174"/>
      <c r="AF1822" s="124"/>
    </row>
    <row r="1823" spans="1:32" s="106" customFormat="1">
      <c r="A1823" s="108"/>
      <c r="B1823" s="108"/>
      <c r="C1823" s="108"/>
      <c r="D1823" s="41"/>
      <c r="E1823" s="41"/>
      <c r="F1823" s="41"/>
      <c r="G1823" s="41"/>
      <c r="H1823" s="133"/>
      <c r="I1823" s="133"/>
      <c r="J1823" s="133"/>
      <c r="K1823" s="133"/>
      <c r="L1823" s="133"/>
      <c r="M1823" s="133"/>
      <c r="N1823" s="133"/>
      <c r="Q1823" s="109"/>
      <c r="R1823" s="109"/>
      <c r="S1823" s="109"/>
      <c r="T1823" s="109"/>
      <c r="U1823" s="109"/>
      <c r="V1823" s="109"/>
      <c r="W1823" s="122"/>
      <c r="X1823" s="138"/>
      <c r="Y1823" s="123"/>
      <c r="Z1823" s="123"/>
      <c r="AA1823" s="79"/>
      <c r="AB1823" s="79"/>
      <c r="AC1823" s="164"/>
      <c r="AD1823" s="123"/>
      <c r="AE1823" s="174"/>
      <c r="AF1823" s="124"/>
    </row>
    <row r="1824" spans="1:32" s="106" customFormat="1">
      <c r="A1824" s="108"/>
      <c r="B1824" s="108"/>
      <c r="C1824" s="108"/>
      <c r="D1824" s="41"/>
      <c r="E1824" s="41"/>
      <c r="F1824" s="41"/>
      <c r="G1824" s="41"/>
      <c r="H1824" s="133"/>
      <c r="I1824" s="133"/>
      <c r="J1824" s="133"/>
      <c r="K1824" s="133"/>
      <c r="L1824" s="133"/>
      <c r="M1824" s="133"/>
      <c r="N1824" s="133"/>
      <c r="Q1824" s="109"/>
      <c r="R1824" s="109"/>
      <c r="S1824" s="109"/>
      <c r="T1824" s="109"/>
      <c r="U1824" s="109"/>
      <c r="V1824" s="109"/>
      <c r="W1824" s="122"/>
      <c r="X1824" s="138"/>
      <c r="Y1824" s="123"/>
      <c r="Z1824" s="123"/>
      <c r="AA1824" s="79"/>
      <c r="AB1824" s="79"/>
      <c r="AC1824" s="164"/>
      <c r="AD1824" s="123"/>
      <c r="AE1824" s="174"/>
      <c r="AF1824" s="124"/>
    </row>
    <row r="1825" spans="1:32" s="106" customFormat="1">
      <c r="A1825" s="108"/>
      <c r="B1825" s="108"/>
      <c r="C1825" s="108"/>
      <c r="D1825" s="41"/>
      <c r="E1825" s="41"/>
      <c r="F1825" s="41"/>
      <c r="G1825" s="41"/>
      <c r="H1825" s="133"/>
      <c r="I1825" s="133"/>
      <c r="J1825" s="133"/>
      <c r="K1825" s="133"/>
      <c r="L1825" s="133"/>
      <c r="M1825" s="133"/>
      <c r="N1825" s="133"/>
      <c r="Q1825" s="109"/>
      <c r="R1825" s="109"/>
      <c r="S1825" s="109"/>
      <c r="T1825" s="109"/>
      <c r="U1825" s="109"/>
      <c r="V1825" s="109"/>
      <c r="W1825" s="122"/>
      <c r="X1825" s="138"/>
      <c r="Y1825" s="123"/>
      <c r="Z1825" s="123"/>
      <c r="AA1825" s="79"/>
      <c r="AB1825" s="79"/>
      <c r="AC1825" s="164"/>
      <c r="AD1825" s="123"/>
      <c r="AE1825" s="174"/>
      <c r="AF1825" s="124"/>
    </row>
    <row r="1826" spans="1:32" s="106" customFormat="1">
      <c r="A1826" s="108"/>
      <c r="B1826" s="108"/>
      <c r="C1826" s="108"/>
      <c r="D1826" s="41"/>
      <c r="E1826" s="41"/>
      <c r="F1826" s="41"/>
      <c r="G1826" s="41"/>
      <c r="H1826" s="133"/>
      <c r="I1826" s="133"/>
      <c r="J1826" s="133"/>
      <c r="K1826" s="133"/>
      <c r="L1826" s="133"/>
      <c r="M1826" s="133"/>
      <c r="N1826" s="133"/>
      <c r="Q1826" s="109"/>
      <c r="R1826" s="109"/>
      <c r="S1826" s="109"/>
      <c r="T1826" s="109"/>
      <c r="U1826" s="109"/>
      <c r="V1826" s="109"/>
      <c r="W1826" s="122"/>
      <c r="X1826" s="138"/>
      <c r="Y1826" s="123"/>
      <c r="Z1826" s="123"/>
      <c r="AA1826" s="79"/>
      <c r="AB1826" s="79"/>
      <c r="AC1826" s="164"/>
      <c r="AD1826" s="123"/>
      <c r="AE1826" s="174"/>
      <c r="AF1826" s="124"/>
    </row>
    <row r="1827" spans="1:32" s="106" customFormat="1">
      <c r="A1827" s="108"/>
      <c r="B1827" s="108"/>
      <c r="C1827" s="108"/>
      <c r="D1827" s="41"/>
      <c r="E1827" s="41"/>
      <c r="F1827" s="41"/>
      <c r="G1827" s="41"/>
      <c r="H1827" s="133"/>
      <c r="I1827" s="133"/>
      <c r="J1827" s="133"/>
      <c r="K1827" s="133"/>
      <c r="L1827" s="133"/>
      <c r="M1827" s="133"/>
      <c r="N1827" s="133"/>
      <c r="Q1827" s="109"/>
      <c r="R1827" s="109"/>
      <c r="S1827" s="109"/>
      <c r="T1827" s="109"/>
      <c r="U1827" s="109"/>
      <c r="V1827" s="109"/>
      <c r="W1827" s="122"/>
      <c r="X1827" s="138"/>
      <c r="Y1827" s="123"/>
      <c r="Z1827" s="123"/>
      <c r="AA1827" s="79"/>
      <c r="AB1827" s="79"/>
      <c r="AC1827" s="164"/>
      <c r="AD1827" s="123"/>
      <c r="AE1827" s="174"/>
      <c r="AF1827" s="124"/>
    </row>
    <row r="1828" spans="1:32" s="106" customFormat="1">
      <c r="A1828" s="108"/>
      <c r="B1828" s="108"/>
      <c r="C1828" s="108"/>
      <c r="D1828" s="41"/>
      <c r="E1828" s="41"/>
      <c r="F1828" s="41"/>
      <c r="G1828" s="41"/>
      <c r="H1828" s="133"/>
      <c r="I1828" s="133"/>
      <c r="J1828" s="133"/>
      <c r="K1828" s="133"/>
      <c r="L1828" s="133"/>
      <c r="M1828" s="133"/>
      <c r="N1828" s="133"/>
      <c r="Q1828" s="109"/>
      <c r="R1828" s="109"/>
      <c r="S1828" s="109"/>
      <c r="T1828" s="109"/>
      <c r="U1828" s="109"/>
      <c r="V1828" s="109"/>
      <c r="W1828" s="122"/>
      <c r="X1828" s="138"/>
      <c r="Y1828" s="123"/>
      <c r="Z1828" s="123"/>
      <c r="AA1828" s="79"/>
      <c r="AB1828" s="79"/>
      <c r="AC1828" s="164"/>
      <c r="AD1828" s="123"/>
      <c r="AE1828" s="174"/>
      <c r="AF1828" s="124"/>
    </row>
    <row r="1829" spans="1:32" s="106" customFormat="1">
      <c r="A1829" s="108"/>
      <c r="B1829" s="108"/>
      <c r="C1829" s="108"/>
      <c r="D1829" s="125"/>
      <c r="E1829" s="100"/>
      <c r="F1829" s="125"/>
      <c r="G1829" s="125"/>
      <c r="H1829" s="133"/>
      <c r="I1829" s="133"/>
      <c r="J1829" s="133"/>
      <c r="K1829" s="133"/>
      <c r="L1829" s="133"/>
      <c r="M1829" s="133"/>
      <c r="N1829" s="133"/>
      <c r="Q1829" s="109"/>
      <c r="R1829" s="109"/>
      <c r="S1829" s="109"/>
      <c r="T1829" s="109"/>
      <c r="U1829" s="109"/>
      <c r="V1829" s="109"/>
      <c r="W1829" s="122"/>
      <c r="X1829" s="138"/>
      <c r="Y1829" s="123"/>
      <c r="Z1829" s="123"/>
      <c r="AA1829" s="79"/>
      <c r="AB1829" s="79"/>
      <c r="AC1829" s="164"/>
      <c r="AD1829" s="123"/>
      <c r="AE1829" s="174"/>
      <c r="AF1829" s="124"/>
    </row>
    <row r="1830" spans="1:32" s="106" customFormat="1">
      <c r="A1830" s="108"/>
      <c r="B1830" s="108"/>
      <c r="C1830" s="108"/>
      <c r="D1830" s="125"/>
      <c r="E1830" s="100"/>
      <c r="F1830" s="125"/>
      <c r="G1830" s="125"/>
      <c r="H1830" s="133"/>
      <c r="I1830" s="133"/>
      <c r="J1830" s="133"/>
      <c r="K1830" s="133"/>
      <c r="L1830" s="133"/>
      <c r="M1830" s="133"/>
      <c r="N1830" s="133"/>
      <c r="Q1830" s="109"/>
      <c r="R1830" s="109"/>
      <c r="S1830" s="109"/>
      <c r="T1830" s="109"/>
      <c r="U1830" s="109"/>
      <c r="V1830" s="109"/>
      <c r="W1830" s="122"/>
      <c r="X1830" s="138"/>
      <c r="Y1830" s="123"/>
      <c r="Z1830" s="123"/>
      <c r="AA1830" s="79"/>
      <c r="AB1830" s="79"/>
      <c r="AC1830" s="164"/>
      <c r="AD1830" s="123"/>
      <c r="AE1830" s="174"/>
      <c r="AF1830" s="124"/>
    </row>
    <row r="1831" spans="1:32" s="106" customFormat="1">
      <c r="A1831" s="108"/>
      <c r="B1831" s="108"/>
      <c r="C1831" s="108"/>
      <c r="D1831" s="127"/>
      <c r="E1831" s="100"/>
      <c r="F1831" s="127"/>
      <c r="G1831" s="127"/>
      <c r="H1831" s="133"/>
      <c r="I1831" s="133"/>
      <c r="J1831" s="133"/>
      <c r="K1831" s="133"/>
      <c r="L1831" s="133"/>
      <c r="M1831" s="133"/>
      <c r="N1831" s="133"/>
      <c r="Q1831" s="109"/>
      <c r="R1831" s="109"/>
      <c r="S1831" s="109"/>
      <c r="T1831" s="109"/>
      <c r="U1831" s="109"/>
      <c r="V1831" s="109"/>
      <c r="W1831" s="122"/>
      <c r="X1831" s="138"/>
      <c r="Y1831" s="123"/>
      <c r="Z1831" s="123"/>
      <c r="AA1831" s="79"/>
      <c r="AB1831" s="79"/>
      <c r="AC1831" s="164"/>
      <c r="AD1831" s="123"/>
      <c r="AE1831" s="174"/>
      <c r="AF1831" s="124"/>
    </row>
    <row r="1832" spans="1:32" s="106" customFormat="1">
      <c r="A1832" s="108"/>
      <c r="B1832" s="108"/>
      <c r="C1832" s="108"/>
      <c r="D1832" s="127"/>
      <c r="E1832" s="100"/>
      <c r="F1832" s="127"/>
      <c r="G1832" s="127"/>
      <c r="H1832" s="133"/>
      <c r="I1832" s="133"/>
      <c r="J1832" s="133"/>
      <c r="K1832" s="133"/>
      <c r="L1832" s="133"/>
      <c r="M1832" s="133"/>
      <c r="N1832" s="133"/>
      <c r="Q1832" s="109"/>
      <c r="R1832" s="109"/>
      <c r="S1832" s="109"/>
      <c r="T1832" s="109"/>
      <c r="U1832" s="109"/>
      <c r="V1832" s="109"/>
      <c r="W1832" s="122"/>
      <c r="X1832" s="138"/>
      <c r="Y1832" s="123"/>
      <c r="Z1832" s="123"/>
      <c r="AA1832" s="79"/>
      <c r="AB1832" s="79"/>
      <c r="AC1832" s="164"/>
      <c r="AD1832" s="123"/>
      <c r="AE1832" s="174"/>
      <c r="AF1832" s="124"/>
    </row>
    <row r="1833" spans="1:32" s="106" customFormat="1">
      <c r="A1833" s="108"/>
      <c r="B1833" s="108"/>
      <c r="C1833" s="108"/>
      <c r="D1833" s="125"/>
      <c r="E1833" s="100"/>
      <c r="F1833" s="125"/>
      <c r="G1833" s="125"/>
      <c r="H1833" s="133"/>
      <c r="I1833" s="133"/>
      <c r="J1833" s="133"/>
      <c r="K1833" s="133"/>
      <c r="L1833" s="133"/>
      <c r="M1833" s="133"/>
      <c r="N1833" s="133"/>
      <c r="Q1833" s="109"/>
      <c r="R1833" s="109"/>
      <c r="S1833" s="109"/>
      <c r="T1833" s="109"/>
      <c r="U1833" s="109"/>
      <c r="V1833" s="109"/>
      <c r="W1833" s="122"/>
      <c r="X1833" s="138"/>
      <c r="Y1833" s="123"/>
      <c r="Z1833" s="123"/>
      <c r="AA1833" s="79"/>
      <c r="AB1833" s="79"/>
      <c r="AC1833" s="164"/>
      <c r="AD1833" s="123"/>
      <c r="AE1833" s="174"/>
      <c r="AF1833" s="124"/>
    </row>
    <row r="1834" spans="1:32" s="106" customFormat="1">
      <c r="A1834" s="108"/>
      <c r="B1834" s="108"/>
      <c r="C1834" s="108"/>
      <c r="D1834" s="125"/>
      <c r="E1834" s="100"/>
      <c r="F1834" s="125"/>
      <c r="G1834" s="125"/>
      <c r="H1834" s="133"/>
      <c r="I1834" s="133"/>
      <c r="J1834" s="133"/>
      <c r="K1834" s="133"/>
      <c r="L1834" s="133"/>
      <c r="M1834" s="133"/>
      <c r="N1834" s="133"/>
      <c r="Q1834" s="109"/>
      <c r="R1834" s="109"/>
      <c r="S1834" s="109"/>
      <c r="T1834" s="109"/>
      <c r="U1834" s="109"/>
      <c r="V1834" s="109"/>
      <c r="W1834" s="122"/>
      <c r="X1834" s="138"/>
      <c r="Y1834" s="123"/>
      <c r="Z1834" s="123"/>
      <c r="AA1834" s="79"/>
      <c r="AB1834" s="79"/>
      <c r="AC1834" s="164"/>
      <c r="AD1834" s="123"/>
      <c r="AE1834" s="174"/>
      <c r="AF1834" s="124"/>
    </row>
    <row r="1835" spans="1:32" s="106" customFormat="1">
      <c r="A1835" s="108"/>
      <c r="B1835" s="108"/>
      <c r="C1835" s="108"/>
      <c r="D1835" s="111"/>
      <c r="E1835" s="100"/>
      <c r="F1835" s="111"/>
      <c r="G1835" s="111"/>
      <c r="H1835" s="133"/>
      <c r="I1835" s="133"/>
      <c r="J1835" s="133"/>
      <c r="K1835" s="133"/>
      <c r="L1835" s="133"/>
      <c r="M1835" s="133"/>
      <c r="N1835" s="133"/>
      <c r="Q1835" s="109"/>
      <c r="R1835" s="109"/>
      <c r="S1835" s="109"/>
      <c r="T1835" s="109"/>
      <c r="U1835" s="109"/>
      <c r="V1835" s="109"/>
      <c r="W1835" s="122"/>
      <c r="X1835" s="138"/>
      <c r="Y1835" s="123"/>
      <c r="Z1835" s="123"/>
      <c r="AA1835" s="79"/>
      <c r="AB1835" s="79"/>
      <c r="AC1835" s="164"/>
      <c r="AD1835" s="123"/>
      <c r="AE1835" s="174"/>
      <c r="AF1835" s="124"/>
    </row>
    <row r="1836" spans="1:32" s="106" customFormat="1">
      <c r="A1836" s="108"/>
      <c r="B1836" s="108"/>
      <c r="C1836" s="108"/>
      <c r="D1836" s="41"/>
      <c r="E1836" s="41"/>
      <c r="F1836" s="41"/>
      <c r="G1836" s="41"/>
      <c r="H1836" s="133"/>
      <c r="I1836" s="133"/>
      <c r="J1836" s="133"/>
      <c r="K1836" s="133"/>
      <c r="L1836" s="133"/>
      <c r="M1836" s="133"/>
      <c r="N1836" s="133"/>
      <c r="Q1836" s="109"/>
      <c r="R1836" s="109"/>
      <c r="S1836" s="109"/>
      <c r="T1836" s="109"/>
      <c r="U1836" s="109"/>
      <c r="V1836" s="109"/>
      <c r="W1836" s="122"/>
      <c r="X1836" s="138"/>
      <c r="Y1836" s="123"/>
      <c r="Z1836" s="123"/>
      <c r="AA1836" s="79"/>
      <c r="AB1836" s="79"/>
      <c r="AC1836" s="164"/>
      <c r="AD1836" s="123"/>
      <c r="AE1836" s="174"/>
      <c r="AF1836" s="124"/>
    </row>
    <row r="1837" spans="1:32" s="106" customFormat="1">
      <c r="A1837" s="108"/>
      <c r="B1837" s="108"/>
      <c r="C1837" s="108"/>
      <c r="D1837" s="125"/>
      <c r="E1837" s="100"/>
      <c r="F1837" s="125"/>
      <c r="G1837" s="125"/>
      <c r="H1837" s="133"/>
      <c r="I1837" s="133"/>
      <c r="J1837" s="133"/>
      <c r="K1837" s="133"/>
      <c r="L1837" s="133"/>
      <c r="M1837" s="133"/>
      <c r="N1837" s="133"/>
      <c r="Q1837" s="109"/>
      <c r="R1837" s="109"/>
      <c r="S1837" s="109"/>
      <c r="T1837" s="109"/>
      <c r="U1837" s="109"/>
      <c r="V1837" s="109"/>
      <c r="W1837" s="122"/>
      <c r="X1837" s="138"/>
      <c r="Y1837" s="123"/>
      <c r="Z1837" s="123"/>
      <c r="AA1837" s="79"/>
      <c r="AB1837" s="79"/>
      <c r="AC1837" s="164"/>
      <c r="AD1837" s="123"/>
      <c r="AE1837" s="174"/>
      <c r="AF1837" s="124"/>
    </row>
    <row r="1838" spans="1:32" s="106" customFormat="1">
      <c r="A1838" s="108"/>
      <c r="B1838" s="108"/>
      <c r="C1838" s="108"/>
      <c r="D1838" s="125"/>
      <c r="E1838" s="100"/>
      <c r="F1838" s="125"/>
      <c r="G1838" s="125"/>
      <c r="H1838" s="133"/>
      <c r="I1838" s="133"/>
      <c r="J1838" s="133"/>
      <c r="K1838" s="133"/>
      <c r="L1838" s="133"/>
      <c r="M1838" s="133"/>
      <c r="N1838" s="133"/>
      <c r="Q1838" s="109"/>
      <c r="R1838" s="109"/>
      <c r="S1838" s="109"/>
      <c r="T1838" s="109"/>
      <c r="U1838" s="109"/>
      <c r="V1838" s="109"/>
      <c r="W1838" s="122"/>
      <c r="X1838" s="138"/>
      <c r="Y1838" s="123"/>
      <c r="Z1838" s="123"/>
      <c r="AA1838" s="79"/>
      <c r="AB1838" s="79"/>
      <c r="AC1838" s="164"/>
      <c r="AD1838" s="123"/>
      <c r="AE1838" s="174"/>
      <c r="AF1838" s="124"/>
    </row>
    <row r="1839" spans="1:32" s="106" customFormat="1">
      <c r="A1839" s="108"/>
      <c r="B1839" s="108"/>
      <c r="C1839" s="108"/>
      <c r="D1839" s="125"/>
      <c r="E1839" s="100"/>
      <c r="F1839" s="125"/>
      <c r="G1839" s="125"/>
      <c r="H1839" s="133"/>
      <c r="I1839" s="133"/>
      <c r="J1839" s="133"/>
      <c r="K1839" s="133"/>
      <c r="L1839" s="133"/>
      <c r="M1839" s="133"/>
      <c r="N1839" s="133"/>
      <c r="Q1839" s="109"/>
      <c r="R1839" s="109"/>
      <c r="S1839" s="109"/>
      <c r="T1839" s="109"/>
      <c r="U1839" s="109"/>
      <c r="V1839" s="109"/>
      <c r="W1839" s="122"/>
      <c r="X1839" s="138"/>
      <c r="Y1839" s="123"/>
      <c r="Z1839" s="123"/>
      <c r="AA1839" s="79"/>
      <c r="AB1839" s="79"/>
      <c r="AC1839" s="164"/>
      <c r="AD1839" s="123"/>
      <c r="AE1839" s="174"/>
      <c r="AF1839" s="124"/>
    </row>
    <row r="1840" spans="1:32" s="106" customFormat="1">
      <c r="A1840" s="108"/>
      <c r="B1840" s="108"/>
      <c r="C1840" s="108"/>
      <c r="D1840" s="125"/>
      <c r="E1840" s="100"/>
      <c r="F1840" s="125"/>
      <c r="G1840" s="125"/>
      <c r="H1840" s="133"/>
      <c r="I1840" s="133"/>
      <c r="J1840" s="133"/>
      <c r="K1840" s="133"/>
      <c r="L1840" s="133"/>
      <c r="M1840" s="133"/>
      <c r="N1840" s="133"/>
      <c r="Q1840" s="109"/>
      <c r="R1840" s="109"/>
      <c r="S1840" s="109"/>
      <c r="T1840" s="109"/>
      <c r="U1840" s="109"/>
      <c r="V1840" s="109"/>
      <c r="W1840" s="122"/>
      <c r="X1840" s="138"/>
      <c r="Y1840" s="123"/>
      <c r="Z1840" s="123"/>
      <c r="AA1840" s="79"/>
      <c r="AB1840" s="79"/>
      <c r="AC1840" s="164"/>
      <c r="AD1840" s="123"/>
      <c r="AE1840" s="174"/>
      <c r="AF1840" s="124"/>
    </row>
    <row r="1841" spans="1:32" s="106" customFormat="1">
      <c r="A1841" s="108"/>
      <c r="B1841" s="108"/>
      <c r="C1841" s="108"/>
      <c r="D1841" s="125"/>
      <c r="E1841" s="100"/>
      <c r="F1841" s="125"/>
      <c r="G1841" s="125"/>
      <c r="H1841" s="133"/>
      <c r="I1841" s="133"/>
      <c r="J1841" s="133"/>
      <c r="K1841" s="133"/>
      <c r="L1841" s="133"/>
      <c r="M1841" s="133"/>
      <c r="N1841" s="133"/>
      <c r="Q1841" s="109"/>
      <c r="R1841" s="109"/>
      <c r="S1841" s="109"/>
      <c r="T1841" s="109"/>
      <c r="U1841" s="109"/>
      <c r="V1841" s="109"/>
      <c r="W1841" s="122"/>
      <c r="X1841" s="138"/>
      <c r="Y1841" s="123"/>
      <c r="Z1841" s="123"/>
      <c r="AA1841" s="79"/>
      <c r="AB1841" s="79"/>
      <c r="AC1841" s="164"/>
      <c r="AD1841" s="123"/>
      <c r="AE1841" s="174"/>
      <c r="AF1841" s="124"/>
    </row>
    <row r="1842" spans="1:32" s="106" customFormat="1">
      <c r="A1842" s="108"/>
      <c r="B1842" s="108"/>
      <c r="C1842" s="108"/>
      <c r="D1842" s="125"/>
      <c r="E1842" s="100"/>
      <c r="F1842" s="125"/>
      <c r="G1842" s="125"/>
      <c r="H1842" s="133"/>
      <c r="I1842" s="133"/>
      <c r="J1842" s="133"/>
      <c r="K1842" s="133"/>
      <c r="L1842" s="133"/>
      <c r="M1842" s="133"/>
      <c r="N1842" s="133"/>
      <c r="Q1842" s="109"/>
      <c r="R1842" s="109"/>
      <c r="S1842" s="109"/>
      <c r="T1842" s="109"/>
      <c r="U1842" s="109"/>
      <c r="V1842" s="109"/>
      <c r="W1842" s="122"/>
      <c r="X1842" s="138"/>
      <c r="Y1842" s="123"/>
      <c r="Z1842" s="123"/>
      <c r="AA1842" s="79"/>
      <c r="AB1842" s="79"/>
      <c r="AC1842" s="164"/>
      <c r="AD1842" s="123"/>
      <c r="AE1842" s="174"/>
      <c r="AF1842" s="124"/>
    </row>
    <row r="1843" spans="1:32" s="106" customFormat="1">
      <c r="A1843" s="108"/>
      <c r="B1843" s="108"/>
      <c r="C1843" s="108"/>
      <c r="D1843" s="128"/>
      <c r="E1843" s="100"/>
      <c r="F1843" s="128"/>
      <c r="G1843" s="128"/>
      <c r="H1843" s="133"/>
      <c r="I1843" s="133"/>
      <c r="J1843" s="133"/>
      <c r="K1843" s="133"/>
      <c r="L1843" s="133"/>
      <c r="M1843" s="133"/>
      <c r="N1843" s="133"/>
      <c r="Q1843" s="109"/>
      <c r="R1843" s="109"/>
      <c r="S1843" s="109"/>
      <c r="T1843" s="109"/>
      <c r="U1843" s="109"/>
      <c r="V1843" s="109"/>
      <c r="W1843" s="122"/>
      <c r="X1843" s="138"/>
      <c r="Y1843" s="123"/>
      <c r="Z1843" s="123"/>
      <c r="AA1843" s="79"/>
      <c r="AB1843" s="79"/>
      <c r="AC1843" s="164"/>
      <c r="AD1843" s="123"/>
      <c r="AE1843" s="174"/>
      <c r="AF1843" s="124"/>
    </row>
    <row r="1844" spans="1:32" s="106" customFormat="1">
      <c r="A1844" s="108"/>
      <c r="B1844" s="108"/>
      <c r="C1844" s="108"/>
      <c r="D1844" s="111"/>
      <c r="E1844" s="100"/>
      <c r="F1844" s="111"/>
      <c r="G1844" s="111"/>
      <c r="H1844" s="133"/>
      <c r="I1844" s="133"/>
      <c r="J1844" s="133"/>
      <c r="K1844" s="133"/>
      <c r="L1844" s="133"/>
      <c r="M1844" s="133"/>
      <c r="N1844" s="133"/>
      <c r="Q1844" s="109"/>
      <c r="R1844" s="109"/>
      <c r="S1844" s="109"/>
      <c r="T1844" s="109"/>
      <c r="U1844" s="109"/>
      <c r="V1844" s="109"/>
      <c r="W1844" s="122"/>
      <c r="X1844" s="138"/>
      <c r="Y1844" s="123"/>
      <c r="Z1844" s="123"/>
      <c r="AA1844" s="79"/>
      <c r="AB1844" s="79"/>
      <c r="AC1844" s="164"/>
      <c r="AD1844" s="123"/>
      <c r="AE1844" s="174"/>
      <c r="AF1844" s="124"/>
    </row>
    <row r="1845" spans="1:32" s="106" customFormat="1">
      <c r="A1845" s="108"/>
      <c r="B1845" s="108"/>
      <c r="C1845" s="108"/>
      <c r="D1845" s="102"/>
      <c r="E1845" s="102"/>
      <c r="F1845" s="102"/>
      <c r="G1845" s="102"/>
      <c r="H1845" s="133"/>
      <c r="I1845" s="133"/>
      <c r="J1845" s="133"/>
      <c r="K1845" s="133"/>
      <c r="L1845" s="133"/>
      <c r="M1845" s="133"/>
      <c r="N1845" s="133"/>
      <c r="Q1845" s="109"/>
      <c r="R1845" s="109"/>
      <c r="S1845" s="109"/>
      <c r="T1845" s="109"/>
      <c r="U1845" s="109"/>
      <c r="V1845" s="109"/>
      <c r="W1845" s="122"/>
      <c r="X1845" s="138"/>
      <c r="Y1845" s="123"/>
      <c r="Z1845" s="123"/>
      <c r="AA1845" s="79"/>
      <c r="AB1845" s="79"/>
      <c r="AC1845" s="164"/>
      <c r="AD1845" s="123"/>
      <c r="AE1845" s="174"/>
      <c r="AF1845" s="124"/>
    </row>
    <row r="1846" spans="1:32" s="106" customFormat="1">
      <c r="A1846" s="108"/>
      <c r="B1846" s="108"/>
      <c r="C1846" s="108"/>
      <c r="D1846" s="125"/>
      <c r="E1846" s="100"/>
      <c r="F1846" s="125"/>
      <c r="G1846" s="125"/>
      <c r="H1846" s="133"/>
      <c r="I1846" s="133"/>
      <c r="J1846" s="133"/>
      <c r="K1846" s="133"/>
      <c r="L1846" s="133"/>
      <c r="M1846" s="133"/>
      <c r="N1846" s="133"/>
      <c r="Q1846" s="109"/>
      <c r="R1846" s="109"/>
      <c r="S1846" s="109"/>
      <c r="T1846" s="109"/>
      <c r="U1846" s="109"/>
      <c r="V1846" s="109"/>
      <c r="W1846" s="122"/>
      <c r="X1846" s="138"/>
      <c r="Y1846" s="123"/>
      <c r="Z1846" s="123"/>
      <c r="AA1846" s="79"/>
      <c r="AB1846" s="79"/>
      <c r="AC1846" s="164"/>
      <c r="AD1846" s="123"/>
      <c r="AE1846" s="174"/>
      <c r="AF1846" s="124"/>
    </row>
    <row r="1847" spans="1:32" s="106" customFormat="1">
      <c r="A1847" s="108"/>
      <c r="B1847" s="108"/>
      <c r="C1847" s="108"/>
      <c r="D1847" s="128"/>
      <c r="E1847" s="100"/>
      <c r="F1847" s="128"/>
      <c r="G1847" s="128"/>
      <c r="H1847" s="133"/>
      <c r="I1847" s="133"/>
      <c r="J1847" s="133"/>
      <c r="K1847" s="133"/>
      <c r="L1847" s="133"/>
      <c r="M1847" s="133"/>
      <c r="N1847" s="133"/>
      <c r="Q1847" s="109"/>
      <c r="R1847" s="109"/>
      <c r="S1847" s="109"/>
      <c r="T1847" s="109"/>
      <c r="U1847" s="109"/>
      <c r="V1847" s="109"/>
      <c r="W1847" s="122"/>
      <c r="X1847" s="138"/>
      <c r="Y1847" s="123"/>
      <c r="Z1847" s="123"/>
      <c r="AA1847" s="79"/>
      <c r="AB1847" s="79"/>
      <c r="AC1847" s="164"/>
      <c r="AD1847" s="123"/>
      <c r="AE1847" s="174"/>
      <c r="AF1847" s="124"/>
    </row>
    <row r="1848" spans="1:32" s="106" customFormat="1">
      <c r="A1848" s="108"/>
      <c r="B1848" s="108"/>
      <c r="C1848" s="108"/>
      <c r="D1848" s="126"/>
      <c r="E1848" s="100"/>
      <c r="F1848" s="126"/>
      <c r="G1848" s="126"/>
      <c r="H1848" s="133"/>
      <c r="I1848" s="133"/>
      <c r="J1848" s="133"/>
      <c r="K1848" s="133"/>
      <c r="L1848" s="133"/>
      <c r="M1848" s="133"/>
      <c r="N1848" s="133"/>
      <c r="Q1848" s="109"/>
      <c r="R1848" s="109"/>
      <c r="S1848" s="109"/>
      <c r="T1848" s="109"/>
      <c r="U1848" s="109"/>
      <c r="V1848" s="109"/>
      <c r="W1848" s="122"/>
      <c r="X1848" s="138"/>
      <c r="Y1848" s="123"/>
      <c r="Z1848" s="123"/>
      <c r="AA1848" s="79"/>
      <c r="AB1848" s="79"/>
      <c r="AC1848" s="164"/>
      <c r="AD1848" s="123"/>
      <c r="AE1848" s="174"/>
      <c r="AF1848" s="124"/>
    </row>
    <row r="1849" spans="1:32" s="106" customFormat="1">
      <c r="A1849" s="108"/>
      <c r="B1849" s="108"/>
      <c r="C1849" s="108"/>
      <c r="D1849" s="125"/>
      <c r="E1849" s="100"/>
      <c r="F1849" s="125"/>
      <c r="G1849" s="125"/>
      <c r="H1849" s="133"/>
      <c r="I1849" s="133"/>
      <c r="J1849" s="133"/>
      <c r="K1849" s="133"/>
      <c r="L1849" s="133"/>
      <c r="M1849" s="133"/>
      <c r="N1849" s="133"/>
      <c r="Q1849" s="109"/>
      <c r="R1849" s="109"/>
      <c r="S1849" s="109"/>
      <c r="T1849" s="109"/>
      <c r="U1849" s="109"/>
      <c r="V1849" s="109"/>
      <c r="W1849" s="122"/>
      <c r="X1849" s="138"/>
      <c r="Y1849" s="123"/>
      <c r="Z1849" s="123"/>
      <c r="AA1849" s="79"/>
      <c r="AB1849" s="79"/>
      <c r="AC1849" s="164"/>
      <c r="AD1849" s="123"/>
      <c r="AE1849" s="174"/>
      <c r="AF1849" s="124"/>
    </row>
    <row r="1850" spans="1:32" s="106" customFormat="1">
      <c r="A1850" s="108"/>
      <c r="B1850" s="108"/>
      <c r="C1850" s="108"/>
      <c r="D1850" s="125"/>
      <c r="E1850" s="100"/>
      <c r="F1850" s="125"/>
      <c r="G1850" s="125"/>
      <c r="H1850" s="133"/>
      <c r="I1850" s="133"/>
      <c r="J1850" s="133"/>
      <c r="K1850" s="133"/>
      <c r="L1850" s="133"/>
      <c r="M1850" s="133"/>
      <c r="N1850" s="133"/>
      <c r="Q1850" s="109"/>
      <c r="R1850" s="109"/>
      <c r="S1850" s="109"/>
      <c r="T1850" s="109"/>
      <c r="U1850" s="109"/>
      <c r="V1850" s="109"/>
      <c r="W1850" s="122"/>
      <c r="X1850" s="138"/>
      <c r="Y1850" s="123"/>
      <c r="Z1850" s="123"/>
      <c r="AA1850" s="79"/>
      <c r="AB1850" s="79"/>
      <c r="AC1850" s="164"/>
      <c r="AD1850" s="123"/>
      <c r="AE1850" s="174"/>
      <c r="AF1850" s="124"/>
    </row>
    <row r="1851" spans="1:32" s="106" customFormat="1">
      <c r="A1851" s="108"/>
      <c r="B1851" s="108"/>
      <c r="C1851" s="108"/>
      <c r="D1851" s="125"/>
      <c r="E1851" s="100"/>
      <c r="F1851" s="125"/>
      <c r="G1851" s="125"/>
      <c r="H1851" s="133"/>
      <c r="I1851" s="133"/>
      <c r="J1851" s="133"/>
      <c r="K1851" s="133"/>
      <c r="L1851" s="133"/>
      <c r="M1851" s="133"/>
      <c r="N1851" s="133"/>
      <c r="Q1851" s="109"/>
      <c r="R1851" s="109"/>
      <c r="S1851" s="109"/>
      <c r="T1851" s="109"/>
      <c r="U1851" s="109"/>
      <c r="V1851" s="109"/>
      <c r="W1851" s="122"/>
      <c r="X1851" s="138"/>
      <c r="Y1851" s="123"/>
      <c r="Z1851" s="123"/>
      <c r="AA1851" s="79"/>
      <c r="AB1851" s="79"/>
      <c r="AC1851" s="164"/>
      <c r="AD1851" s="123"/>
      <c r="AE1851" s="174"/>
      <c r="AF1851" s="124"/>
    </row>
    <row r="1852" spans="1:32" s="106" customFormat="1">
      <c r="A1852" s="108"/>
      <c r="B1852" s="108"/>
      <c r="C1852" s="108"/>
      <c r="D1852" s="41"/>
      <c r="E1852" s="41"/>
      <c r="F1852" s="41"/>
      <c r="G1852" s="41"/>
      <c r="H1852" s="133"/>
      <c r="I1852" s="133"/>
      <c r="J1852" s="133"/>
      <c r="K1852" s="133"/>
      <c r="L1852" s="133"/>
      <c r="M1852" s="133"/>
      <c r="N1852" s="133"/>
      <c r="Q1852" s="109"/>
      <c r="R1852" s="109"/>
      <c r="S1852" s="109"/>
      <c r="T1852" s="109"/>
      <c r="U1852" s="109"/>
      <c r="V1852" s="109"/>
      <c r="W1852" s="122"/>
      <c r="X1852" s="138"/>
      <c r="Y1852" s="123"/>
      <c r="Z1852" s="123"/>
      <c r="AA1852" s="79"/>
      <c r="AB1852" s="79"/>
      <c r="AC1852" s="164"/>
      <c r="AD1852" s="123"/>
      <c r="AE1852" s="174"/>
      <c r="AF1852" s="124"/>
    </row>
    <row r="1853" spans="1:32" s="106" customFormat="1">
      <c r="A1853" s="108"/>
      <c r="B1853" s="108"/>
      <c r="C1853" s="108"/>
      <c r="D1853" s="111"/>
      <c r="E1853" s="100"/>
      <c r="F1853" s="111"/>
      <c r="G1853" s="111"/>
      <c r="H1853" s="133"/>
      <c r="I1853" s="133"/>
      <c r="J1853" s="133"/>
      <c r="K1853" s="133"/>
      <c r="L1853" s="133"/>
      <c r="M1853" s="133"/>
      <c r="N1853" s="133"/>
      <c r="Q1853" s="109"/>
      <c r="R1853" s="109"/>
      <c r="S1853" s="109"/>
      <c r="T1853" s="109"/>
      <c r="U1853" s="109"/>
      <c r="V1853" s="109"/>
      <c r="W1853" s="122"/>
      <c r="X1853" s="138"/>
      <c r="Y1853" s="123"/>
      <c r="Z1853" s="123"/>
      <c r="AA1853" s="79"/>
      <c r="AB1853" s="79"/>
      <c r="AC1853" s="164"/>
      <c r="AD1853" s="123"/>
      <c r="AE1853" s="174"/>
      <c r="AF1853" s="124"/>
    </row>
    <row r="1854" spans="1:32" s="106" customFormat="1">
      <c r="A1854" s="108"/>
      <c r="B1854" s="108"/>
      <c r="C1854" s="108"/>
      <c r="D1854" s="111"/>
      <c r="E1854" s="100"/>
      <c r="F1854" s="111"/>
      <c r="G1854" s="111"/>
      <c r="H1854" s="133"/>
      <c r="I1854" s="133"/>
      <c r="J1854" s="133"/>
      <c r="K1854" s="133"/>
      <c r="L1854" s="133"/>
      <c r="M1854" s="133"/>
      <c r="N1854" s="133"/>
      <c r="Q1854" s="109"/>
      <c r="R1854" s="109"/>
      <c r="S1854" s="109"/>
      <c r="T1854" s="109"/>
      <c r="U1854" s="109"/>
      <c r="V1854" s="109"/>
      <c r="W1854" s="122"/>
      <c r="X1854" s="138"/>
      <c r="Y1854" s="123"/>
      <c r="Z1854" s="123"/>
      <c r="AA1854" s="79"/>
      <c r="AB1854" s="79"/>
      <c r="AC1854" s="164"/>
      <c r="AD1854" s="123"/>
      <c r="AE1854" s="174"/>
      <c r="AF1854" s="124"/>
    </row>
    <row r="1855" spans="1:32" s="106" customFormat="1">
      <c r="A1855" s="108"/>
      <c r="B1855" s="108"/>
      <c r="C1855" s="108"/>
      <c r="D1855" s="111"/>
      <c r="E1855" s="100"/>
      <c r="F1855" s="111"/>
      <c r="G1855" s="111"/>
      <c r="H1855" s="133"/>
      <c r="I1855" s="133"/>
      <c r="J1855" s="133"/>
      <c r="K1855" s="133"/>
      <c r="L1855" s="133"/>
      <c r="M1855" s="133"/>
      <c r="N1855" s="133"/>
      <c r="Q1855" s="109"/>
      <c r="R1855" s="109"/>
      <c r="S1855" s="109"/>
      <c r="T1855" s="109"/>
      <c r="U1855" s="109"/>
      <c r="V1855" s="109"/>
      <c r="W1855" s="122"/>
      <c r="X1855" s="138"/>
      <c r="Y1855" s="123"/>
      <c r="Z1855" s="123"/>
      <c r="AA1855" s="79"/>
      <c r="AB1855" s="79"/>
      <c r="AC1855" s="164"/>
      <c r="AD1855" s="123"/>
      <c r="AE1855" s="174"/>
      <c r="AF1855" s="124"/>
    </row>
    <row r="1856" spans="1:32" s="106" customFormat="1">
      <c r="A1856" s="108"/>
      <c r="B1856" s="108"/>
      <c r="C1856" s="108"/>
      <c r="D1856" s="125"/>
      <c r="E1856" s="100"/>
      <c r="F1856" s="125"/>
      <c r="G1856" s="125"/>
      <c r="H1856" s="133"/>
      <c r="I1856" s="133"/>
      <c r="J1856" s="133"/>
      <c r="K1856" s="133"/>
      <c r="L1856" s="133"/>
      <c r="M1856" s="133"/>
      <c r="N1856" s="133"/>
      <c r="Q1856" s="109"/>
      <c r="R1856" s="109"/>
      <c r="S1856" s="109"/>
      <c r="T1856" s="109"/>
      <c r="U1856" s="109"/>
      <c r="V1856" s="109"/>
      <c r="W1856" s="122"/>
      <c r="X1856" s="138"/>
      <c r="Y1856" s="123"/>
      <c r="Z1856" s="123"/>
      <c r="AA1856" s="79"/>
      <c r="AB1856" s="79"/>
      <c r="AC1856" s="164"/>
      <c r="AD1856" s="123"/>
      <c r="AE1856" s="174"/>
      <c r="AF1856" s="124"/>
    </row>
    <row r="1857" spans="1:32" s="106" customFormat="1">
      <c r="A1857" s="108"/>
      <c r="B1857" s="108"/>
      <c r="C1857" s="108"/>
      <c r="D1857" s="125"/>
      <c r="E1857" s="100"/>
      <c r="F1857" s="125"/>
      <c r="G1857" s="125"/>
      <c r="H1857" s="133"/>
      <c r="I1857" s="133"/>
      <c r="J1857" s="133"/>
      <c r="K1857" s="133"/>
      <c r="L1857" s="133"/>
      <c r="M1857" s="133"/>
      <c r="N1857" s="133"/>
      <c r="Q1857" s="109"/>
      <c r="R1857" s="109"/>
      <c r="S1857" s="109"/>
      <c r="T1857" s="109"/>
      <c r="U1857" s="109"/>
      <c r="V1857" s="109"/>
      <c r="W1857" s="122"/>
      <c r="X1857" s="138"/>
      <c r="Y1857" s="123"/>
      <c r="Z1857" s="123"/>
      <c r="AA1857" s="79"/>
      <c r="AB1857" s="79"/>
      <c r="AC1857" s="164"/>
      <c r="AD1857" s="123"/>
      <c r="AE1857" s="174"/>
      <c r="AF1857" s="124"/>
    </row>
    <row r="1858" spans="1:32" s="106" customFormat="1">
      <c r="A1858" s="108"/>
      <c r="B1858" s="108"/>
      <c r="C1858" s="108"/>
      <c r="D1858" s="125"/>
      <c r="E1858" s="100"/>
      <c r="F1858" s="125"/>
      <c r="G1858" s="125"/>
      <c r="H1858" s="133"/>
      <c r="I1858" s="133"/>
      <c r="J1858" s="133"/>
      <c r="K1858" s="133"/>
      <c r="L1858" s="133"/>
      <c r="M1858" s="133"/>
      <c r="N1858" s="133"/>
      <c r="Q1858" s="109"/>
      <c r="R1858" s="109"/>
      <c r="S1858" s="109"/>
      <c r="T1858" s="109"/>
      <c r="U1858" s="109"/>
      <c r="V1858" s="109"/>
      <c r="W1858" s="122"/>
      <c r="X1858" s="138"/>
      <c r="Y1858" s="123"/>
      <c r="Z1858" s="123"/>
      <c r="AA1858" s="79"/>
      <c r="AB1858" s="79"/>
      <c r="AC1858" s="164"/>
      <c r="AD1858" s="123"/>
      <c r="AE1858" s="174"/>
      <c r="AF1858" s="124"/>
    </row>
    <row r="1859" spans="1:32" s="106" customFormat="1">
      <c r="A1859" s="108"/>
      <c r="B1859" s="108"/>
      <c r="C1859" s="108"/>
      <c r="D1859" s="111"/>
      <c r="E1859" s="100"/>
      <c r="F1859" s="111"/>
      <c r="G1859" s="111"/>
      <c r="H1859" s="133"/>
      <c r="I1859" s="133"/>
      <c r="J1859" s="133"/>
      <c r="K1859" s="133"/>
      <c r="L1859" s="133"/>
      <c r="M1859" s="133"/>
      <c r="N1859" s="133"/>
      <c r="Q1859" s="109"/>
      <c r="R1859" s="109"/>
      <c r="S1859" s="109"/>
      <c r="T1859" s="109"/>
      <c r="U1859" s="109"/>
      <c r="V1859" s="109"/>
      <c r="W1859" s="122"/>
      <c r="X1859" s="138"/>
      <c r="Y1859" s="123"/>
      <c r="Z1859" s="123"/>
      <c r="AA1859" s="79"/>
      <c r="AB1859" s="79"/>
      <c r="AC1859" s="164"/>
      <c r="AD1859" s="123"/>
      <c r="AE1859" s="174"/>
      <c r="AF1859" s="124"/>
    </row>
    <row r="1860" spans="1:32" s="106" customFormat="1">
      <c r="A1860" s="108"/>
      <c r="B1860" s="108"/>
      <c r="C1860" s="108"/>
      <c r="D1860" s="126"/>
      <c r="E1860" s="100"/>
      <c r="F1860" s="126"/>
      <c r="G1860" s="126"/>
      <c r="H1860" s="133"/>
      <c r="I1860" s="133"/>
      <c r="J1860" s="133"/>
      <c r="K1860" s="133"/>
      <c r="L1860" s="133"/>
      <c r="M1860" s="133"/>
      <c r="N1860" s="133"/>
      <c r="Q1860" s="109"/>
      <c r="R1860" s="109"/>
      <c r="S1860" s="109"/>
      <c r="T1860" s="109"/>
      <c r="U1860" s="109"/>
      <c r="V1860" s="109"/>
      <c r="W1860" s="122"/>
      <c r="X1860" s="138"/>
      <c r="Y1860" s="123"/>
      <c r="Z1860" s="123"/>
      <c r="AA1860" s="79"/>
      <c r="AB1860" s="79"/>
      <c r="AC1860" s="164"/>
      <c r="AD1860" s="123"/>
      <c r="AE1860" s="174"/>
      <c r="AF1860" s="124"/>
    </row>
    <row r="1861" spans="1:32" s="106" customFormat="1">
      <c r="A1861" s="108"/>
      <c r="B1861" s="108"/>
      <c r="C1861" s="108"/>
      <c r="D1861" s="41"/>
      <c r="E1861" s="41"/>
      <c r="F1861" s="41"/>
      <c r="G1861" s="41"/>
      <c r="H1861" s="133"/>
      <c r="I1861" s="133"/>
      <c r="J1861" s="133"/>
      <c r="K1861" s="133"/>
      <c r="L1861" s="133"/>
      <c r="M1861" s="133"/>
      <c r="N1861" s="133"/>
      <c r="Q1861" s="109"/>
      <c r="R1861" s="109"/>
      <c r="S1861" s="109"/>
      <c r="T1861" s="109"/>
      <c r="U1861" s="109"/>
      <c r="V1861" s="109"/>
      <c r="W1861" s="122"/>
      <c r="X1861" s="138"/>
      <c r="Y1861" s="123"/>
      <c r="Z1861" s="123"/>
      <c r="AA1861" s="79"/>
      <c r="AB1861" s="79"/>
      <c r="AC1861" s="164"/>
      <c r="AD1861" s="123"/>
      <c r="AE1861" s="174"/>
      <c r="AF1861" s="124"/>
    </row>
    <row r="1862" spans="1:32" s="106" customFormat="1">
      <c r="A1862" s="108"/>
      <c r="B1862" s="108"/>
      <c r="C1862" s="108"/>
      <c r="D1862" s="41"/>
      <c r="E1862" s="41"/>
      <c r="F1862" s="41"/>
      <c r="G1862" s="41"/>
      <c r="H1862" s="133"/>
      <c r="I1862" s="133"/>
      <c r="J1862" s="133"/>
      <c r="K1862" s="133"/>
      <c r="L1862" s="133"/>
      <c r="M1862" s="133"/>
      <c r="N1862" s="133"/>
      <c r="Q1862" s="109"/>
      <c r="R1862" s="109"/>
      <c r="S1862" s="109"/>
      <c r="T1862" s="109"/>
      <c r="U1862" s="109"/>
      <c r="V1862" s="109"/>
      <c r="W1862" s="122"/>
      <c r="X1862" s="138"/>
      <c r="Y1862" s="123"/>
      <c r="Z1862" s="123"/>
      <c r="AA1862" s="79"/>
      <c r="AB1862" s="79"/>
      <c r="AC1862" s="164"/>
      <c r="AD1862" s="123"/>
      <c r="AE1862" s="174"/>
      <c r="AF1862" s="124"/>
    </row>
    <row r="1863" spans="1:32" s="106" customFormat="1">
      <c r="A1863" s="108"/>
      <c r="B1863" s="108"/>
      <c r="C1863" s="108"/>
      <c r="D1863" s="41"/>
      <c r="E1863" s="41"/>
      <c r="F1863" s="41"/>
      <c r="G1863" s="41"/>
      <c r="H1863" s="133"/>
      <c r="I1863" s="133"/>
      <c r="J1863" s="133"/>
      <c r="K1863" s="133"/>
      <c r="L1863" s="133"/>
      <c r="M1863" s="133"/>
      <c r="N1863" s="133"/>
      <c r="Q1863" s="109"/>
      <c r="R1863" s="109"/>
      <c r="S1863" s="109"/>
      <c r="T1863" s="109"/>
      <c r="U1863" s="109"/>
      <c r="V1863" s="109"/>
      <c r="W1863" s="122"/>
      <c r="X1863" s="138"/>
      <c r="Y1863" s="123"/>
      <c r="Z1863" s="123"/>
      <c r="AA1863" s="79"/>
      <c r="AB1863" s="79"/>
      <c r="AC1863" s="164"/>
      <c r="AD1863" s="123"/>
      <c r="AE1863" s="174"/>
      <c r="AF1863" s="124"/>
    </row>
    <row r="1864" spans="1:32" s="106" customFormat="1">
      <c r="A1864" s="108"/>
      <c r="B1864" s="108"/>
      <c r="C1864" s="108"/>
      <c r="D1864" s="41"/>
      <c r="E1864" s="41"/>
      <c r="F1864" s="41"/>
      <c r="G1864" s="41"/>
      <c r="H1864" s="133"/>
      <c r="I1864" s="133"/>
      <c r="J1864" s="133"/>
      <c r="K1864" s="133"/>
      <c r="L1864" s="133"/>
      <c r="M1864" s="133"/>
      <c r="N1864" s="133"/>
      <c r="Q1864" s="109"/>
      <c r="R1864" s="109"/>
      <c r="S1864" s="109"/>
      <c r="T1864" s="109"/>
      <c r="U1864" s="109"/>
      <c r="V1864" s="109"/>
      <c r="W1864" s="122"/>
      <c r="X1864" s="138"/>
      <c r="Y1864" s="123"/>
      <c r="Z1864" s="123"/>
      <c r="AA1864" s="79"/>
      <c r="AB1864" s="79"/>
      <c r="AC1864" s="164"/>
      <c r="AD1864" s="123"/>
      <c r="AE1864" s="174"/>
      <c r="AF1864" s="124"/>
    </row>
    <row r="1865" spans="1:32" s="106" customFormat="1">
      <c r="A1865" s="108"/>
      <c r="B1865" s="108"/>
      <c r="C1865" s="108"/>
      <c r="D1865" s="41"/>
      <c r="E1865" s="41"/>
      <c r="F1865" s="41"/>
      <c r="G1865" s="41"/>
      <c r="H1865" s="133"/>
      <c r="I1865" s="133"/>
      <c r="J1865" s="133"/>
      <c r="K1865" s="133"/>
      <c r="L1865" s="133"/>
      <c r="M1865" s="133"/>
      <c r="N1865" s="133"/>
      <c r="Q1865" s="109"/>
      <c r="R1865" s="109"/>
      <c r="S1865" s="109"/>
      <c r="T1865" s="109"/>
      <c r="U1865" s="109"/>
      <c r="V1865" s="109"/>
      <c r="W1865" s="122"/>
      <c r="X1865" s="138"/>
      <c r="Y1865" s="123"/>
      <c r="Z1865" s="123"/>
      <c r="AA1865" s="79"/>
      <c r="AB1865" s="79"/>
      <c r="AC1865" s="164"/>
      <c r="AD1865" s="123"/>
      <c r="AE1865" s="174"/>
      <c r="AF1865" s="124"/>
    </row>
    <row r="1866" spans="1:32" s="106" customFormat="1">
      <c r="A1866" s="108"/>
      <c r="B1866" s="108"/>
      <c r="C1866" s="108"/>
      <c r="D1866" s="41"/>
      <c r="E1866" s="41"/>
      <c r="F1866" s="41"/>
      <c r="G1866" s="41"/>
      <c r="H1866" s="133"/>
      <c r="I1866" s="133"/>
      <c r="J1866" s="133"/>
      <c r="K1866" s="133"/>
      <c r="L1866" s="133"/>
      <c r="M1866" s="133"/>
      <c r="N1866" s="133"/>
      <c r="Q1866" s="109"/>
      <c r="R1866" s="109"/>
      <c r="S1866" s="109"/>
      <c r="T1866" s="109"/>
      <c r="U1866" s="109"/>
      <c r="V1866" s="109"/>
      <c r="W1866" s="122"/>
      <c r="X1866" s="138"/>
      <c r="Y1866" s="123"/>
      <c r="Z1866" s="123"/>
      <c r="AA1866" s="79"/>
      <c r="AB1866" s="79"/>
      <c r="AC1866" s="164"/>
      <c r="AD1866" s="123"/>
      <c r="AE1866" s="174"/>
      <c r="AF1866" s="124"/>
    </row>
    <row r="1867" spans="1:32" s="106" customFormat="1">
      <c r="A1867" s="108"/>
      <c r="B1867" s="108"/>
      <c r="C1867" s="108"/>
      <c r="D1867" s="41"/>
      <c r="E1867" s="41"/>
      <c r="F1867" s="41"/>
      <c r="G1867" s="41"/>
      <c r="H1867" s="133"/>
      <c r="I1867" s="133"/>
      <c r="J1867" s="133"/>
      <c r="K1867" s="133"/>
      <c r="L1867" s="133"/>
      <c r="M1867" s="133"/>
      <c r="N1867" s="133"/>
      <c r="Q1867" s="109"/>
      <c r="R1867" s="109"/>
      <c r="S1867" s="109"/>
      <c r="T1867" s="109"/>
      <c r="U1867" s="109"/>
      <c r="V1867" s="109"/>
      <c r="W1867" s="122"/>
      <c r="X1867" s="138"/>
      <c r="Y1867" s="123"/>
      <c r="Z1867" s="123"/>
      <c r="AA1867" s="79"/>
      <c r="AB1867" s="79"/>
      <c r="AC1867" s="164"/>
      <c r="AD1867" s="123"/>
      <c r="AE1867" s="174"/>
      <c r="AF1867" s="124"/>
    </row>
    <row r="1868" spans="1:32" s="106" customFormat="1">
      <c r="A1868" s="108"/>
      <c r="B1868" s="108"/>
      <c r="C1868" s="108"/>
      <c r="D1868" s="102"/>
      <c r="E1868" s="102"/>
      <c r="F1868" s="102"/>
      <c r="G1868" s="102"/>
      <c r="H1868" s="133"/>
      <c r="I1868" s="133"/>
      <c r="J1868" s="133"/>
      <c r="K1868" s="133"/>
      <c r="L1868" s="133"/>
      <c r="M1868" s="133"/>
      <c r="N1868" s="133"/>
      <c r="Q1868" s="109"/>
      <c r="R1868" s="109"/>
      <c r="S1868" s="109"/>
      <c r="T1868" s="109"/>
      <c r="U1868" s="109"/>
      <c r="V1868" s="109"/>
      <c r="W1868" s="122"/>
      <c r="X1868" s="138"/>
      <c r="Y1868" s="123"/>
      <c r="Z1868" s="123"/>
      <c r="AA1868" s="79"/>
      <c r="AB1868" s="79"/>
      <c r="AC1868" s="164"/>
      <c r="AD1868" s="123"/>
      <c r="AE1868" s="174"/>
      <c r="AF1868" s="124"/>
    </row>
    <row r="1869" spans="1:32" s="106" customFormat="1">
      <c r="A1869" s="108"/>
      <c r="B1869" s="108"/>
      <c r="C1869" s="108"/>
      <c r="D1869" s="41"/>
      <c r="E1869" s="41"/>
      <c r="F1869" s="41"/>
      <c r="G1869" s="41"/>
      <c r="H1869" s="133"/>
      <c r="I1869" s="133"/>
      <c r="J1869" s="133"/>
      <c r="K1869" s="133"/>
      <c r="L1869" s="133"/>
      <c r="M1869" s="133"/>
      <c r="N1869" s="133"/>
      <c r="Q1869" s="109"/>
      <c r="R1869" s="109"/>
      <c r="S1869" s="109"/>
      <c r="T1869" s="109"/>
      <c r="U1869" s="109"/>
      <c r="V1869" s="109"/>
      <c r="W1869" s="122"/>
      <c r="X1869" s="138"/>
      <c r="Y1869" s="123"/>
      <c r="Z1869" s="123"/>
      <c r="AA1869" s="79"/>
      <c r="AB1869" s="79"/>
      <c r="AC1869" s="164"/>
      <c r="AD1869" s="123"/>
      <c r="AE1869" s="174"/>
      <c r="AF1869" s="124"/>
    </row>
    <row r="1870" spans="1:32" s="106" customFormat="1">
      <c r="A1870" s="108"/>
      <c r="B1870" s="108"/>
      <c r="C1870" s="108"/>
      <c r="D1870" s="127"/>
      <c r="E1870" s="100"/>
      <c r="F1870" s="127"/>
      <c r="G1870" s="127"/>
      <c r="H1870" s="133"/>
      <c r="I1870" s="133"/>
      <c r="J1870" s="133"/>
      <c r="K1870" s="133"/>
      <c r="L1870" s="133"/>
      <c r="M1870" s="133"/>
      <c r="N1870" s="133"/>
      <c r="Q1870" s="109"/>
      <c r="R1870" s="109"/>
      <c r="S1870" s="109"/>
      <c r="T1870" s="109"/>
      <c r="U1870" s="109"/>
      <c r="V1870" s="109"/>
      <c r="W1870" s="122"/>
      <c r="X1870" s="138"/>
      <c r="Y1870" s="123"/>
      <c r="Z1870" s="123"/>
      <c r="AA1870" s="79"/>
      <c r="AB1870" s="79"/>
      <c r="AC1870" s="164"/>
      <c r="AD1870" s="123"/>
      <c r="AE1870" s="174"/>
      <c r="AF1870" s="124"/>
    </row>
    <row r="1871" spans="1:32" s="106" customFormat="1">
      <c r="A1871" s="108"/>
      <c r="B1871" s="108"/>
      <c r="C1871" s="108"/>
      <c r="D1871" s="125"/>
      <c r="E1871" s="100"/>
      <c r="F1871" s="125"/>
      <c r="G1871" s="125"/>
      <c r="H1871" s="133"/>
      <c r="I1871" s="133"/>
      <c r="J1871" s="133"/>
      <c r="K1871" s="133"/>
      <c r="L1871" s="133"/>
      <c r="M1871" s="133"/>
      <c r="N1871" s="133"/>
      <c r="Q1871" s="109"/>
      <c r="R1871" s="109"/>
      <c r="S1871" s="109"/>
      <c r="T1871" s="109"/>
      <c r="U1871" s="109"/>
      <c r="V1871" s="109"/>
      <c r="W1871" s="122"/>
      <c r="X1871" s="138"/>
      <c r="Y1871" s="123"/>
      <c r="Z1871" s="123"/>
      <c r="AA1871" s="79"/>
      <c r="AB1871" s="79"/>
      <c r="AC1871" s="164"/>
      <c r="AD1871" s="123"/>
      <c r="AE1871" s="174"/>
      <c r="AF1871" s="124"/>
    </row>
    <row r="1872" spans="1:32" s="106" customFormat="1">
      <c r="A1872" s="108"/>
      <c r="B1872" s="108"/>
      <c r="C1872" s="108"/>
      <c r="D1872" s="125"/>
      <c r="E1872" s="100"/>
      <c r="F1872" s="125"/>
      <c r="G1872" s="125"/>
      <c r="H1872" s="133"/>
      <c r="I1872" s="133"/>
      <c r="J1872" s="133"/>
      <c r="K1872" s="133"/>
      <c r="L1872" s="133"/>
      <c r="M1872" s="133"/>
      <c r="N1872" s="133"/>
      <c r="Q1872" s="109"/>
      <c r="R1872" s="109"/>
      <c r="S1872" s="109"/>
      <c r="T1872" s="109"/>
      <c r="U1872" s="109"/>
      <c r="V1872" s="109"/>
      <c r="W1872" s="122"/>
      <c r="X1872" s="138"/>
      <c r="Y1872" s="123"/>
      <c r="Z1872" s="123"/>
      <c r="AA1872" s="79"/>
      <c r="AB1872" s="79"/>
      <c r="AC1872" s="164"/>
      <c r="AD1872" s="123"/>
      <c r="AE1872" s="174"/>
      <c r="AF1872" s="124"/>
    </row>
    <row r="1873" spans="1:32" s="106" customFormat="1">
      <c r="A1873" s="108"/>
      <c r="B1873" s="108"/>
      <c r="C1873" s="108"/>
      <c r="D1873" s="125"/>
      <c r="E1873" s="100"/>
      <c r="F1873" s="125"/>
      <c r="G1873" s="125"/>
      <c r="H1873" s="133"/>
      <c r="I1873" s="133"/>
      <c r="J1873" s="133"/>
      <c r="K1873" s="133"/>
      <c r="L1873" s="133"/>
      <c r="M1873" s="133"/>
      <c r="N1873" s="133"/>
      <c r="Q1873" s="109"/>
      <c r="R1873" s="109"/>
      <c r="S1873" s="109"/>
      <c r="T1873" s="109"/>
      <c r="U1873" s="109"/>
      <c r="V1873" s="109"/>
      <c r="W1873" s="122"/>
      <c r="X1873" s="138"/>
      <c r="Y1873" s="123"/>
      <c r="Z1873" s="123"/>
      <c r="AA1873" s="79"/>
      <c r="AB1873" s="79"/>
      <c r="AC1873" s="164"/>
      <c r="AD1873" s="123"/>
      <c r="AE1873" s="174"/>
      <c r="AF1873" s="124"/>
    </row>
    <row r="1874" spans="1:32" s="106" customFormat="1">
      <c r="A1874" s="108"/>
      <c r="B1874" s="108"/>
      <c r="C1874" s="108"/>
      <c r="D1874" s="127"/>
      <c r="E1874" s="100"/>
      <c r="F1874" s="127"/>
      <c r="G1874" s="127"/>
      <c r="H1874" s="133"/>
      <c r="I1874" s="133"/>
      <c r="J1874" s="133"/>
      <c r="K1874" s="133"/>
      <c r="L1874" s="133"/>
      <c r="M1874" s="133"/>
      <c r="N1874" s="133"/>
      <c r="Q1874" s="109"/>
      <c r="R1874" s="109"/>
      <c r="S1874" s="109"/>
      <c r="T1874" s="109"/>
      <c r="U1874" s="109"/>
      <c r="V1874" s="109"/>
      <c r="W1874" s="122"/>
      <c r="X1874" s="138"/>
      <c r="Y1874" s="123"/>
      <c r="Z1874" s="123"/>
      <c r="AA1874" s="79"/>
      <c r="AB1874" s="79"/>
      <c r="AC1874" s="164"/>
      <c r="AD1874" s="123"/>
      <c r="AE1874" s="174"/>
      <c r="AF1874" s="124"/>
    </row>
    <row r="1875" spans="1:32" s="106" customFormat="1">
      <c r="A1875" s="108"/>
      <c r="B1875" s="108"/>
      <c r="C1875" s="108"/>
      <c r="D1875" s="41"/>
      <c r="E1875" s="41"/>
      <c r="F1875" s="41"/>
      <c r="G1875" s="41"/>
      <c r="H1875" s="133"/>
      <c r="I1875" s="133"/>
      <c r="J1875" s="133"/>
      <c r="K1875" s="133"/>
      <c r="L1875" s="133"/>
      <c r="M1875" s="133"/>
      <c r="N1875" s="133"/>
      <c r="Q1875" s="109"/>
      <c r="R1875" s="109"/>
      <c r="S1875" s="109"/>
      <c r="T1875" s="109"/>
      <c r="U1875" s="109"/>
      <c r="V1875" s="109"/>
      <c r="W1875" s="122"/>
      <c r="X1875" s="138"/>
      <c r="Y1875" s="123"/>
      <c r="Z1875" s="123"/>
      <c r="AA1875" s="79"/>
      <c r="AB1875" s="79"/>
      <c r="AC1875" s="164"/>
      <c r="AD1875" s="123"/>
      <c r="AE1875" s="174"/>
      <c r="AF1875" s="124"/>
    </row>
    <row r="1876" spans="1:32" s="106" customFormat="1">
      <c r="A1876" s="108"/>
      <c r="B1876" s="108"/>
      <c r="C1876" s="108"/>
      <c r="D1876" s="41"/>
      <c r="E1876" s="107"/>
      <c r="F1876" s="41"/>
      <c r="G1876" s="41"/>
      <c r="H1876" s="133"/>
      <c r="I1876" s="133"/>
      <c r="J1876" s="133"/>
      <c r="K1876" s="133"/>
      <c r="L1876" s="133"/>
      <c r="M1876" s="133"/>
      <c r="N1876" s="133"/>
      <c r="Q1876" s="109"/>
      <c r="R1876" s="109"/>
      <c r="S1876" s="109"/>
      <c r="T1876" s="109"/>
      <c r="U1876" s="109"/>
      <c r="V1876" s="109"/>
      <c r="W1876" s="122"/>
      <c r="X1876" s="138"/>
      <c r="Y1876" s="123"/>
      <c r="Z1876" s="123"/>
      <c r="AA1876" s="79"/>
      <c r="AB1876" s="79"/>
      <c r="AC1876" s="164"/>
      <c r="AD1876" s="123"/>
      <c r="AE1876" s="174"/>
      <c r="AF1876" s="124"/>
    </row>
    <row r="1877" spans="1:32" s="106" customFormat="1">
      <c r="A1877" s="108"/>
      <c r="B1877" s="108"/>
      <c r="C1877" s="108"/>
      <c r="D1877" s="111"/>
      <c r="E1877" s="100"/>
      <c r="F1877" s="111"/>
      <c r="G1877" s="111"/>
      <c r="H1877" s="133"/>
      <c r="I1877" s="133"/>
      <c r="J1877" s="133"/>
      <c r="K1877" s="133"/>
      <c r="L1877" s="133"/>
      <c r="M1877" s="133"/>
      <c r="N1877" s="133"/>
      <c r="Q1877" s="109"/>
      <c r="R1877" s="109"/>
      <c r="S1877" s="109"/>
      <c r="T1877" s="109"/>
      <c r="U1877" s="109"/>
      <c r="V1877" s="109"/>
      <c r="W1877" s="122"/>
      <c r="X1877" s="138"/>
      <c r="Y1877" s="123"/>
      <c r="Z1877" s="123"/>
      <c r="AA1877" s="79"/>
      <c r="AB1877" s="79"/>
      <c r="AC1877" s="164"/>
      <c r="AD1877" s="123"/>
      <c r="AE1877" s="174"/>
      <c r="AF1877" s="124"/>
    </row>
    <row r="1878" spans="1:32" s="106" customFormat="1">
      <c r="A1878" s="108"/>
      <c r="B1878" s="108"/>
      <c r="C1878" s="108"/>
      <c r="D1878" s="125"/>
      <c r="E1878" s="100"/>
      <c r="F1878" s="125"/>
      <c r="G1878" s="125"/>
      <c r="H1878" s="133"/>
      <c r="I1878" s="133"/>
      <c r="J1878" s="133"/>
      <c r="K1878" s="133"/>
      <c r="L1878" s="133"/>
      <c r="M1878" s="133"/>
      <c r="N1878" s="133"/>
      <c r="Q1878" s="109"/>
      <c r="R1878" s="109"/>
      <c r="S1878" s="109"/>
      <c r="T1878" s="109"/>
      <c r="U1878" s="109"/>
      <c r="V1878" s="109"/>
      <c r="W1878" s="122"/>
      <c r="X1878" s="138"/>
      <c r="Y1878" s="123"/>
      <c r="Z1878" s="123"/>
      <c r="AA1878" s="79"/>
      <c r="AB1878" s="79"/>
      <c r="AC1878" s="164"/>
      <c r="AD1878" s="123"/>
      <c r="AE1878" s="174"/>
      <c r="AF1878" s="124"/>
    </row>
    <row r="1879" spans="1:32" s="106" customFormat="1">
      <c r="A1879" s="108"/>
      <c r="B1879" s="108"/>
      <c r="C1879" s="108"/>
      <c r="D1879" s="125"/>
      <c r="E1879" s="100"/>
      <c r="F1879" s="125"/>
      <c r="G1879" s="125"/>
      <c r="H1879" s="133"/>
      <c r="I1879" s="133"/>
      <c r="J1879" s="133"/>
      <c r="K1879" s="133"/>
      <c r="L1879" s="133"/>
      <c r="M1879" s="133"/>
      <c r="N1879" s="133"/>
      <c r="Q1879" s="109"/>
      <c r="R1879" s="109"/>
      <c r="S1879" s="109"/>
      <c r="T1879" s="109"/>
      <c r="U1879" s="109"/>
      <c r="V1879" s="109"/>
      <c r="W1879" s="122"/>
      <c r="X1879" s="138"/>
      <c r="Y1879" s="123"/>
      <c r="Z1879" s="123"/>
      <c r="AA1879" s="79"/>
      <c r="AB1879" s="79"/>
      <c r="AC1879" s="164"/>
      <c r="AD1879" s="123"/>
      <c r="AE1879" s="174"/>
      <c r="AF1879" s="124"/>
    </row>
    <row r="1880" spans="1:32" s="106" customFormat="1">
      <c r="A1880" s="108"/>
      <c r="B1880" s="108"/>
      <c r="C1880" s="108"/>
      <c r="D1880" s="125"/>
      <c r="E1880" s="100"/>
      <c r="F1880" s="125"/>
      <c r="G1880" s="125"/>
      <c r="H1880" s="133"/>
      <c r="I1880" s="133"/>
      <c r="J1880" s="133"/>
      <c r="K1880" s="133"/>
      <c r="L1880" s="133"/>
      <c r="M1880" s="133"/>
      <c r="N1880" s="133"/>
      <c r="Q1880" s="109"/>
      <c r="R1880" s="109"/>
      <c r="S1880" s="109"/>
      <c r="T1880" s="109"/>
      <c r="U1880" s="109"/>
      <c r="V1880" s="109"/>
      <c r="W1880" s="122"/>
      <c r="X1880" s="138"/>
      <c r="Y1880" s="123"/>
      <c r="Z1880" s="123"/>
      <c r="AA1880" s="79"/>
      <c r="AB1880" s="79"/>
      <c r="AC1880" s="164"/>
      <c r="AD1880" s="123"/>
      <c r="AE1880" s="174"/>
      <c r="AF1880" s="124"/>
    </row>
    <row r="1881" spans="1:32" s="106" customFormat="1">
      <c r="A1881" s="108"/>
      <c r="B1881" s="108"/>
      <c r="C1881" s="108"/>
      <c r="D1881" s="126"/>
      <c r="E1881" s="100"/>
      <c r="F1881" s="126"/>
      <c r="G1881" s="126"/>
      <c r="H1881" s="133"/>
      <c r="I1881" s="133"/>
      <c r="J1881" s="133"/>
      <c r="K1881" s="133"/>
      <c r="L1881" s="133"/>
      <c r="M1881" s="133"/>
      <c r="N1881" s="133"/>
      <c r="Q1881" s="109"/>
      <c r="R1881" s="109"/>
      <c r="S1881" s="109"/>
      <c r="T1881" s="109"/>
      <c r="U1881" s="109"/>
      <c r="V1881" s="109"/>
      <c r="W1881" s="122"/>
      <c r="X1881" s="138"/>
      <c r="Y1881" s="123"/>
      <c r="Z1881" s="123"/>
      <c r="AA1881" s="79"/>
      <c r="AB1881" s="79"/>
      <c r="AC1881" s="164"/>
      <c r="AD1881" s="123"/>
      <c r="AE1881" s="174"/>
      <c r="AF1881" s="124"/>
    </row>
    <row r="1882" spans="1:32" s="106" customFormat="1">
      <c r="A1882" s="108"/>
      <c r="B1882" s="108"/>
      <c r="C1882" s="108"/>
      <c r="D1882" s="41"/>
      <c r="E1882" s="41"/>
      <c r="F1882" s="41"/>
      <c r="G1882" s="41"/>
      <c r="H1882" s="133"/>
      <c r="I1882" s="133"/>
      <c r="J1882" s="133"/>
      <c r="K1882" s="133"/>
      <c r="L1882" s="133"/>
      <c r="M1882" s="133"/>
      <c r="N1882" s="133"/>
      <c r="Q1882" s="109"/>
      <c r="R1882" s="109"/>
      <c r="S1882" s="109"/>
      <c r="T1882" s="109"/>
      <c r="U1882" s="109"/>
      <c r="V1882" s="109"/>
      <c r="W1882" s="122"/>
      <c r="X1882" s="138"/>
      <c r="Y1882" s="123"/>
      <c r="Z1882" s="123"/>
      <c r="AA1882" s="79"/>
      <c r="AB1882" s="79"/>
      <c r="AC1882" s="164"/>
      <c r="AD1882" s="123"/>
      <c r="AE1882" s="174"/>
      <c r="AF1882" s="124"/>
    </row>
    <row r="1883" spans="1:32" s="106" customFormat="1">
      <c r="A1883" s="108"/>
      <c r="B1883" s="108"/>
      <c r="C1883" s="108"/>
      <c r="D1883" s="41"/>
      <c r="E1883" s="41"/>
      <c r="F1883" s="41"/>
      <c r="G1883" s="41"/>
      <c r="H1883" s="133"/>
      <c r="I1883" s="133"/>
      <c r="J1883" s="133"/>
      <c r="K1883" s="133"/>
      <c r="L1883" s="133"/>
      <c r="M1883" s="133"/>
      <c r="N1883" s="133"/>
      <c r="Q1883" s="109"/>
      <c r="R1883" s="109"/>
      <c r="S1883" s="109"/>
      <c r="T1883" s="109"/>
      <c r="U1883" s="109"/>
      <c r="V1883" s="109"/>
      <c r="W1883" s="122"/>
      <c r="X1883" s="138"/>
      <c r="Y1883" s="123"/>
      <c r="Z1883" s="123"/>
      <c r="AA1883" s="79"/>
      <c r="AB1883" s="79"/>
      <c r="AC1883" s="164"/>
      <c r="AD1883" s="123"/>
      <c r="AE1883" s="174"/>
      <c r="AF1883" s="124"/>
    </row>
    <row r="1884" spans="1:32" s="106" customFormat="1">
      <c r="A1884" s="108"/>
      <c r="B1884" s="108"/>
      <c r="C1884" s="108"/>
      <c r="D1884" s="102"/>
      <c r="E1884" s="102"/>
      <c r="F1884" s="102"/>
      <c r="G1884" s="102"/>
      <c r="H1884" s="133"/>
      <c r="I1884" s="133"/>
      <c r="J1884" s="133"/>
      <c r="K1884" s="133"/>
      <c r="L1884" s="133"/>
      <c r="M1884" s="133"/>
      <c r="N1884" s="133"/>
      <c r="Q1884" s="109"/>
      <c r="R1884" s="109"/>
      <c r="S1884" s="109"/>
      <c r="T1884" s="109"/>
      <c r="U1884" s="109"/>
      <c r="V1884" s="109"/>
      <c r="W1884" s="122"/>
      <c r="X1884" s="138"/>
      <c r="Y1884" s="123"/>
      <c r="Z1884" s="123"/>
      <c r="AA1884" s="79"/>
      <c r="AB1884" s="79"/>
      <c r="AC1884" s="164"/>
      <c r="AD1884" s="123"/>
      <c r="AE1884" s="174"/>
      <c r="AF1884" s="124"/>
    </row>
    <row r="1885" spans="1:32" s="106" customFormat="1">
      <c r="A1885" s="108"/>
      <c r="B1885" s="108"/>
      <c r="C1885" s="108"/>
      <c r="D1885" s="111"/>
      <c r="E1885" s="100"/>
      <c r="F1885" s="111"/>
      <c r="G1885" s="111"/>
      <c r="H1885" s="133"/>
      <c r="I1885" s="133"/>
      <c r="J1885" s="133"/>
      <c r="K1885" s="133"/>
      <c r="L1885" s="133"/>
      <c r="M1885" s="133"/>
      <c r="N1885" s="133"/>
      <c r="Q1885" s="109"/>
      <c r="R1885" s="109"/>
      <c r="S1885" s="109"/>
      <c r="T1885" s="109"/>
      <c r="U1885" s="109"/>
      <c r="V1885" s="109"/>
      <c r="W1885" s="122"/>
      <c r="X1885" s="138"/>
      <c r="Y1885" s="123"/>
      <c r="Z1885" s="123"/>
      <c r="AA1885" s="79"/>
      <c r="AB1885" s="79"/>
      <c r="AC1885" s="164"/>
      <c r="AD1885" s="123"/>
      <c r="AE1885" s="174"/>
      <c r="AF1885" s="124"/>
    </row>
    <row r="1886" spans="1:32" s="106" customFormat="1">
      <c r="A1886" s="108"/>
      <c r="B1886" s="108"/>
      <c r="C1886" s="108"/>
      <c r="D1886" s="111"/>
      <c r="E1886" s="100"/>
      <c r="F1886" s="111"/>
      <c r="G1886" s="111"/>
      <c r="H1886" s="133"/>
      <c r="I1886" s="133"/>
      <c r="J1886" s="133"/>
      <c r="K1886" s="133"/>
      <c r="L1886" s="133"/>
      <c r="M1886" s="133"/>
      <c r="N1886" s="133"/>
      <c r="Q1886" s="109"/>
      <c r="R1886" s="109"/>
      <c r="S1886" s="109"/>
      <c r="T1886" s="109"/>
      <c r="U1886" s="109"/>
      <c r="V1886" s="109"/>
      <c r="W1886" s="122"/>
      <c r="X1886" s="138"/>
      <c r="Y1886" s="123"/>
      <c r="Z1886" s="123"/>
      <c r="AA1886" s="79"/>
      <c r="AB1886" s="79"/>
      <c r="AC1886" s="164"/>
      <c r="AD1886" s="123"/>
      <c r="AE1886" s="174"/>
      <c r="AF1886" s="124"/>
    </row>
    <row r="1887" spans="1:32" s="106" customFormat="1">
      <c r="A1887" s="108"/>
      <c r="B1887" s="108"/>
      <c r="C1887" s="108"/>
      <c r="D1887" s="125"/>
      <c r="E1887" s="100"/>
      <c r="F1887" s="125"/>
      <c r="G1887" s="125"/>
      <c r="H1887" s="133"/>
      <c r="I1887" s="133"/>
      <c r="J1887" s="133"/>
      <c r="K1887" s="133"/>
      <c r="L1887" s="133"/>
      <c r="M1887" s="133"/>
      <c r="N1887" s="133"/>
      <c r="Q1887" s="109"/>
      <c r="R1887" s="109"/>
      <c r="S1887" s="109"/>
      <c r="T1887" s="109"/>
      <c r="U1887" s="109"/>
      <c r="V1887" s="109"/>
      <c r="W1887" s="122"/>
      <c r="X1887" s="138"/>
      <c r="Y1887" s="123"/>
      <c r="Z1887" s="123"/>
      <c r="AA1887" s="79"/>
      <c r="AB1887" s="79"/>
      <c r="AC1887" s="164"/>
      <c r="AD1887" s="123"/>
      <c r="AE1887" s="174"/>
      <c r="AF1887" s="124"/>
    </row>
    <row r="1888" spans="1:32" s="106" customFormat="1">
      <c r="A1888" s="108"/>
      <c r="B1888" s="108"/>
      <c r="C1888" s="108"/>
      <c r="D1888" s="125"/>
      <c r="E1888" s="100"/>
      <c r="F1888" s="125"/>
      <c r="G1888" s="125"/>
      <c r="H1888" s="133"/>
      <c r="I1888" s="133"/>
      <c r="J1888" s="133"/>
      <c r="K1888" s="133"/>
      <c r="L1888" s="133"/>
      <c r="M1888" s="133"/>
      <c r="N1888" s="133"/>
      <c r="Q1888" s="109"/>
      <c r="R1888" s="109"/>
      <c r="S1888" s="109"/>
      <c r="T1888" s="109"/>
      <c r="U1888" s="109"/>
      <c r="V1888" s="109"/>
      <c r="W1888" s="122"/>
      <c r="X1888" s="138"/>
      <c r="Y1888" s="123"/>
      <c r="Z1888" s="123"/>
      <c r="AA1888" s="79"/>
      <c r="AB1888" s="79"/>
      <c r="AC1888" s="164"/>
      <c r="AD1888" s="123"/>
      <c r="AE1888" s="174"/>
      <c r="AF1888" s="124"/>
    </row>
    <row r="1889" spans="1:32" s="106" customFormat="1">
      <c r="A1889" s="108"/>
      <c r="B1889" s="108"/>
      <c r="C1889" s="108"/>
      <c r="D1889" s="41"/>
      <c r="E1889" s="41"/>
      <c r="F1889" s="41"/>
      <c r="G1889" s="41"/>
      <c r="H1889" s="133"/>
      <c r="I1889" s="133"/>
      <c r="J1889" s="133"/>
      <c r="K1889" s="133"/>
      <c r="L1889" s="133"/>
      <c r="M1889" s="133"/>
      <c r="N1889" s="133"/>
      <c r="Q1889" s="109"/>
      <c r="R1889" s="109"/>
      <c r="S1889" s="109"/>
      <c r="T1889" s="109"/>
      <c r="U1889" s="109"/>
      <c r="V1889" s="109"/>
      <c r="W1889" s="122"/>
      <c r="X1889" s="138"/>
      <c r="Y1889" s="123"/>
      <c r="Z1889" s="123"/>
      <c r="AA1889" s="79"/>
      <c r="AB1889" s="79"/>
      <c r="AC1889" s="164"/>
      <c r="AD1889" s="123"/>
      <c r="AE1889" s="174"/>
      <c r="AF1889" s="124"/>
    </row>
    <row r="1890" spans="1:32" s="106" customFormat="1">
      <c r="A1890" s="108"/>
      <c r="B1890" s="108"/>
      <c r="C1890" s="108"/>
      <c r="D1890" s="41"/>
      <c r="E1890" s="41"/>
      <c r="F1890" s="41"/>
      <c r="G1890" s="41"/>
      <c r="H1890" s="133"/>
      <c r="I1890" s="133"/>
      <c r="J1890" s="133"/>
      <c r="K1890" s="133"/>
      <c r="L1890" s="133"/>
      <c r="M1890" s="133"/>
      <c r="N1890" s="133"/>
      <c r="Q1890" s="109"/>
      <c r="R1890" s="109"/>
      <c r="S1890" s="109"/>
      <c r="T1890" s="109"/>
      <c r="U1890" s="109"/>
      <c r="V1890" s="109"/>
      <c r="W1890" s="122"/>
      <c r="X1890" s="138"/>
      <c r="Y1890" s="123"/>
      <c r="Z1890" s="123"/>
      <c r="AA1890" s="79"/>
      <c r="AB1890" s="79"/>
      <c r="AC1890" s="164"/>
      <c r="AD1890" s="123"/>
      <c r="AE1890" s="174"/>
      <c r="AF1890" s="124"/>
    </row>
    <row r="1891" spans="1:32" s="106" customFormat="1">
      <c r="A1891" s="108"/>
      <c r="B1891" s="108"/>
      <c r="C1891" s="108"/>
      <c r="D1891" s="41"/>
      <c r="E1891" s="41"/>
      <c r="F1891" s="41"/>
      <c r="G1891" s="41"/>
      <c r="H1891" s="133"/>
      <c r="I1891" s="133"/>
      <c r="J1891" s="133"/>
      <c r="K1891" s="133"/>
      <c r="L1891" s="133"/>
      <c r="M1891" s="133"/>
      <c r="N1891" s="133"/>
      <c r="Q1891" s="109"/>
      <c r="R1891" s="109"/>
      <c r="S1891" s="109"/>
      <c r="T1891" s="109"/>
      <c r="U1891" s="109"/>
      <c r="V1891" s="109"/>
      <c r="W1891" s="122"/>
      <c r="X1891" s="138"/>
      <c r="Y1891" s="123"/>
      <c r="Z1891" s="123"/>
      <c r="AA1891" s="79"/>
      <c r="AB1891" s="79"/>
      <c r="AC1891" s="164"/>
      <c r="AD1891" s="123"/>
      <c r="AE1891" s="174"/>
      <c r="AF1891" s="124"/>
    </row>
    <row r="1892" spans="1:32" s="106" customFormat="1">
      <c r="A1892" s="108"/>
      <c r="B1892" s="108"/>
      <c r="C1892" s="108"/>
      <c r="D1892" s="41"/>
      <c r="E1892" s="41"/>
      <c r="F1892" s="41"/>
      <c r="G1892" s="41"/>
      <c r="H1892" s="133"/>
      <c r="I1892" s="133"/>
      <c r="J1892" s="133"/>
      <c r="K1892" s="133"/>
      <c r="L1892" s="133"/>
      <c r="M1892" s="133"/>
      <c r="N1892" s="133"/>
      <c r="Q1892" s="109"/>
      <c r="R1892" s="109"/>
      <c r="S1892" s="109"/>
      <c r="T1892" s="109"/>
      <c r="U1892" s="109"/>
      <c r="V1892" s="109"/>
      <c r="W1892" s="122"/>
      <c r="X1892" s="138"/>
      <c r="Y1892" s="123"/>
      <c r="Z1892" s="123"/>
      <c r="AA1892" s="79"/>
      <c r="AB1892" s="79"/>
      <c r="AC1892" s="164"/>
      <c r="AD1892" s="123"/>
      <c r="AE1892" s="174"/>
      <c r="AF1892" s="124"/>
    </row>
    <row r="1893" spans="1:32" s="106" customFormat="1">
      <c r="A1893" s="108"/>
      <c r="B1893" s="108"/>
      <c r="C1893" s="108"/>
      <c r="D1893" s="41"/>
      <c r="E1893" s="41"/>
      <c r="F1893" s="41"/>
      <c r="G1893" s="41"/>
      <c r="H1893" s="133"/>
      <c r="I1893" s="133"/>
      <c r="J1893" s="133"/>
      <c r="K1893" s="133"/>
      <c r="L1893" s="133"/>
      <c r="M1893" s="133"/>
      <c r="N1893" s="133"/>
      <c r="Q1893" s="109"/>
      <c r="R1893" s="109"/>
      <c r="S1893" s="109"/>
      <c r="T1893" s="109"/>
      <c r="U1893" s="109"/>
      <c r="V1893" s="109"/>
      <c r="W1893" s="122"/>
      <c r="X1893" s="138"/>
      <c r="Y1893" s="123"/>
      <c r="Z1893" s="123"/>
      <c r="AA1893" s="79"/>
      <c r="AB1893" s="79"/>
      <c r="AC1893" s="164"/>
      <c r="AD1893" s="123"/>
      <c r="AE1893" s="174"/>
      <c r="AF1893" s="124"/>
    </row>
    <row r="1894" spans="1:32" s="106" customFormat="1">
      <c r="A1894" s="108"/>
      <c r="B1894" s="108"/>
      <c r="C1894" s="108"/>
      <c r="D1894" s="41"/>
      <c r="E1894" s="41"/>
      <c r="F1894" s="41"/>
      <c r="G1894" s="41"/>
      <c r="H1894" s="133"/>
      <c r="I1894" s="133"/>
      <c r="J1894" s="133"/>
      <c r="K1894" s="133"/>
      <c r="L1894" s="133"/>
      <c r="M1894" s="133"/>
      <c r="N1894" s="133"/>
      <c r="Q1894" s="109"/>
      <c r="R1894" s="109"/>
      <c r="S1894" s="109"/>
      <c r="T1894" s="109"/>
      <c r="U1894" s="109"/>
      <c r="V1894" s="109"/>
      <c r="W1894" s="122"/>
      <c r="X1894" s="138"/>
      <c r="Y1894" s="123"/>
      <c r="Z1894" s="123"/>
      <c r="AA1894" s="79"/>
      <c r="AB1894" s="79"/>
      <c r="AC1894" s="164"/>
      <c r="AD1894" s="123"/>
      <c r="AE1894" s="174"/>
      <c r="AF1894" s="124"/>
    </row>
    <row r="1895" spans="1:32" s="106" customFormat="1">
      <c r="A1895" s="108"/>
      <c r="B1895" s="108"/>
      <c r="C1895" s="108"/>
      <c r="D1895" s="111"/>
      <c r="E1895" s="100"/>
      <c r="F1895" s="111"/>
      <c r="G1895" s="111"/>
      <c r="H1895" s="133"/>
      <c r="I1895" s="133"/>
      <c r="J1895" s="133"/>
      <c r="K1895" s="133"/>
      <c r="L1895" s="133"/>
      <c r="M1895" s="133"/>
      <c r="N1895" s="133"/>
      <c r="Q1895" s="109"/>
      <c r="R1895" s="109"/>
      <c r="S1895" s="109"/>
      <c r="T1895" s="109"/>
      <c r="U1895" s="109"/>
      <c r="V1895" s="109"/>
      <c r="W1895" s="122"/>
      <c r="X1895" s="138"/>
      <c r="Y1895" s="123"/>
      <c r="Z1895" s="123"/>
      <c r="AA1895" s="79"/>
      <c r="AB1895" s="79"/>
      <c r="AC1895" s="164"/>
      <c r="AD1895" s="123"/>
      <c r="AE1895" s="174"/>
      <c r="AF1895" s="124"/>
    </row>
    <row r="1896" spans="1:32" s="106" customFormat="1">
      <c r="A1896" s="108"/>
      <c r="B1896" s="108"/>
      <c r="C1896" s="108"/>
      <c r="D1896" s="126"/>
      <c r="E1896" s="100"/>
      <c r="F1896" s="126"/>
      <c r="G1896" s="126"/>
      <c r="H1896" s="133"/>
      <c r="I1896" s="133"/>
      <c r="J1896" s="133"/>
      <c r="K1896" s="133"/>
      <c r="L1896" s="133"/>
      <c r="M1896" s="133"/>
      <c r="N1896" s="133"/>
      <c r="Q1896" s="109"/>
      <c r="R1896" s="109"/>
      <c r="S1896" s="109"/>
      <c r="T1896" s="109"/>
      <c r="U1896" s="109"/>
      <c r="V1896" s="109"/>
      <c r="W1896" s="122"/>
      <c r="X1896" s="138"/>
      <c r="Y1896" s="123"/>
      <c r="Z1896" s="123"/>
      <c r="AA1896" s="79"/>
      <c r="AB1896" s="79"/>
      <c r="AC1896" s="164"/>
      <c r="AD1896" s="123"/>
      <c r="AE1896" s="174"/>
      <c r="AF1896" s="124"/>
    </row>
    <row r="1897" spans="1:32" s="106" customFormat="1">
      <c r="A1897" s="108"/>
      <c r="B1897" s="108"/>
      <c r="C1897" s="108"/>
      <c r="D1897" s="111"/>
      <c r="E1897" s="100"/>
      <c r="F1897" s="111"/>
      <c r="G1897" s="111"/>
      <c r="H1897" s="133"/>
      <c r="I1897" s="133"/>
      <c r="J1897" s="133"/>
      <c r="K1897" s="133"/>
      <c r="L1897" s="133"/>
      <c r="M1897" s="133"/>
      <c r="N1897" s="133"/>
      <c r="Q1897" s="109"/>
      <c r="R1897" s="109"/>
      <c r="S1897" s="109"/>
      <c r="T1897" s="109"/>
      <c r="U1897" s="109"/>
      <c r="V1897" s="109"/>
      <c r="W1897" s="122"/>
      <c r="X1897" s="138"/>
      <c r="Y1897" s="123"/>
      <c r="Z1897" s="123"/>
      <c r="AA1897" s="79"/>
      <c r="AB1897" s="79"/>
      <c r="AC1897" s="164"/>
      <c r="AD1897" s="123"/>
      <c r="AE1897" s="174"/>
      <c r="AF1897" s="124"/>
    </row>
    <row r="1898" spans="1:32" s="106" customFormat="1">
      <c r="A1898" s="108"/>
      <c r="B1898" s="108"/>
      <c r="C1898" s="108"/>
      <c r="D1898" s="41"/>
      <c r="E1898" s="41"/>
      <c r="F1898" s="41"/>
      <c r="G1898" s="41"/>
      <c r="H1898" s="133"/>
      <c r="I1898" s="133"/>
      <c r="J1898" s="133"/>
      <c r="K1898" s="133"/>
      <c r="L1898" s="133"/>
      <c r="M1898" s="133"/>
      <c r="N1898" s="133"/>
      <c r="Q1898" s="109"/>
      <c r="R1898" s="109"/>
      <c r="S1898" s="109"/>
      <c r="T1898" s="109"/>
      <c r="U1898" s="109"/>
      <c r="V1898" s="109"/>
      <c r="W1898" s="122"/>
      <c r="X1898" s="138"/>
      <c r="Y1898" s="123"/>
      <c r="Z1898" s="123"/>
      <c r="AA1898" s="79"/>
      <c r="AB1898" s="79"/>
      <c r="AC1898" s="164"/>
      <c r="AD1898" s="123"/>
      <c r="AE1898" s="174"/>
      <c r="AF1898" s="124"/>
    </row>
    <row r="1899" spans="1:32" s="106" customFormat="1">
      <c r="A1899" s="108"/>
      <c r="B1899" s="108"/>
      <c r="C1899" s="108"/>
      <c r="D1899" s="125"/>
      <c r="E1899" s="100"/>
      <c r="F1899" s="125"/>
      <c r="G1899" s="125"/>
      <c r="H1899" s="133"/>
      <c r="I1899" s="133"/>
      <c r="J1899" s="133"/>
      <c r="K1899" s="133"/>
      <c r="L1899" s="133"/>
      <c r="M1899" s="133"/>
      <c r="N1899" s="133"/>
      <c r="Q1899" s="109"/>
      <c r="R1899" s="109"/>
      <c r="S1899" s="109"/>
      <c r="T1899" s="109"/>
      <c r="U1899" s="109"/>
      <c r="V1899" s="109"/>
      <c r="W1899" s="122"/>
      <c r="X1899" s="138"/>
      <c r="Y1899" s="123"/>
      <c r="Z1899" s="123"/>
      <c r="AA1899" s="79"/>
      <c r="AB1899" s="79"/>
      <c r="AC1899" s="164"/>
      <c r="AD1899" s="123"/>
      <c r="AE1899" s="174"/>
      <c r="AF1899" s="124"/>
    </row>
    <row r="1900" spans="1:32" s="106" customFormat="1">
      <c r="A1900" s="108"/>
      <c r="B1900" s="108"/>
      <c r="C1900" s="108"/>
      <c r="D1900" s="125"/>
      <c r="E1900" s="100"/>
      <c r="F1900" s="125"/>
      <c r="G1900" s="125"/>
      <c r="H1900" s="133"/>
      <c r="I1900" s="133"/>
      <c r="J1900" s="133"/>
      <c r="K1900" s="133"/>
      <c r="L1900" s="133"/>
      <c r="M1900" s="133"/>
      <c r="N1900" s="133"/>
      <c r="Q1900" s="109"/>
      <c r="R1900" s="109"/>
      <c r="S1900" s="109"/>
      <c r="T1900" s="109"/>
      <c r="U1900" s="109"/>
      <c r="V1900" s="109"/>
      <c r="W1900" s="122"/>
      <c r="X1900" s="138"/>
      <c r="Y1900" s="123"/>
      <c r="Z1900" s="123"/>
      <c r="AA1900" s="79"/>
      <c r="AB1900" s="79"/>
      <c r="AC1900" s="164"/>
      <c r="AD1900" s="123"/>
      <c r="AE1900" s="174"/>
      <c r="AF1900" s="124"/>
    </row>
    <row r="1901" spans="1:32" s="106" customFormat="1">
      <c r="A1901" s="108"/>
      <c r="B1901" s="108"/>
      <c r="C1901" s="108"/>
      <c r="D1901" s="125"/>
      <c r="E1901" s="100"/>
      <c r="F1901" s="125"/>
      <c r="G1901" s="125"/>
      <c r="H1901" s="133"/>
      <c r="I1901" s="133"/>
      <c r="J1901" s="133"/>
      <c r="K1901" s="133"/>
      <c r="L1901" s="133"/>
      <c r="M1901" s="133"/>
      <c r="N1901" s="133"/>
      <c r="Q1901" s="109"/>
      <c r="R1901" s="109"/>
      <c r="S1901" s="109"/>
      <c r="T1901" s="109"/>
      <c r="U1901" s="109"/>
      <c r="V1901" s="109"/>
      <c r="W1901" s="122"/>
      <c r="X1901" s="138"/>
      <c r="Y1901" s="123"/>
      <c r="Z1901" s="123"/>
      <c r="AA1901" s="79"/>
      <c r="AB1901" s="79"/>
      <c r="AC1901" s="164"/>
      <c r="AD1901" s="123"/>
      <c r="AE1901" s="174"/>
      <c r="AF1901" s="124"/>
    </row>
    <row r="1902" spans="1:32" s="106" customFormat="1">
      <c r="A1902" s="108"/>
      <c r="B1902" s="108"/>
      <c r="C1902" s="108"/>
      <c r="D1902" s="111"/>
      <c r="E1902" s="100"/>
      <c r="F1902" s="111"/>
      <c r="G1902" s="111"/>
      <c r="H1902" s="133"/>
      <c r="I1902" s="133"/>
      <c r="J1902" s="133"/>
      <c r="K1902" s="133"/>
      <c r="L1902" s="133"/>
      <c r="M1902" s="133"/>
      <c r="N1902" s="133"/>
      <c r="Q1902" s="109"/>
      <c r="R1902" s="109"/>
      <c r="S1902" s="109"/>
      <c r="T1902" s="109"/>
      <c r="U1902" s="109"/>
      <c r="V1902" s="109"/>
      <c r="W1902" s="122"/>
      <c r="X1902" s="138"/>
      <c r="Y1902" s="123"/>
      <c r="Z1902" s="123"/>
      <c r="AA1902" s="79"/>
      <c r="AB1902" s="79"/>
      <c r="AC1902" s="164"/>
      <c r="AD1902" s="123"/>
      <c r="AE1902" s="174"/>
      <c r="AF1902" s="124"/>
    </row>
    <row r="1903" spans="1:32" s="106" customFormat="1">
      <c r="A1903" s="108"/>
      <c r="B1903" s="108"/>
      <c r="C1903" s="108"/>
      <c r="D1903" s="41"/>
      <c r="E1903" s="41"/>
      <c r="F1903" s="41"/>
      <c r="G1903" s="41"/>
      <c r="H1903" s="133"/>
      <c r="I1903" s="133"/>
      <c r="J1903" s="133"/>
      <c r="K1903" s="133"/>
      <c r="L1903" s="133"/>
      <c r="M1903" s="133"/>
      <c r="N1903" s="133"/>
      <c r="Q1903" s="109"/>
      <c r="R1903" s="109"/>
      <c r="S1903" s="109"/>
      <c r="T1903" s="109"/>
      <c r="U1903" s="109"/>
      <c r="V1903" s="109"/>
      <c r="W1903" s="122"/>
      <c r="X1903" s="138"/>
      <c r="Y1903" s="123"/>
      <c r="Z1903" s="123"/>
      <c r="AA1903" s="79"/>
      <c r="AB1903" s="79"/>
      <c r="AC1903" s="164"/>
      <c r="AD1903" s="123"/>
      <c r="AE1903" s="174"/>
      <c r="AF1903" s="124"/>
    </row>
    <row r="1904" spans="1:32" s="106" customFormat="1">
      <c r="A1904" s="108"/>
      <c r="B1904" s="108"/>
      <c r="C1904" s="108"/>
      <c r="D1904" s="41"/>
      <c r="E1904" s="41"/>
      <c r="F1904" s="41"/>
      <c r="G1904" s="41"/>
      <c r="H1904" s="133"/>
      <c r="I1904" s="133"/>
      <c r="J1904" s="133"/>
      <c r="K1904" s="133"/>
      <c r="L1904" s="133"/>
      <c r="M1904" s="133"/>
      <c r="N1904" s="133"/>
      <c r="Q1904" s="109"/>
      <c r="R1904" s="109"/>
      <c r="S1904" s="109"/>
      <c r="T1904" s="109"/>
      <c r="U1904" s="109"/>
      <c r="V1904" s="109"/>
      <c r="W1904" s="122"/>
      <c r="X1904" s="138"/>
      <c r="Y1904" s="123"/>
      <c r="Z1904" s="123"/>
      <c r="AA1904" s="79"/>
      <c r="AB1904" s="79"/>
      <c r="AC1904" s="164"/>
      <c r="AD1904" s="123"/>
      <c r="AE1904" s="174"/>
      <c r="AF1904" s="124"/>
    </row>
    <row r="1905" spans="1:32" s="106" customFormat="1">
      <c r="A1905" s="108"/>
      <c r="B1905" s="108"/>
      <c r="C1905" s="108"/>
      <c r="D1905" s="41"/>
      <c r="E1905" s="41"/>
      <c r="F1905" s="41"/>
      <c r="G1905" s="41"/>
      <c r="H1905" s="133"/>
      <c r="I1905" s="133"/>
      <c r="J1905" s="133"/>
      <c r="K1905" s="133"/>
      <c r="L1905" s="133"/>
      <c r="M1905" s="133"/>
      <c r="N1905" s="133"/>
      <c r="Q1905" s="109"/>
      <c r="R1905" s="109"/>
      <c r="S1905" s="109"/>
      <c r="T1905" s="109"/>
      <c r="U1905" s="109"/>
      <c r="V1905" s="109"/>
      <c r="W1905" s="122"/>
      <c r="X1905" s="138"/>
      <c r="Y1905" s="123"/>
      <c r="Z1905" s="123"/>
      <c r="AA1905" s="79"/>
      <c r="AB1905" s="79"/>
      <c r="AC1905" s="164"/>
      <c r="AD1905" s="123"/>
      <c r="AE1905" s="174"/>
      <c r="AF1905" s="124"/>
    </row>
    <row r="1906" spans="1:32" s="106" customFormat="1">
      <c r="A1906" s="108"/>
      <c r="B1906" s="108"/>
      <c r="C1906" s="108"/>
      <c r="D1906" s="41"/>
      <c r="E1906" s="41"/>
      <c r="F1906" s="41"/>
      <c r="G1906" s="41"/>
      <c r="H1906" s="133"/>
      <c r="I1906" s="133"/>
      <c r="J1906" s="133"/>
      <c r="K1906" s="133"/>
      <c r="L1906" s="133"/>
      <c r="M1906" s="133"/>
      <c r="N1906" s="133"/>
      <c r="Q1906" s="109"/>
      <c r="R1906" s="109"/>
      <c r="S1906" s="109"/>
      <c r="T1906" s="109"/>
      <c r="U1906" s="109"/>
      <c r="V1906" s="109"/>
      <c r="W1906" s="122"/>
      <c r="X1906" s="138"/>
      <c r="Y1906" s="123"/>
      <c r="Z1906" s="123"/>
      <c r="AA1906" s="79"/>
      <c r="AB1906" s="79"/>
      <c r="AC1906" s="164"/>
      <c r="AD1906" s="123"/>
      <c r="AE1906" s="174"/>
      <c r="AF1906" s="124"/>
    </row>
    <row r="1907" spans="1:32" s="106" customFormat="1">
      <c r="A1907" s="108"/>
      <c r="B1907" s="108"/>
      <c r="C1907" s="108"/>
      <c r="D1907" s="41"/>
      <c r="E1907" s="41"/>
      <c r="F1907" s="41"/>
      <c r="G1907" s="41"/>
      <c r="H1907" s="133"/>
      <c r="I1907" s="133"/>
      <c r="J1907" s="133"/>
      <c r="K1907" s="133"/>
      <c r="L1907" s="133"/>
      <c r="M1907" s="133"/>
      <c r="N1907" s="133"/>
      <c r="Q1907" s="109"/>
      <c r="R1907" s="109"/>
      <c r="S1907" s="109"/>
      <c r="T1907" s="109"/>
      <c r="U1907" s="109"/>
      <c r="V1907" s="109"/>
      <c r="W1907" s="122"/>
      <c r="X1907" s="138"/>
      <c r="Y1907" s="123"/>
      <c r="Z1907" s="123"/>
      <c r="AA1907" s="79"/>
      <c r="AB1907" s="79"/>
      <c r="AC1907" s="164"/>
      <c r="AD1907" s="123"/>
      <c r="AE1907" s="174"/>
      <c r="AF1907" s="124"/>
    </row>
    <row r="1908" spans="1:32" s="106" customFormat="1">
      <c r="A1908" s="108"/>
      <c r="B1908" s="108"/>
      <c r="C1908" s="108"/>
      <c r="D1908" s="41"/>
      <c r="E1908" s="41"/>
      <c r="F1908" s="41"/>
      <c r="G1908" s="41"/>
      <c r="H1908" s="133"/>
      <c r="I1908" s="133"/>
      <c r="J1908" s="133"/>
      <c r="K1908" s="133"/>
      <c r="L1908" s="133"/>
      <c r="M1908" s="133"/>
      <c r="N1908" s="133"/>
      <c r="Q1908" s="109"/>
      <c r="R1908" s="109"/>
      <c r="S1908" s="109"/>
      <c r="T1908" s="109"/>
      <c r="U1908" s="109"/>
      <c r="V1908" s="109"/>
      <c r="W1908" s="122"/>
      <c r="X1908" s="138"/>
      <c r="Y1908" s="123"/>
      <c r="Z1908" s="123"/>
      <c r="AA1908" s="79"/>
      <c r="AB1908" s="79"/>
      <c r="AC1908" s="164"/>
      <c r="AD1908" s="123"/>
      <c r="AE1908" s="174"/>
      <c r="AF1908" s="124"/>
    </row>
    <row r="1909" spans="1:32" s="106" customFormat="1">
      <c r="A1909" s="108"/>
      <c r="B1909" s="108"/>
      <c r="C1909" s="108"/>
      <c r="D1909" s="41"/>
      <c r="E1909" s="41"/>
      <c r="F1909" s="41"/>
      <c r="G1909" s="41"/>
      <c r="H1909" s="133"/>
      <c r="I1909" s="133"/>
      <c r="J1909" s="133"/>
      <c r="K1909" s="133"/>
      <c r="L1909" s="133"/>
      <c r="M1909" s="133"/>
      <c r="N1909" s="133"/>
      <c r="Q1909" s="109"/>
      <c r="R1909" s="109"/>
      <c r="S1909" s="109"/>
      <c r="T1909" s="109"/>
      <c r="U1909" s="109"/>
      <c r="V1909" s="109"/>
      <c r="W1909" s="122"/>
      <c r="X1909" s="138"/>
      <c r="Y1909" s="123"/>
      <c r="Z1909" s="123"/>
      <c r="AA1909" s="79"/>
      <c r="AB1909" s="79"/>
      <c r="AC1909" s="164"/>
      <c r="AD1909" s="123"/>
      <c r="AE1909" s="174"/>
      <c r="AF1909" s="124"/>
    </row>
    <row r="1910" spans="1:32" s="106" customFormat="1">
      <c r="A1910" s="108"/>
      <c r="B1910" s="108"/>
      <c r="C1910" s="108"/>
      <c r="D1910" s="41"/>
      <c r="E1910" s="41"/>
      <c r="F1910" s="41"/>
      <c r="G1910" s="41"/>
      <c r="H1910" s="133"/>
      <c r="I1910" s="133"/>
      <c r="J1910" s="133"/>
      <c r="K1910" s="133"/>
      <c r="L1910" s="133"/>
      <c r="M1910" s="133"/>
      <c r="N1910" s="133"/>
      <c r="Q1910" s="109"/>
      <c r="R1910" s="109"/>
      <c r="S1910" s="109"/>
      <c r="T1910" s="109"/>
      <c r="U1910" s="109"/>
      <c r="V1910" s="109"/>
      <c r="W1910" s="122"/>
      <c r="X1910" s="138"/>
      <c r="Y1910" s="123"/>
      <c r="Z1910" s="123"/>
      <c r="AA1910" s="79"/>
      <c r="AB1910" s="79"/>
      <c r="AC1910" s="164"/>
      <c r="AD1910" s="123"/>
      <c r="AE1910" s="174"/>
      <c r="AF1910" s="124"/>
    </row>
    <row r="1911" spans="1:32" s="106" customFormat="1">
      <c r="A1911" s="108"/>
      <c r="B1911" s="108"/>
      <c r="C1911" s="108"/>
      <c r="D1911" s="41"/>
      <c r="E1911" s="41"/>
      <c r="F1911" s="41"/>
      <c r="G1911" s="41"/>
      <c r="H1911" s="133"/>
      <c r="I1911" s="133"/>
      <c r="J1911" s="133"/>
      <c r="K1911" s="133"/>
      <c r="L1911" s="133"/>
      <c r="M1911" s="133"/>
      <c r="N1911" s="133"/>
      <c r="Q1911" s="109"/>
      <c r="R1911" s="109"/>
      <c r="S1911" s="109"/>
      <c r="T1911" s="109"/>
      <c r="U1911" s="109"/>
      <c r="V1911" s="109"/>
      <c r="W1911" s="122"/>
      <c r="X1911" s="138"/>
      <c r="Y1911" s="123"/>
      <c r="Z1911" s="123"/>
      <c r="AA1911" s="79"/>
      <c r="AB1911" s="79"/>
      <c r="AC1911" s="164"/>
      <c r="AD1911" s="123"/>
      <c r="AE1911" s="174"/>
      <c r="AF1911" s="124"/>
    </row>
    <row r="1912" spans="1:32" s="106" customFormat="1">
      <c r="A1912" s="108"/>
      <c r="B1912" s="108"/>
      <c r="C1912" s="108"/>
      <c r="D1912" s="41"/>
      <c r="E1912" s="41"/>
      <c r="F1912" s="41"/>
      <c r="G1912" s="41"/>
      <c r="H1912" s="133"/>
      <c r="I1912" s="133"/>
      <c r="J1912" s="133"/>
      <c r="K1912" s="133"/>
      <c r="L1912" s="133"/>
      <c r="M1912" s="133"/>
      <c r="N1912" s="133"/>
      <c r="Q1912" s="109"/>
      <c r="R1912" s="109"/>
      <c r="S1912" s="109"/>
      <c r="T1912" s="109"/>
      <c r="U1912" s="109"/>
      <c r="V1912" s="109"/>
      <c r="W1912" s="122"/>
      <c r="X1912" s="138"/>
      <c r="Y1912" s="123"/>
      <c r="Z1912" s="123"/>
      <c r="AA1912" s="79"/>
      <c r="AB1912" s="79"/>
      <c r="AC1912" s="164"/>
      <c r="AD1912" s="123"/>
      <c r="AE1912" s="174"/>
      <c r="AF1912" s="124"/>
    </row>
    <row r="1913" spans="1:32" s="106" customFormat="1">
      <c r="A1913" s="108"/>
      <c r="B1913" s="108"/>
      <c r="C1913" s="108"/>
      <c r="D1913" s="41"/>
      <c r="E1913" s="41"/>
      <c r="F1913" s="41"/>
      <c r="G1913" s="41"/>
      <c r="H1913" s="133"/>
      <c r="I1913" s="133"/>
      <c r="J1913" s="133"/>
      <c r="K1913" s="133"/>
      <c r="L1913" s="133"/>
      <c r="M1913" s="133"/>
      <c r="N1913" s="133"/>
      <c r="Q1913" s="109"/>
      <c r="R1913" s="109"/>
      <c r="S1913" s="109"/>
      <c r="T1913" s="109"/>
      <c r="U1913" s="109"/>
      <c r="V1913" s="109"/>
      <c r="W1913" s="122"/>
      <c r="X1913" s="138"/>
      <c r="Y1913" s="123"/>
      <c r="Z1913" s="123"/>
      <c r="AA1913" s="79"/>
      <c r="AB1913" s="79"/>
      <c r="AC1913" s="164"/>
      <c r="AD1913" s="123"/>
      <c r="AE1913" s="174"/>
      <c r="AF1913" s="124"/>
    </row>
    <row r="1914" spans="1:32" s="106" customFormat="1">
      <c r="A1914" s="108"/>
      <c r="B1914" s="108"/>
      <c r="C1914" s="108"/>
      <c r="D1914" s="41"/>
      <c r="E1914" s="41"/>
      <c r="F1914" s="41"/>
      <c r="G1914" s="41"/>
      <c r="H1914" s="133"/>
      <c r="I1914" s="133"/>
      <c r="J1914" s="133"/>
      <c r="K1914" s="133"/>
      <c r="L1914" s="133"/>
      <c r="M1914" s="133"/>
      <c r="N1914" s="133"/>
      <c r="Q1914" s="109"/>
      <c r="R1914" s="109"/>
      <c r="S1914" s="109"/>
      <c r="T1914" s="109"/>
      <c r="U1914" s="109"/>
      <c r="V1914" s="109"/>
      <c r="W1914" s="122"/>
      <c r="X1914" s="138"/>
      <c r="Y1914" s="123"/>
      <c r="Z1914" s="123"/>
      <c r="AA1914" s="79"/>
      <c r="AB1914" s="79"/>
      <c r="AC1914" s="164"/>
      <c r="AD1914" s="123"/>
      <c r="AE1914" s="174"/>
      <c r="AF1914" s="124"/>
    </row>
    <row r="1915" spans="1:32" s="106" customFormat="1">
      <c r="A1915" s="108"/>
      <c r="B1915" s="108"/>
      <c r="C1915" s="108"/>
      <c r="D1915" s="102"/>
      <c r="E1915" s="102"/>
      <c r="F1915" s="102"/>
      <c r="G1915" s="102"/>
      <c r="H1915" s="133"/>
      <c r="I1915" s="133"/>
      <c r="J1915" s="133"/>
      <c r="K1915" s="133"/>
      <c r="L1915" s="133"/>
      <c r="M1915" s="133"/>
      <c r="N1915" s="133"/>
      <c r="Q1915" s="109"/>
      <c r="R1915" s="109"/>
      <c r="S1915" s="109"/>
      <c r="T1915" s="109"/>
      <c r="U1915" s="109"/>
      <c r="V1915" s="109"/>
      <c r="W1915" s="122"/>
      <c r="X1915" s="138"/>
      <c r="Y1915" s="123"/>
      <c r="Z1915" s="123"/>
      <c r="AA1915" s="79"/>
      <c r="AB1915" s="79"/>
      <c r="AC1915" s="164"/>
      <c r="AD1915" s="123"/>
      <c r="AE1915" s="174"/>
      <c r="AF1915" s="124"/>
    </row>
    <row r="1916" spans="1:32" s="106" customFormat="1">
      <c r="A1916" s="108"/>
      <c r="B1916" s="108"/>
      <c r="C1916" s="108"/>
      <c r="D1916" s="125"/>
      <c r="E1916" s="100"/>
      <c r="F1916" s="125"/>
      <c r="G1916" s="125"/>
      <c r="H1916" s="133"/>
      <c r="I1916" s="133"/>
      <c r="J1916" s="133"/>
      <c r="K1916" s="133"/>
      <c r="L1916" s="133"/>
      <c r="M1916" s="133"/>
      <c r="N1916" s="133"/>
      <c r="Q1916" s="109"/>
      <c r="R1916" s="109"/>
      <c r="S1916" s="109"/>
      <c r="T1916" s="109"/>
      <c r="U1916" s="109"/>
      <c r="V1916" s="109"/>
      <c r="W1916" s="122"/>
      <c r="X1916" s="138"/>
      <c r="Y1916" s="123"/>
      <c r="Z1916" s="123"/>
      <c r="AA1916" s="79"/>
      <c r="AB1916" s="79"/>
      <c r="AC1916" s="164"/>
      <c r="AD1916" s="123"/>
      <c r="AE1916" s="174"/>
      <c r="AF1916" s="124"/>
    </row>
    <row r="1917" spans="1:32" s="106" customFormat="1">
      <c r="A1917" s="108"/>
      <c r="B1917" s="108"/>
      <c r="C1917" s="108"/>
      <c r="D1917" s="41"/>
      <c r="E1917" s="41"/>
      <c r="F1917" s="41"/>
      <c r="G1917" s="41"/>
      <c r="H1917" s="133"/>
      <c r="I1917" s="133"/>
      <c r="J1917" s="133"/>
      <c r="K1917" s="133"/>
      <c r="L1917" s="133"/>
      <c r="M1917" s="133"/>
      <c r="N1917" s="133"/>
      <c r="Q1917" s="109"/>
      <c r="R1917" s="109"/>
      <c r="S1917" s="109"/>
      <c r="T1917" s="109"/>
      <c r="U1917" s="109"/>
      <c r="V1917" s="109"/>
      <c r="W1917" s="122"/>
      <c r="X1917" s="138"/>
      <c r="Y1917" s="123"/>
      <c r="Z1917" s="123"/>
      <c r="AA1917" s="79"/>
      <c r="AB1917" s="79"/>
      <c r="AC1917" s="164"/>
      <c r="AD1917" s="123"/>
      <c r="AE1917" s="174"/>
      <c r="AF1917" s="124"/>
    </row>
    <row r="1918" spans="1:32" s="106" customFormat="1">
      <c r="A1918" s="108"/>
      <c r="B1918" s="108"/>
      <c r="C1918" s="108"/>
      <c r="D1918" s="41"/>
      <c r="E1918" s="41"/>
      <c r="F1918" s="41"/>
      <c r="G1918" s="41"/>
      <c r="H1918" s="133"/>
      <c r="I1918" s="133"/>
      <c r="J1918" s="133"/>
      <c r="K1918" s="133"/>
      <c r="L1918" s="133"/>
      <c r="M1918" s="133"/>
      <c r="N1918" s="133"/>
      <c r="Q1918" s="109"/>
      <c r="R1918" s="109"/>
      <c r="S1918" s="109"/>
      <c r="T1918" s="109"/>
      <c r="U1918" s="109"/>
      <c r="V1918" s="109"/>
      <c r="W1918" s="122"/>
      <c r="X1918" s="138"/>
      <c r="Y1918" s="123"/>
      <c r="Z1918" s="123"/>
      <c r="AA1918" s="79"/>
      <c r="AB1918" s="79"/>
      <c r="AC1918" s="164"/>
      <c r="AD1918" s="123"/>
      <c r="AE1918" s="174"/>
      <c r="AF1918" s="124"/>
    </row>
    <row r="1919" spans="1:32" s="106" customFormat="1">
      <c r="A1919" s="108"/>
      <c r="B1919" s="108"/>
      <c r="C1919" s="108"/>
      <c r="D1919" s="102"/>
      <c r="E1919" s="102"/>
      <c r="F1919" s="102"/>
      <c r="G1919" s="102"/>
      <c r="H1919" s="133"/>
      <c r="I1919" s="133"/>
      <c r="J1919" s="133"/>
      <c r="K1919" s="133"/>
      <c r="L1919" s="133"/>
      <c r="M1919" s="133"/>
      <c r="N1919" s="133"/>
      <c r="Q1919" s="109"/>
      <c r="R1919" s="109"/>
      <c r="S1919" s="109"/>
      <c r="T1919" s="109"/>
      <c r="U1919" s="109"/>
      <c r="V1919" s="109"/>
      <c r="W1919" s="122"/>
      <c r="X1919" s="138"/>
      <c r="Y1919" s="123"/>
      <c r="Z1919" s="123"/>
      <c r="AA1919" s="79"/>
      <c r="AB1919" s="79"/>
      <c r="AC1919" s="164"/>
      <c r="AD1919" s="123"/>
      <c r="AE1919" s="174"/>
      <c r="AF1919" s="124"/>
    </row>
    <row r="1920" spans="1:32" s="106" customFormat="1">
      <c r="A1920" s="108"/>
      <c r="B1920" s="108"/>
      <c r="C1920" s="108"/>
      <c r="D1920" s="125"/>
      <c r="E1920" s="100"/>
      <c r="F1920" s="125"/>
      <c r="G1920" s="125"/>
      <c r="H1920" s="133"/>
      <c r="I1920" s="133"/>
      <c r="J1920" s="133"/>
      <c r="K1920" s="133"/>
      <c r="L1920" s="133"/>
      <c r="M1920" s="133"/>
      <c r="N1920" s="133"/>
      <c r="Q1920" s="109"/>
      <c r="R1920" s="109"/>
      <c r="S1920" s="109"/>
      <c r="T1920" s="109"/>
      <c r="U1920" s="109"/>
      <c r="V1920" s="109"/>
      <c r="W1920" s="122"/>
      <c r="X1920" s="138"/>
      <c r="Y1920" s="123"/>
      <c r="Z1920" s="123"/>
      <c r="AA1920" s="79"/>
      <c r="AB1920" s="79"/>
      <c r="AC1920" s="164"/>
      <c r="AD1920" s="123"/>
      <c r="AE1920" s="174"/>
      <c r="AF1920" s="124"/>
    </row>
    <row r="1921" spans="1:32" s="106" customFormat="1">
      <c r="A1921" s="108"/>
      <c r="B1921" s="108"/>
      <c r="C1921" s="108"/>
      <c r="D1921" s="41"/>
      <c r="E1921" s="41"/>
      <c r="F1921" s="41"/>
      <c r="G1921" s="41"/>
      <c r="H1921" s="133"/>
      <c r="I1921" s="133"/>
      <c r="J1921" s="133"/>
      <c r="K1921" s="133"/>
      <c r="L1921" s="133"/>
      <c r="M1921" s="133"/>
      <c r="N1921" s="133"/>
      <c r="Q1921" s="109"/>
      <c r="R1921" s="109"/>
      <c r="S1921" s="109"/>
      <c r="T1921" s="109"/>
      <c r="U1921" s="109"/>
      <c r="V1921" s="109"/>
      <c r="W1921" s="122"/>
      <c r="X1921" s="138"/>
      <c r="Y1921" s="123"/>
      <c r="Z1921" s="123"/>
      <c r="AA1921" s="79"/>
      <c r="AB1921" s="79"/>
      <c r="AC1921" s="164"/>
      <c r="AD1921" s="123"/>
      <c r="AE1921" s="174"/>
      <c r="AF1921" s="124"/>
    </row>
    <row r="1922" spans="1:32" s="106" customFormat="1">
      <c r="A1922" s="108"/>
      <c r="B1922" s="108"/>
      <c r="C1922" s="108"/>
      <c r="D1922" s="41"/>
      <c r="E1922" s="107"/>
      <c r="F1922" s="41"/>
      <c r="G1922" s="41"/>
      <c r="H1922" s="133"/>
      <c r="I1922" s="133"/>
      <c r="J1922" s="133"/>
      <c r="K1922" s="133"/>
      <c r="L1922" s="133"/>
      <c r="M1922" s="133"/>
      <c r="N1922" s="133"/>
      <c r="Q1922" s="109"/>
      <c r="R1922" s="109"/>
      <c r="S1922" s="109"/>
      <c r="T1922" s="109"/>
      <c r="U1922" s="109"/>
      <c r="V1922" s="109"/>
      <c r="W1922" s="122"/>
      <c r="X1922" s="138"/>
      <c r="Y1922" s="123"/>
      <c r="Z1922" s="123"/>
      <c r="AA1922" s="79"/>
      <c r="AB1922" s="79"/>
      <c r="AC1922" s="164"/>
      <c r="AD1922" s="123"/>
      <c r="AE1922" s="174"/>
      <c r="AF1922" s="124"/>
    </row>
    <row r="1923" spans="1:32" s="106" customFormat="1">
      <c r="A1923" s="108"/>
      <c r="B1923" s="108"/>
      <c r="C1923" s="108"/>
      <c r="D1923" s="41"/>
      <c r="E1923" s="107"/>
      <c r="F1923" s="41"/>
      <c r="G1923" s="41"/>
      <c r="H1923" s="133"/>
      <c r="I1923" s="133"/>
      <c r="J1923" s="133"/>
      <c r="K1923" s="133"/>
      <c r="L1923" s="133"/>
      <c r="M1923" s="133"/>
      <c r="N1923" s="133"/>
      <c r="Q1923" s="109"/>
      <c r="R1923" s="109"/>
      <c r="S1923" s="109"/>
      <c r="T1923" s="109"/>
      <c r="U1923" s="109"/>
      <c r="V1923" s="109"/>
      <c r="W1923" s="122"/>
      <c r="X1923" s="138"/>
      <c r="Y1923" s="123"/>
      <c r="Z1923" s="123"/>
      <c r="AA1923" s="79"/>
      <c r="AB1923" s="79"/>
      <c r="AC1923" s="164"/>
      <c r="AD1923" s="123"/>
      <c r="AE1923" s="174"/>
      <c r="AF1923" s="124"/>
    </row>
    <row r="1924" spans="1:32" s="106" customFormat="1">
      <c r="A1924" s="108"/>
      <c r="B1924" s="108"/>
      <c r="C1924" s="108"/>
      <c r="D1924" s="111"/>
      <c r="E1924" s="100"/>
      <c r="F1924" s="111"/>
      <c r="G1924" s="111"/>
      <c r="H1924" s="133"/>
      <c r="I1924" s="133"/>
      <c r="J1924" s="133"/>
      <c r="K1924" s="133"/>
      <c r="L1924" s="133"/>
      <c r="M1924" s="133"/>
      <c r="N1924" s="133"/>
      <c r="Q1924" s="109"/>
      <c r="R1924" s="109"/>
      <c r="S1924" s="109"/>
      <c r="T1924" s="109"/>
      <c r="U1924" s="109"/>
      <c r="V1924" s="109"/>
      <c r="W1924" s="122"/>
      <c r="X1924" s="138"/>
      <c r="Y1924" s="123"/>
      <c r="Z1924" s="123"/>
      <c r="AA1924" s="79"/>
      <c r="AB1924" s="79"/>
      <c r="AC1924" s="164"/>
      <c r="AD1924" s="123"/>
      <c r="AE1924" s="174"/>
      <c r="AF1924" s="124"/>
    </row>
    <row r="1925" spans="1:32" s="106" customFormat="1">
      <c r="A1925" s="108"/>
      <c r="B1925" s="108"/>
      <c r="C1925" s="108"/>
      <c r="D1925" s="41"/>
      <c r="E1925" s="41"/>
      <c r="F1925" s="41"/>
      <c r="G1925" s="41"/>
      <c r="H1925" s="133"/>
      <c r="I1925" s="133"/>
      <c r="J1925" s="133"/>
      <c r="K1925" s="133"/>
      <c r="L1925" s="133"/>
      <c r="M1925" s="133"/>
      <c r="N1925" s="133"/>
      <c r="Q1925" s="109"/>
      <c r="R1925" s="109"/>
      <c r="S1925" s="109"/>
      <c r="T1925" s="109"/>
      <c r="U1925" s="109"/>
      <c r="V1925" s="109"/>
      <c r="W1925" s="122"/>
      <c r="X1925" s="138"/>
      <c r="Y1925" s="123"/>
      <c r="Z1925" s="123"/>
      <c r="AA1925" s="79"/>
      <c r="AB1925" s="79"/>
      <c r="AC1925" s="164"/>
      <c r="AD1925" s="123"/>
      <c r="AE1925" s="174"/>
      <c r="AF1925" s="124"/>
    </row>
    <row r="1926" spans="1:32" s="106" customFormat="1">
      <c r="A1926" s="108"/>
      <c r="B1926" s="108"/>
      <c r="C1926" s="108"/>
      <c r="D1926" s="111"/>
      <c r="E1926" s="100"/>
      <c r="F1926" s="111"/>
      <c r="G1926" s="111"/>
      <c r="H1926" s="133"/>
      <c r="I1926" s="133"/>
      <c r="J1926" s="133"/>
      <c r="K1926" s="133"/>
      <c r="L1926" s="133"/>
      <c r="M1926" s="133"/>
      <c r="N1926" s="133"/>
      <c r="Q1926" s="109"/>
      <c r="R1926" s="109"/>
      <c r="S1926" s="109"/>
      <c r="T1926" s="109"/>
      <c r="U1926" s="109"/>
      <c r="V1926" s="109"/>
      <c r="W1926" s="122"/>
      <c r="X1926" s="138"/>
      <c r="Y1926" s="123"/>
      <c r="Z1926" s="123"/>
      <c r="AA1926" s="79"/>
      <c r="AB1926" s="79"/>
      <c r="AC1926" s="164"/>
      <c r="AD1926" s="123"/>
      <c r="AE1926" s="174"/>
      <c r="AF1926" s="124"/>
    </row>
    <row r="1927" spans="1:32" s="106" customFormat="1">
      <c r="A1927" s="108"/>
      <c r="B1927" s="108"/>
      <c r="C1927" s="108"/>
      <c r="D1927" s="111"/>
      <c r="E1927" s="100"/>
      <c r="F1927" s="111"/>
      <c r="G1927" s="111"/>
      <c r="H1927" s="133"/>
      <c r="I1927" s="133"/>
      <c r="J1927" s="133"/>
      <c r="K1927" s="133"/>
      <c r="L1927" s="133"/>
      <c r="M1927" s="133"/>
      <c r="N1927" s="133"/>
      <c r="Q1927" s="109"/>
      <c r="R1927" s="109"/>
      <c r="S1927" s="109"/>
      <c r="T1927" s="109"/>
      <c r="U1927" s="109"/>
      <c r="V1927" s="109"/>
      <c r="W1927" s="122"/>
      <c r="X1927" s="138"/>
      <c r="Y1927" s="123"/>
      <c r="Z1927" s="123"/>
      <c r="AA1927" s="79"/>
      <c r="AB1927" s="79"/>
      <c r="AC1927" s="164"/>
      <c r="AD1927" s="123"/>
      <c r="AE1927" s="174"/>
      <c r="AF1927" s="124"/>
    </row>
    <row r="1928" spans="1:32" s="106" customFormat="1">
      <c r="A1928" s="108"/>
      <c r="B1928" s="108"/>
      <c r="C1928" s="108"/>
      <c r="D1928" s="41"/>
      <c r="E1928" s="107"/>
      <c r="F1928" s="41"/>
      <c r="G1928" s="41"/>
      <c r="H1928" s="133"/>
      <c r="I1928" s="133"/>
      <c r="J1928" s="133"/>
      <c r="K1928" s="133"/>
      <c r="L1928" s="133"/>
      <c r="M1928" s="133"/>
      <c r="N1928" s="133"/>
      <c r="Q1928" s="109"/>
      <c r="R1928" s="109"/>
      <c r="S1928" s="109"/>
      <c r="T1928" s="109"/>
      <c r="U1928" s="109"/>
      <c r="V1928" s="109"/>
      <c r="W1928" s="122"/>
      <c r="X1928" s="138"/>
      <c r="Y1928" s="123"/>
      <c r="Z1928" s="123"/>
      <c r="AA1928" s="79"/>
      <c r="AB1928" s="79"/>
      <c r="AC1928" s="164"/>
      <c r="AD1928" s="123"/>
      <c r="AE1928" s="174"/>
      <c r="AF1928" s="124"/>
    </row>
    <row r="1929" spans="1:32" s="106" customFormat="1">
      <c r="A1929" s="108"/>
      <c r="B1929" s="108"/>
      <c r="C1929" s="108"/>
      <c r="D1929" s="125"/>
      <c r="E1929" s="100"/>
      <c r="F1929" s="125"/>
      <c r="G1929" s="125"/>
      <c r="H1929" s="133"/>
      <c r="I1929" s="133"/>
      <c r="J1929" s="133"/>
      <c r="K1929" s="133"/>
      <c r="L1929" s="133"/>
      <c r="M1929" s="133"/>
      <c r="N1929" s="133"/>
      <c r="Q1929" s="109"/>
      <c r="R1929" s="109"/>
      <c r="S1929" s="109"/>
      <c r="T1929" s="109"/>
      <c r="U1929" s="109"/>
      <c r="V1929" s="109"/>
      <c r="W1929" s="122"/>
      <c r="X1929" s="138"/>
      <c r="Y1929" s="123"/>
      <c r="Z1929" s="123"/>
      <c r="AA1929" s="79"/>
      <c r="AB1929" s="79"/>
      <c r="AC1929" s="164"/>
      <c r="AD1929" s="123"/>
      <c r="AE1929" s="174"/>
      <c r="AF1929" s="124"/>
    </row>
    <row r="1930" spans="1:32" s="106" customFormat="1">
      <c r="A1930" s="108"/>
      <c r="B1930" s="108"/>
      <c r="C1930" s="108"/>
      <c r="D1930" s="125"/>
      <c r="E1930" s="100"/>
      <c r="F1930" s="125"/>
      <c r="G1930" s="125"/>
      <c r="H1930" s="133"/>
      <c r="I1930" s="133"/>
      <c r="J1930" s="133"/>
      <c r="K1930" s="133"/>
      <c r="L1930" s="133"/>
      <c r="M1930" s="133"/>
      <c r="N1930" s="133"/>
      <c r="Q1930" s="109"/>
      <c r="R1930" s="109"/>
      <c r="S1930" s="109"/>
      <c r="T1930" s="109"/>
      <c r="U1930" s="109"/>
      <c r="V1930" s="109"/>
      <c r="W1930" s="122"/>
      <c r="X1930" s="138"/>
      <c r="Y1930" s="123"/>
      <c r="Z1930" s="123"/>
      <c r="AA1930" s="79"/>
      <c r="AB1930" s="79"/>
      <c r="AC1930" s="164"/>
      <c r="AD1930" s="123"/>
      <c r="AE1930" s="174"/>
      <c r="AF1930" s="124"/>
    </row>
    <row r="1931" spans="1:32" s="106" customFormat="1">
      <c r="A1931" s="108"/>
      <c r="B1931" s="108"/>
      <c r="C1931" s="108"/>
      <c r="D1931" s="41"/>
      <c r="E1931" s="41"/>
      <c r="F1931" s="41"/>
      <c r="G1931" s="41"/>
      <c r="H1931" s="133"/>
      <c r="I1931" s="133"/>
      <c r="J1931" s="133"/>
      <c r="K1931" s="133"/>
      <c r="L1931" s="133"/>
      <c r="M1931" s="133"/>
      <c r="N1931" s="133"/>
      <c r="Q1931" s="109"/>
      <c r="R1931" s="109"/>
      <c r="S1931" s="109"/>
      <c r="T1931" s="109"/>
      <c r="U1931" s="109"/>
      <c r="V1931" s="109"/>
      <c r="W1931" s="122"/>
      <c r="X1931" s="138"/>
      <c r="Y1931" s="123"/>
      <c r="Z1931" s="123"/>
      <c r="AA1931" s="79"/>
      <c r="AB1931" s="79"/>
      <c r="AC1931" s="164"/>
      <c r="AD1931" s="123"/>
      <c r="AE1931" s="174"/>
      <c r="AF1931" s="124"/>
    </row>
    <row r="1932" spans="1:32" s="106" customFormat="1">
      <c r="A1932" s="108"/>
      <c r="B1932" s="108"/>
      <c r="C1932" s="108"/>
      <c r="D1932" s="41"/>
      <c r="E1932" s="41"/>
      <c r="F1932" s="41"/>
      <c r="G1932" s="41"/>
      <c r="H1932" s="133"/>
      <c r="I1932" s="133"/>
      <c r="J1932" s="133"/>
      <c r="K1932" s="133"/>
      <c r="L1932" s="133"/>
      <c r="M1932" s="133"/>
      <c r="N1932" s="133"/>
      <c r="Q1932" s="109"/>
      <c r="R1932" s="109"/>
      <c r="S1932" s="109"/>
      <c r="T1932" s="109"/>
      <c r="U1932" s="109"/>
      <c r="V1932" s="109"/>
      <c r="W1932" s="122"/>
      <c r="X1932" s="138"/>
      <c r="Y1932" s="123"/>
      <c r="Z1932" s="123"/>
      <c r="AA1932" s="79"/>
      <c r="AB1932" s="79"/>
      <c r="AC1932" s="164"/>
      <c r="AD1932" s="123"/>
      <c r="AE1932" s="174"/>
      <c r="AF1932" s="124"/>
    </row>
    <row r="1933" spans="1:32" s="106" customFormat="1">
      <c r="A1933" s="108"/>
      <c r="B1933" s="108"/>
      <c r="C1933" s="108"/>
      <c r="D1933" s="41"/>
      <c r="E1933" s="41"/>
      <c r="F1933" s="41"/>
      <c r="G1933" s="41"/>
      <c r="H1933" s="133"/>
      <c r="I1933" s="133"/>
      <c r="J1933" s="133"/>
      <c r="K1933" s="133"/>
      <c r="L1933" s="133"/>
      <c r="M1933" s="133"/>
      <c r="N1933" s="133"/>
      <c r="Q1933" s="109"/>
      <c r="R1933" s="109"/>
      <c r="S1933" s="109"/>
      <c r="T1933" s="109"/>
      <c r="U1933" s="109"/>
      <c r="V1933" s="109"/>
      <c r="W1933" s="122"/>
      <c r="X1933" s="138"/>
      <c r="Y1933" s="123"/>
      <c r="Z1933" s="123"/>
      <c r="AA1933" s="79"/>
      <c r="AB1933" s="79"/>
      <c r="AC1933" s="164"/>
      <c r="AD1933" s="123"/>
      <c r="AE1933" s="174"/>
      <c r="AF1933" s="124"/>
    </row>
    <row r="1934" spans="1:32" s="106" customFormat="1">
      <c r="A1934" s="108"/>
      <c r="B1934" s="108"/>
      <c r="C1934" s="108"/>
      <c r="D1934" s="41"/>
      <c r="E1934" s="41"/>
      <c r="F1934" s="41"/>
      <c r="G1934" s="41"/>
      <c r="H1934" s="133"/>
      <c r="I1934" s="133"/>
      <c r="J1934" s="133"/>
      <c r="K1934" s="133"/>
      <c r="L1934" s="133"/>
      <c r="M1934" s="133"/>
      <c r="N1934" s="133"/>
      <c r="Q1934" s="109"/>
      <c r="R1934" s="109"/>
      <c r="S1934" s="109"/>
      <c r="T1934" s="109"/>
      <c r="U1934" s="109"/>
      <c r="V1934" s="109"/>
      <c r="W1934" s="122"/>
      <c r="X1934" s="138"/>
      <c r="Y1934" s="123"/>
      <c r="Z1934" s="123"/>
      <c r="AA1934" s="79"/>
      <c r="AB1934" s="79"/>
      <c r="AC1934" s="164"/>
      <c r="AD1934" s="123"/>
      <c r="AE1934" s="174"/>
      <c r="AF1934" s="124"/>
    </row>
    <row r="1935" spans="1:32" s="106" customFormat="1">
      <c r="A1935" s="108"/>
      <c r="B1935" s="108"/>
      <c r="C1935" s="108"/>
      <c r="D1935" s="41"/>
      <c r="E1935" s="41"/>
      <c r="F1935" s="41"/>
      <c r="G1935" s="41"/>
      <c r="H1935" s="133"/>
      <c r="I1935" s="133"/>
      <c r="J1935" s="133"/>
      <c r="K1935" s="133"/>
      <c r="L1935" s="133"/>
      <c r="M1935" s="133"/>
      <c r="N1935" s="133"/>
      <c r="Q1935" s="109"/>
      <c r="R1935" s="109"/>
      <c r="S1935" s="109"/>
      <c r="T1935" s="109"/>
      <c r="U1935" s="109"/>
      <c r="V1935" s="109"/>
      <c r="W1935" s="122"/>
      <c r="X1935" s="138"/>
      <c r="Y1935" s="123"/>
      <c r="Z1935" s="123"/>
      <c r="AA1935" s="79"/>
      <c r="AB1935" s="79"/>
      <c r="AC1935" s="164"/>
      <c r="AD1935" s="123"/>
      <c r="AE1935" s="174"/>
      <c r="AF1935" s="124"/>
    </row>
    <row r="1936" spans="1:32" s="106" customFormat="1">
      <c r="A1936" s="108"/>
      <c r="B1936" s="108"/>
      <c r="C1936" s="108"/>
      <c r="D1936" s="41"/>
      <c r="E1936" s="41"/>
      <c r="F1936" s="41"/>
      <c r="G1936" s="41"/>
      <c r="H1936" s="133"/>
      <c r="I1936" s="133"/>
      <c r="J1936" s="133"/>
      <c r="K1936" s="133"/>
      <c r="L1936" s="133"/>
      <c r="M1936" s="133"/>
      <c r="N1936" s="133"/>
      <c r="Q1936" s="109"/>
      <c r="R1936" s="109"/>
      <c r="S1936" s="109"/>
      <c r="T1936" s="109"/>
      <c r="U1936" s="109"/>
      <c r="V1936" s="109"/>
      <c r="W1936" s="122"/>
      <c r="X1936" s="138"/>
      <c r="Y1936" s="123"/>
      <c r="Z1936" s="123"/>
      <c r="AA1936" s="79"/>
      <c r="AB1936" s="79"/>
      <c r="AC1936" s="164"/>
      <c r="AD1936" s="123"/>
      <c r="AE1936" s="174"/>
      <c r="AF1936" s="124"/>
    </row>
    <row r="1937" spans="1:32" s="106" customFormat="1">
      <c r="A1937" s="108"/>
      <c r="B1937" s="108"/>
      <c r="C1937" s="108"/>
      <c r="D1937" s="41"/>
      <c r="E1937" s="41"/>
      <c r="F1937" s="41"/>
      <c r="G1937" s="41"/>
      <c r="H1937" s="133"/>
      <c r="I1937" s="133"/>
      <c r="J1937" s="133"/>
      <c r="K1937" s="133"/>
      <c r="L1937" s="133"/>
      <c r="M1937" s="133"/>
      <c r="N1937" s="133"/>
      <c r="Q1937" s="109"/>
      <c r="R1937" s="109"/>
      <c r="S1937" s="109"/>
      <c r="T1937" s="109"/>
      <c r="U1937" s="109"/>
      <c r="V1937" s="109"/>
      <c r="W1937" s="122"/>
      <c r="X1937" s="138"/>
      <c r="Y1937" s="123"/>
      <c r="Z1937" s="123"/>
      <c r="AA1937" s="79"/>
      <c r="AB1937" s="79"/>
      <c r="AC1937" s="164"/>
      <c r="AD1937" s="123"/>
      <c r="AE1937" s="174"/>
      <c r="AF1937" s="124"/>
    </row>
    <row r="1938" spans="1:32" s="106" customFormat="1">
      <c r="A1938" s="108"/>
      <c r="B1938" s="108"/>
      <c r="C1938" s="108"/>
      <c r="D1938" s="41"/>
      <c r="E1938" s="41"/>
      <c r="F1938" s="41"/>
      <c r="G1938" s="41"/>
      <c r="H1938" s="133"/>
      <c r="I1938" s="133"/>
      <c r="J1938" s="133"/>
      <c r="K1938" s="133"/>
      <c r="L1938" s="133"/>
      <c r="M1938" s="133"/>
      <c r="N1938" s="133"/>
      <c r="Q1938" s="109"/>
      <c r="R1938" s="109"/>
      <c r="S1938" s="109"/>
      <c r="T1938" s="109"/>
      <c r="U1938" s="109"/>
      <c r="V1938" s="109"/>
      <c r="W1938" s="122"/>
      <c r="X1938" s="138"/>
      <c r="Y1938" s="123"/>
      <c r="Z1938" s="123"/>
      <c r="AA1938" s="79"/>
      <c r="AB1938" s="79"/>
      <c r="AC1938" s="164"/>
      <c r="AD1938" s="123"/>
      <c r="AE1938" s="174"/>
      <c r="AF1938" s="124"/>
    </row>
    <row r="1939" spans="1:32" s="106" customFormat="1">
      <c r="A1939" s="108"/>
      <c r="B1939" s="108"/>
      <c r="C1939" s="108"/>
      <c r="D1939" s="41"/>
      <c r="E1939" s="41"/>
      <c r="F1939" s="41"/>
      <c r="G1939" s="41"/>
      <c r="H1939" s="133"/>
      <c r="I1939" s="133"/>
      <c r="J1939" s="133"/>
      <c r="K1939" s="133"/>
      <c r="L1939" s="133"/>
      <c r="M1939" s="133"/>
      <c r="N1939" s="133"/>
      <c r="Q1939" s="109"/>
      <c r="R1939" s="109"/>
      <c r="S1939" s="109"/>
      <c r="T1939" s="109"/>
      <c r="U1939" s="109"/>
      <c r="V1939" s="109"/>
      <c r="W1939" s="122"/>
      <c r="X1939" s="138"/>
      <c r="Y1939" s="123"/>
      <c r="Z1939" s="123"/>
      <c r="AA1939" s="79"/>
      <c r="AB1939" s="79"/>
      <c r="AC1939" s="164"/>
      <c r="AD1939" s="123"/>
      <c r="AE1939" s="174"/>
      <c r="AF1939" s="124"/>
    </row>
    <row r="1940" spans="1:32" s="106" customFormat="1">
      <c r="A1940" s="108"/>
      <c r="B1940" s="108"/>
      <c r="C1940" s="108"/>
      <c r="D1940" s="41"/>
      <c r="E1940" s="41"/>
      <c r="F1940" s="41"/>
      <c r="G1940" s="41"/>
      <c r="H1940" s="133"/>
      <c r="I1940" s="133"/>
      <c r="J1940" s="133"/>
      <c r="K1940" s="133"/>
      <c r="L1940" s="133"/>
      <c r="M1940" s="133"/>
      <c r="N1940" s="133"/>
      <c r="Q1940" s="109"/>
      <c r="R1940" s="109"/>
      <c r="S1940" s="109"/>
      <c r="T1940" s="109"/>
      <c r="U1940" s="109"/>
      <c r="V1940" s="109"/>
      <c r="W1940" s="122"/>
      <c r="X1940" s="138"/>
      <c r="Y1940" s="123"/>
      <c r="Z1940" s="123"/>
      <c r="AA1940" s="79"/>
      <c r="AB1940" s="79"/>
      <c r="AC1940" s="164"/>
      <c r="AD1940" s="123"/>
      <c r="AE1940" s="174"/>
      <c r="AF1940" s="124"/>
    </row>
    <row r="1941" spans="1:32" s="106" customFormat="1">
      <c r="A1941" s="108"/>
      <c r="B1941" s="108"/>
      <c r="C1941" s="108"/>
      <c r="D1941" s="41"/>
      <c r="E1941" s="41"/>
      <c r="F1941" s="41"/>
      <c r="G1941" s="41"/>
      <c r="H1941" s="133"/>
      <c r="I1941" s="133"/>
      <c r="J1941" s="133"/>
      <c r="K1941" s="133"/>
      <c r="L1941" s="133"/>
      <c r="M1941" s="133"/>
      <c r="N1941" s="133"/>
      <c r="Q1941" s="109"/>
      <c r="R1941" s="109"/>
      <c r="S1941" s="109"/>
      <c r="T1941" s="109"/>
      <c r="U1941" s="109"/>
      <c r="V1941" s="109"/>
      <c r="W1941" s="122"/>
      <c r="X1941" s="138"/>
      <c r="Y1941" s="123"/>
      <c r="Z1941" s="123"/>
      <c r="AA1941" s="79"/>
      <c r="AB1941" s="79"/>
      <c r="AC1941" s="164"/>
      <c r="AD1941" s="123"/>
      <c r="AE1941" s="174"/>
      <c r="AF1941" s="124"/>
    </row>
    <row r="1942" spans="1:32" s="106" customFormat="1">
      <c r="A1942" s="108"/>
      <c r="B1942" s="108"/>
      <c r="C1942" s="108"/>
      <c r="D1942" s="41"/>
      <c r="E1942" s="41"/>
      <c r="F1942" s="41"/>
      <c r="G1942" s="41"/>
      <c r="H1942" s="133"/>
      <c r="I1942" s="133"/>
      <c r="J1942" s="133"/>
      <c r="K1942" s="133"/>
      <c r="L1942" s="133"/>
      <c r="M1942" s="133"/>
      <c r="N1942" s="133"/>
      <c r="Q1942" s="109"/>
      <c r="R1942" s="109"/>
      <c r="S1942" s="109"/>
      <c r="T1942" s="109"/>
      <c r="U1942" s="109"/>
      <c r="V1942" s="109"/>
      <c r="W1942" s="122"/>
      <c r="X1942" s="138"/>
      <c r="Y1942" s="123"/>
      <c r="Z1942" s="123"/>
      <c r="AA1942" s="79"/>
      <c r="AB1942" s="79"/>
      <c r="AC1942" s="164"/>
      <c r="AD1942" s="123"/>
      <c r="AE1942" s="174"/>
      <c r="AF1942" s="124"/>
    </row>
    <row r="1943" spans="1:32" s="106" customFormat="1">
      <c r="A1943" s="108"/>
      <c r="B1943" s="108"/>
      <c r="C1943" s="108"/>
      <c r="D1943" s="41"/>
      <c r="E1943" s="41"/>
      <c r="F1943" s="41"/>
      <c r="G1943" s="41"/>
      <c r="H1943" s="133"/>
      <c r="I1943" s="133"/>
      <c r="J1943" s="133"/>
      <c r="K1943" s="133"/>
      <c r="L1943" s="133"/>
      <c r="M1943" s="133"/>
      <c r="N1943" s="133"/>
      <c r="Q1943" s="109"/>
      <c r="R1943" s="109"/>
      <c r="S1943" s="109"/>
      <c r="T1943" s="109"/>
      <c r="U1943" s="109"/>
      <c r="V1943" s="109"/>
      <c r="W1943" s="122"/>
      <c r="X1943" s="138"/>
      <c r="Y1943" s="123"/>
      <c r="Z1943" s="123"/>
      <c r="AA1943" s="79"/>
      <c r="AB1943" s="79"/>
      <c r="AC1943" s="164"/>
      <c r="AD1943" s="123"/>
      <c r="AE1943" s="174"/>
      <c r="AF1943" s="124"/>
    </row>
    <row r="1944" spans="1:32" s="106" customFormat="1">
      <c r="A1944" s="108"/>
      <c r="B1944" s="108"/>
      <c r="C1944" s="108"/>
      <c r="D1944" s="41"/>
      <c r="E1944" s="41"/>
      <c r="F1944" s="41"/>
      <c r="G1944" s="41"/>
      <c r="H1944" s="133"/>
      <c r="I1944" s="133"/>
      <c r="J1944" s="133"/>
      <c r="K1944" s="133"/>
      <c r="L1944" s="133"/>
      <c r="M1944" s="133"/>
      <c r="N1944" s="133"/>
      <c r="Q1944" s="109"/>
      <c r="R1944" s="109"/>
      <c r="S1944" s="109"/>
      <c r="T1944" s="109"/>
      <c r="U1944" s="109"/>
      <c r="V1944" s="109"/>
      <c r="W1944" s="122"/>
      <c r="X1944" s="138"/>
      <c r="Y1944" s="123"/>
      <c r="Z1944" s="123"/>
      <c r="AA1944" s="79"/>
      <c r="AB1944" s="79"/>
      <c r="AC1944" s="164"/>
      <c r="AD1944" s="123"/>
      <c r="AE1944" s="174"/>
      <c r="AF1944" s="124"/>
    </row>
    <row r="1945" spans="1:32" s="106" customFormat="1">
      <c r="A1945" s="108"/>
      <c r="B1945" s="108"/>
      <c r="C1945" s="108"/>
      <c r="D1945" s="41"/>
      <c r="E1945" s="41"/>
      <c r="F1945" s="41"/>
      <c r="G1945" s="41"/>
      <c r="H1945" s="133"/>
      <c r="I1945" s="133"/>
      <c r="J1945" s="133"/>
      <c r="K1945" s="133"/>
      <c r="L1945" s="133"/>
      <c r="M1945" s="133"/>
      <c r="N1945" s="133"/>
      <c r="Q1945" s="109"/>
      <c r="R1945" s="109"/>
      <c r="S1945" s="109"/>
      <c r="T1945" s="109"/>
      <c r="U1945" s="109"/>
      <c r="V1945" s="109"/>
      <c r="W1945" s="122"/>
      <c r="X1945" s="138"/>
      <c r="Y1945" s="123"/>
      <c r="Z1945" s="123"/>
      <c r="AA1945" s="79"/>
      <c r="AB1945" s="79"/>
      <c r="AC1945" s="164"/>
      <c r="AD1945" s="123"/>
      <c r="AE1945" s="174"/>
      <c r="AF1945" s="124"/>
    </row>
    <row r="1946" spans="1:32" s="106" customFormat="1">
      <c r="A1946" s="108"/>
      <c r="B1946" s="108"/>
      <c r="C1946" s="108"/>
      <c r="D1946" s="41"/>
      <c r="E1946" s="41"/>
      <c r="F1946" s="41"/>
      <c r="G1946" s="41"/>
      <c r="H1946" s="133"/>
      <c r="I1946" s="133"/>
      <c r="J1946" s="133"/>
      <c r="K1946" s="133"/>
      <c r="L1946" s="133"/>
      <c r="M1946" s="133"/>
      <c r="N1946" s="133"/>
      <c r="Q1946" s="109"/>
      <c r="R1946" s="109"/>
      <c r="S1946" s="109"/>
      <c r="T1946" s="109"/>
      <c r="U1946" s="109"/>
      <c r="V1946" s="109"/>
      <c r="W1946" s="122"/>
      <c r="X1946" s="138"/>
      <c r="Y1946" s="123"/>
      <c r="Z1946" s="123"/>
      <c r="AA1946" s="79"/>
      <c r="AB1946" s="79"/>
      <c r="AC1946" s="164"/>
      <c r="AD1946" s="123"/>
      <c r="AE1946" s="174"/>
      <c r="AF1946" s="124"/>
    </row>
    <row r="1947" spans="1:32" s="106" customFormat="1">
      <c r="A1947" s="108"/>
      <c r="B1947" s="108"/>
      <c r="C1947" s="108"/>
      <c r="D1947" s="41"/>
      <c r="E1947" s="41"/>
      <c r="F1947" s="41"/>
      <c r="G1947" s="41"/>
      <c r="H1947" s="133"/>
      <c r="I1947" s="133"/>
      <c r="J1947" s="133"/>
      <c r="K1947" s="133"/>
      <c r="L1947" s="133"/>
      <c r="M1947" s="133"/>
      <c r="N1947" s="133"/>
      <c r="Q1947" s="109"/>
      <c r="R1947" s="109"/>
      <c r="S1947" s="109"/>
      <c r="T1947" s="109"/>
      <c r="U1947" s="109"/>
      <c r="V1947" s="109"/>
      <c r="W1947" s="122"/>
      <c r="X1947" s="138"/>
      <c r="Y1947" s="123"/>
      <c r="Z1947" s="123"/>
      <c r="AA1947" s="79"/>
      <c r="AB1947" s="79"/>
      <c r="AC1947" s="164"/>
      <c r="AD1947" s="123"/>
      <c r="AE1947" s="174"/>
      <c r="AF1947" s="124"/>
    </row>
    <row r="1948" spans="1:32" s="106" customFormat="1">
      <c r="A1948" s="108"/>
      <c r="B1948" s="108"/>
      <c r="C1948" s="108"/>
      <c r="D1948" s="102"/>
      <c r="E1948" s="102"/>
      <c r="F1948" s="102"/>
      <c r="G1948" s="102"/>
      <c r="H1948" s="133"/>
      <c r="I1948" s="133"/>
      <c r="J1948" s="133"/>
      <c r="K1948" s="133"/>
      <c r="L1948" s="133"/>
      <c r="M1948" s="133"/>
      <c r="N1948" s="133"/>
      <c r="Q1948" s="109"/>
      <c r="R1948" s="109"/>
      <c r="S1948" s="109"/>
      <c r="T1948" s="109"/>
      <c r="U1948" s="109"/>
      <c r="V1948" s="109"/>
      <c r="W1948" s="122"/>
      <c r="X1948" s="138"/>
      <c r="Y1948" s="123"/>
      <c r="Z1948" s="123"/>
      <c r="AA1948" s="79"/>
      <c r="AB1948" s="79"/>
      <c r="AC1948" s="164"/>
      <c r="AD1948" s="123"/>
      <c r="AE1948" s="174"/>
      <c r="AF1948" s="124"/>
    </row>
    <row r="1949" spans="1:32" s="106" customFormat="1">
      <c r="A1949" s="108"/>
      <c r="B1949" s="108"/>
      <c r="C1949" s="108"/>
      <c r="D1949" s="41"/>
      <c r="E1949" s="41"/>
      <c r="F1949" s="41"/>
      <c r="G1949" s="41"/>
      <c r="H1949" s="133"/>
      <c r="I1949" s="133"/>
      <c r="J1949" s="133"/>
      <c r="K1949" s="133"/>
      <c r="L1949" s="133"/>
      <c r="M1949" s="133"/>
      <c r="N1949" s="133"/>
      <c r="Q1949" s="109"/>
      <c r="R1949" s="109"/>
      <c r="S1949" s="109"/>
      <c r="T1949" s="109"/>
      <c r="U1949" s="109"/>
      <c r="V1949" s="109"/>
      <c r="W1949" s="122"/>
      <c r="X1949" s="138"/>
      <c r="Y1949" s="123"/>
      <c r="Z1949" s="123"/>
      <c r="AA1949" s="79"/>
      <c r="AB1949" s="79"/>
      <c r="AC1949" s="164"/>
      <c r="AD1949" s="123"/>
      <c r="AE1949" s="174"/>
      <c r="AF1949" s="124"/>
    </row>
    <row r="1950" spans="1:32" s="106" customFormat="1">
      <c r="A1950" s="108"/>
      <c r="B1950" s="108"/>
      <c r="C1950" s="108"/>
      <c r="D1950" s="102"/>
      <c r="E1950" s="102"/>
      <c r="F1950" s="102"/>
      <c r="G1950" s="102"/>
      <c r="H1950" s="133"/>
      <c r="I1950" s="133"/>
      <c r="J1950" s="133"/>
      <c r="K1950" s="133"/>
      <c r="L1950" s="133"/>
      <c r="M1950" s="133"/>
      <c r="N1950" s="133"/>
      <c r="Q1950" s="109"/>
      <c r="R1950" s="109"/>
      <c r="S1950" s="109"/>
      <c r="T1950" s="109"/>
      <c r="U1950" s="109"/>
      <c r="V1950" s="109"/>
      <c r="W1950" s="122"/>
      <c r="X1950" s="138"/>
      <c r="Y1950" s="123"/>
      <c r="Z1950" s="123"/>
      <c r="AA1950" s="79"/>
      <c r="AB1950" s="79"/>
      <c r="AC1950" s="164"/>
      <c r="AD1950" s="123"/>
      <c r="AE1950" s="174"/>
      <c r="AF1950" s="124"/>
    </row>
    <row r="1951" spans="1:32" s="106" customFormat="1">
      <c r="A1951" s="108"/>
      <c r="B1951" s="108"/>
      <c r="C1951" s="108"/>
      <c r="D1951" s="125"/>
      <c r="E1951" s="100"/>
      <c r="F1951" s="125"/>
      <c r="G1951" s="125"/>
      <c r="H1951" s="133"/>
      <c r="I1951" s="133"/>
      <c r="J1951" s="133"/>
      <c r="K1951" s="133"/>
      <c r="L1951" s="133"/>
      <c r="M1951" s="133"/>
      <c r="N1951" s="133"/>
      <c r="Q1951" s="109"/>
      <c r="R1951" s="109"/>
      <c r="S1951" s="109"/>
      <c r="T1951" s="109"/>
      <c r="U1951" s="109"/>
      <c r="V1951" s="109"/>
      <c r="W1951" s="122"/>
      <c r="X1951" s="138"/>
      <c r="Y1951" s="123"/>
      <c r="Z1951" s="123"/>
      <c r="AA1951" s="79"/>
      <c r="AB1951" s="79"/>
      <c r="AC1951" s="164"/>
      <c r="AD1951" s="123"/>
      <c r="AE1951" s="174"/>
      <c r="AF1951" s="124"/>
    </row>
    <row r="1952" spans="1:32" s="106" customFormat="1">
      <c r="A1952" s="108"/>
      <c r="B1952" s="108"/>
      <c r="C1952" s="108"/>
      <c r="D1952" s="41"/>
      <c r="E1952" s="41"/>
      <c r="F1952" s="41"/>
      <c r="G1952" s="41"/>
      <c r="H1952" s="133"/>
      <c r="I1952" s="133"/>
      <c r="J1952" s="133"/>
      <c r="K1952" s="133"/>
      <c r="L1952" s="133"/>
      <c r="M1952" s="133"/>
      <c r="N1952" s="133"/>
      <c r="Q1952" s="109"/>
      <c r="R1952" s="109"/>
      <c r="S1952" s="109"/>
      <c r="T1952" s="109"/>
      <c r="U1952" s="109"/>
      <c r="V1952" s="109"/>
      <c r="W1952" s="122"/>
      <c r="X1952" s="138"/>
      <c r="Y1952" s="123"/>
      <c r="Z1952" s="123"/>
      <c r="AA1952" s="79"/>
      <c r="AB1952" s="79"/>
      <c r="AC1952" s="164"/>
      <c r="AD1952" s="123"/>
      <c r="AE1952" s="174"/>
      <c r="AF1952" s="124"/>
    </row>
    <row r="1953" spans="1:32" s="106" customFormat="1">
      <c r="A1953" s="108"/>
      <c r="B1953" s="108"/>
      <c r="C1953" s="108"/>
      <c r="D1953" s="125"/>
      <c r="E1953" s="100"/>
      <c r="F1953" s="125"/>
      <c r="G1953" s="125"/>
      <c r="H1953" s="133"/>
      <c r="I1953" s="133"/>
      <c r="J1953" s="133"/>
      <c r="K1953" s="133"/>
      <c r="L1953" s="133"/>
      <c r="M1953" s="133"/>
      <c r="N1953" s="133"/>
      <c r="Q1953" s="109"/>
      <c r="R1953" s="109"/>
      <c r="S1953" s="109"/>
      <c r="T1953" s="109"/>
      <c r="U1953" s="109"/>
      <c r="V1953" s="109"/>
      <c r="W1953" s="122"/>
      <c r="X1953" s="138"/>
      <c r="Y1953" s="123"/>
      <c r="Z1953" s="123"/>
      <c r="AA1953" s="79"/>
      <c r="AB1953" s="79"/>
      <c r="AC1953" s="164"/>
      <c r="AD1953" s="123"/>
      <c r="AE1953" s="174"/>
      <c r="AF1953" s="124"/>
    </row>
    <row r="1954" spans="1:32" s="106" customFormat="1">
      <c r="A1954" s="108"/>
      <c r="B1954" s="108"/>
      <c r="C1954" s="108"/>
      <c r="D1954" s="41"/>
      <c r="E1954" s="41"/>
      <c r="F1954" s="41"/>
      <c r="G1954" s="41"/>
      <c r="H1954" s="133"/>
      <c r="I1954" s="133"/>
      <c r="J1954" s="133"/>
      <c r="K1954" s="133"/>
      <c r="L1954" s="133"/>
      <c r="M1954" s="133"/>
      <c r="N1954" s="133"/>
      <c r="Q1954" s="109"/>
      <c r="R1954" s="109"/>
      <c r="S1954" s="109"/>
      <c r="T1954" s="109"/>
      <c r="U1954" s="109"/>
      <c r="V1954" s="109"/>
      <c r="W1954" s="122"/>
      <c r="X1954" s="138"/>
      <c r="Y1954" s="123"/>
      <c r="Z1954" s="123"/>
      <c r="AA1954" s="79"/>
      <c r="AB1954" s="79"/>
      <c r="AC1954" s="164"/>
      <c r="AD1954" s="123"/>
      <c r="AE1954" s="174"/>
      <c r="AF1954" s="124"/>
    </row>
    <row r="1955" spans="1:32" s="106" customFormat="1">
      <c r="A1955" s="108"/>
      <c r="B1955" s="108"/>
      <c r="C1955" s="108"/>
      <c r="D1955" s="41"/>
      <c r="E1955" s="41"/>
      <c r="F1955" s="41"/>
      <c r="G1955" s="41"/>
      <c r="H1955" s="133"/>
      <c r="I1955" s="133"/>
      <c r="J1955" s="133"/>
      <c r="K1955" s="133"/>
      <c r="L1955" s="133"/>
      <c r="M1955" s="133"/>
      <c r="N1955" s="133"/>
      <c r="Q1955" s="109"/>
      <c r="R1955" s="109"/>
      <c r="S1955" s="109"/>
      <c r="T1955" s="109"/>
      <c r="U1955" s="109"/>
      <c r="V1955" s="109"/>
      <c r="W1955" s="122"/>
      <c r="X1955" s="138"/>
      <c r="Y1955" s="123"/>
      <c r="Z1955" s="123"/>
      <c r="AA1955" s="79"/>
      <c r="AB1955" s="79"/>
      <c r="AC1955" s="164"/>
      <c r="AD1955" s="123"/>
      <c r="AE1955" s="174"/>
      <c r="AF1955" s="124"/>
    </row>
    <row r="1956" spans="1:32" s="106" customFormat="1">
      <c r="A1956" s="108"/>
      <c r="B1956" s="108"/>
      <c r="C1956" s="108"/>
      <c r="D1956" s="41"/>
      <c r="E1956" s="41"/>
      <c r="F1956" s="41"/>
      <c r="G1956" s="41"/>
      <c r="H1956" s="133"/>
      <c r="I1956" s="133"/>
      <c r="J1956" s="133"/>
      <c r="K1956" s="133"/>
      <c r="L1956" s="133"/>
      <c r="M1956" s="133"/>
      <c r="N1956" s="133"/>
      <c r="Q1956" s="109"/>
      <c r="R1956" s="109"/>
      <c r="S1956" s="109"/>
      <c r="T1956" s="109"/>
      <c r="U1956" s="109"/>
      <c r="V1956" s="109"/>
      <c r="W1956" s="122"/>
      <c r="X1956" s="138"/>
      <c r="Y1956" s="123"/>
      <c r="Z1956" s="123"/>
      <c r="AA1956" s="79"/>
      <c r="AB1956" s="79"/>
      <c r="AC1956" s="164"/>
      <c r="AD1956" s="123"/>
      <c r="AE1956" s="174"/>
      <c r="AF1956" s="124"/>
    </row>
    <row r="1957" spans="1:32" s="106" customFormat="1">
      <c r="A1957" s="108"/>
      <c r="B1957" s="108"/>
      <c r="C1957" s="108"/>
      <c r="D1957" s="41"/>
      <c r="E1957" s="41"/>
      <c r="F1957" s="41"/>
      <c r="G1957" s="41"/>
      <c r="H1957" s="133"/>
      <c r="I1957" s="133"/>
      <c r="J1957" s="133"/>
      <c r="K1957" s="133"/>
      <c r="L1957" s="133"/>
      <c r="M1957" s="133"/>
      <c r="N1957" s="133"/>
      <c r="Q1957" s="109"/>
      <c r="R1957" s="109"/>
      <c r="S1957" s="109"/>
      <c r="T1957" s="109"/>
      <c r="U1957" s="109"/>
      <c r="V1957" s="109"/>
      <c r="W1957" s="122"/>
      <c r="X1957" s="138"/>
      <c r="Y1957" s="123"/>
      <c r="Z1957" s="123"/>
      <c r="AA1957" s="79"/>
      <c r="AB1957" s="79"/>
      <c r="AC1957" s="164"/>
      <c r="AD1957" s="123"/>
      <c r="AE1957" s="174"/>
      <c r="AF1957" s="124"/>
    </row>
    <row r="1958" spans="1:32" s="106" customFormat="1">
      <c r="A1958" s="108"/>
      <c r="B1958" s="108"/>
      <c r="C1958" s="108"/>
      <c r="D1958" s="111"/>
      <c r="E1958" s="100"/>
      <c r="F1958" s="111"/>
      <c r="G1958" s="111"/>
      <c r="H1958" s="133"/>
      <c r="I1958" s="133"/>
      <c r="J1958" s="133"/>
      <c r="K1958" s="133"/>
      <c r="L1958" s="133"/>
      <c r="M1958" s="133"/>
      <c r="N1958" s="133"/>
      <c r="Q1958" s="109"/>
      <c r="R1958" s="109"/>
      <c r="S1958" s="109"/>
      <c r="T1958" s="109"/>
      <c r="U1958" s="109"/>
      <c r="V1958" s="109"/>
      <c r="W1958" s="122"/>
      <c r="X1958" s="138"/>
      <c r="Y1958" s="123"/>
      <c r="Z1958" s="123"/>
      <c r="AA1958" s="79"/>
      <c r="AB1958" s="79"/>
      <c r="AC1958" s="164"/>
      <c r="AD1958" s="123"/>
      <c r="AE1958" s="174"/>
      <c r="AF1958" s="124"/>
    </row>
    <row r="1959" spans="1:32" s="106" customFormat="1">
      <c r="A1959" s="108"/>
      <c r="B1959" s="108"/>
      <c r="C1959" s="108"/>
      <c r="D1959" s="41"/>
      <c r="E1959" s="41"/>
      <c r="F1959" s="41"/>
      <c r="G1959" s="41"/>
      <c r="H1959" s="133"/>
      <c r="I1959" s="133"/>
      <c r="J1959" s="133"/>
      <c r="K1959" s="133"/>
      <c r="L1959" s="133"/>
      <c r="M1959" s="133"/>
      <c r="N1959" s="133"/>
      <c r="Q1959" s="109"/>
      <c r="R1959" s="109"/>
      <c r="S1959" s="109"/>
      <c r="T1959" s="109"/>
      <c r="U1959" s="109"/>
      <c r="V1959" s="109"/>
      <c r="W1959" s="122"/>
      <c r="X1959" s="138"/>
      <c r="Y1959" s="123"/>
      <c r="Z1959" s="123"/>
      <c r="AA1959" s="79"/>
      <c r="AB1959" s="79"/>
      <c r="AC1959" s="164"/>
      <c r="AD1959" s="123"/>
      <c r="AE1959" s="174"/>
      <c r="AF1959" s="124"/>
    </row>
    <row r="1960" spans="1:32" s="106" customFormat="1">
      <c r="A1960" s="108"/>
      <c r="B1960" s="108"/>
      <c r="C1960" s="108"/>
      <c r="D1960" s="102"/>
      <c r="E1960" s="102"/>
      <c r="F1960" s="102"/>
      <c r="G1960" s="102"/>
      <c r="H1960" s="133"/>
      <c r="I1960" s="133"/>
      <c r="J1960" s="133"/>
      <c r="K1960" s="133"/>
      <c r="L1960" s="133"/>
      <c r="M1960" s="133"/>
      <c r="N1960" s="133"/>
      <c r="Q1960" s="109"/>
      <c r="R1960" s="109"/>
      <c r="S1960" s="109"/>
      <c r="T1960" s="109"/>
      <c r="U1960" s="109"/>
      <c r="V1960" s="109"/>
      <c r="W1960" s="122"/>
      <c r="X1960" s="138"/>
      <c r="Y1960" s="123"/>
      <c r="Z1960" s="123"/>
      <c r="AA1960" s="79"/>
      <c r="AB1960" s="79"/>
      <c r="AC1960" s="164"/>
      <c r="AD1960" s="123"/>
      <c r="AE1960" s="174"/>
      <c r="AF1960" s="124"/>
    </row>
    <row r="1961" spans="1:32" s="106" customFormat="1">
      <c r="A1961" s="108"/>
      <c r="B1961" s="108"/>
      <c r="C1961" s="108"/>
      <c r="D1961" s="41"/>
      <c r="E1961" s="41"/>
      <c r="F1961" s="41"/>
      <c r="G1961" s="41"/>
      <c r="H1961" s="133"/>
      <c r="I1961" s="133"/>
      <c r="J1961" s="133"/>
      <c r="K1961" s="133"/>
      <c r="L1961" s="133"/>
      <c r="M1961" s="133"/>
      <c r="N1961" s="133"/>
      <c r="Q1961" s="109"/>
      <c r="R1961" s="109"/>
      <c r="S1961" s="109"/>
      <c r="T1961" s="109"/>
      <c r="U1961" s="109"/>
      <c r="V1961" s="109"/>
      <c r="W1961" s="122"/>
      <c r="X1961" s="138"/>
      <c r="Y1961" s="123"/>
      <c r="Z1961" s="123"/>
      <c r="AA1961" s="79"/>
      <c r="AB1961" s="79"/>
      <c r="AC1961" s="164"/>
      <c r="AD1961" s="123"/>
      <c r="AE1961" s="174"/>
      <c r="AF1961" s="124"/>
    </row>
    <row r="1962" spans="1:32" s="106" customFormat="1">
      <c r="A1962" s="108"/>
      <c r="B1962" s="108"/>
      <c r="C1962" s="108"/>
      <c r="D1962" s="41"/>
      <c r="E1962" s="41"/>
      <c r="F1962" s="41"/>
      <c r="G1962" s="41"/>
      <c r="H1962" s="133"/>
      <c r="I1962" s="133"/>
      <c r="J1962" s="133"/>
      <c r="K1962" s="133"/>
      <c r="L1962" s="133"/>
      <c r="M1962" s="133"/>
      <c r="N1962" s="133"/>
      <c r="Q1962" s="109"/>
      <c r="R1962" s="109"/>
      <c r="S1962" s="109"/>
      <c r="T1962" s="109"/>
      <c r="U1962" s="109"/>
      <c r="V1962" s="109"/>
      <c r="W1962" s="122"/>
      <c r="X1962" s="138"/>
      <c r="Y1962" s="123"/>
      <c r="Z1962" s="123"/>
      <c r="AA1962" s="79"/>
      <c r="AB1962" s="79"/>
      <c r="AC1962" s="164"/>
      <c r="AD1962" s="123"/>
      <c r="AE1962" s="174"/>
      <c r="AF1962" s="124"/>
    </row>
    <row r="1963" spans="1:32" s="106" customFormat="1">
      <c r="A1963" s="108"/>
      <c r="B1963" s="108"/>
      <c r="C1963" s="108"/>
      <c r="D1963" s="41"/>
      <c r="E1963" s="41"/>
      <c r="F1963" s="41"/>
      <c r="G1963" s="41"/>
      <c r="H1963" s="133"/>
      <c r="I1963" s="133"/>
      <c r="J1963" s="133"/>
      <c r="K1963" s="133"/>
      <c r="L1963" s="133"/>
      <c r="M1963" s="133"/>
      <c r="N1963" s="133"/>
      <c r="Q1963" s="109"/>
      <c r="R1963" s="109"/>
      <c r="S1963" s="109"/>
      <c r="T1963" s="109"/>
      <c r="U1963" s="109"/>
      <c r="V1963" s="109"/>
      <c r="W1963" s="122"/>
      <c r="X1963" s="138"/>
      <c r="Y1963" s="123"/>
      <c r="Z1963" s="123"/>
      <c r="AA1963" s="79"/>
      <c r="AB1963" s="79"/>
      <c r="AC1963" s="164"/>
      <c r="AD1963" s="123"/>
      <c r="AE1963" s="174"/>
      <c r="AF1963" s="124"/>
    </row>
    <row r="1964" spans="1:32" s="106" customFormat="1">
      <c r="A1964" s="108"/>
      <c r="B1964" s="108"/>
      <c r="C1964" s="108"/>
      <c r="D1964" s="41"/>
      <c r="E1964" s="41"/>
      <c r="F1964" s="41"/>
      <c r="G1964" s="41"/>
      <c r="H1964" s="133"/>
      <c r="I1964" s="133"/>
      <c r="J1964" s="133"/>
      <c r="K1964" s="133"/>
      <c r="L1964" s="133"/>
      <c r="M1964" s="133"/>
      <c r="N1964" s="133"/>
      <c r="Q1964" s="109"/>
      <c r="R1964" s="109"/>
      <c r="S1964" s="109"/>
      <c r="T1964" s="109"/>
      <c r="U1964" s="109"/>
      <c r="V1964" s="109"/>
      <c r="W1964" s="122"/>
      <c r="X1964" s="138"/>
      <c r="Y1964" s="123"/>
      <c r="Z1964" s="123"/>
      <c r="AA1964" s="79"/>
      <c r="AB1964" s="79"/>
      <c r="AC1964" s="164"/>
      <c r="AD1964" s="123"/>
      <c r="AE1964" s="174"/>
      <c r="AF1964" s="124"/>
    </row>
    <row r="1965" spans="1:32" s="106" customFormat="1">
      <c r="A1965" s="108"/>
      <c r="B1965" s="108"/>
      <c r="C1965" s="108"/>
      <c r="D1965" s="41"/>
      <c r="E1965" s="41"/>
      <c r="F1965" s="41"/>
      <c r="G1965" s="41"/>
      <c r="H1965" s="133"/>
      <c r="I1965" s="133"/>
      <c r="J1965" s="133"/>
      <c r="K1965" s="133"/>
      <c r="L1965" s="133"/>
      <c r="M1965" s="133"/>
      <c r="N1965" s="133"/>
      <c r="Q1965" s="109"/>
      <c r="R1965" s="109"/>
      <c r="S1965" s="109"/>
      <c r="T1965" s="109"/>
      <c r="U1965" s="109"/>
      <c r="V1965" s="109"/>
      <c r="W1965" s="122"/>
      <c r="X1965" s="138"/>
      <c r="Y1965" s="123"/>
      <c r="Z1965" s="123"/>
      <c r="AA1965" s="79"/>
      <c r="AB1965" s="79"/>
      <c r="AC1965" s="164"/>
      <c r="AD1965" s="123"/>
      <c r="AE1965" s="174"/>
      <c r="AF1965" s="124"/>
    </row>
    <row r="1966" spans="1:32" s="106" customFormat="1">
      <c r="A1966" s="108"/>
      <c r="B1966" s="108"/>
      <c r="C1966" s="108"/>
      <c r="D1966" s="125"/>
      <c r="E1966" s="100"/>
      <c r="F1966" s="125"/>
      <c r="G1966" s="125"/>
      <c r="H1966" s="133"/>
      <c r="I1966" s="133"/>
      <c r="J1966" s="133"/>
      <c r="K1966" s="133"/>
      <c r="L1966" s="133"/>
      <c r="M1966" s="133"/>
      <c r="N1966" s="133"/>
      <c r="Q1966" s="109"/>
      <c r="R1966" s="109"/>
      <c r="S1966" s="109"/>
      <c r="T1966" s="109"/>
      <c r="U1966" s="109"/>
      <c r="V1966" s="109"/>
      <c r="W1966" s="122"/>
      <c r="X1966" s="138"/>
      <c r="Y1966" s="123"/>
      <c r="Z1966" s="123"/>
      <c r="AA1966" s="79"/>
      <c r="AB1966" s="79"/>
      <c r="AC1966" s="164"/>
      <c r="AD1966" s="123"/>
      <c r="AE1966" s="174"/>
      <c r="AF1966" s="124"/>
    </row>
    <row r="1967" spans="1:32" s="106" customFormat="1">
      <c r="A1967" s="108"/>
      <c r="B1967" s="108"/>
      <c r="C1967" s="108"/>
      <c r="D1967" s="41"/>
      <c r="E1967" s="41"/>
      <c r="F1967" s="41"/>
      <c r="G1967" s="41"/>
      <c r="H1967" s="133"/>
      <c r="I1967" s="133"/>
      <c r="J1967" s="133"/>
      <c r="K1967" s="133"/>
      <c r="L1967" s="133"/>
      <c r="M1967" s="133"/>
      <c r="N1967" s="133"/>
      <c r="Q1967" s="109"/>
      <c r="R1967" s="109"/>
      <c r="S1967" s="109"/>
      <c r="T1967" s="109"/>
      <c r="U1967" s="109"/>
      <c r="V1967" s="109"/>
      <c r="W1967" s="122"/>
      <c r="X1967" s="138"/>
      <c r="Y1967" s="123"/>
      <c r="Z1967" s="123"/>
      <c r="AA1967" s="79"/>
      <c r="AB1967" s="79"/>
      <c r="AC1967" s="164"/>
      <c r="AD1967" s="123"/>
      <c r="AE1967" s="174"/>
      <c r="AF1967" s="124"/>
    </row>
    <row r="1968" spans="1:32" s="106" customFormat="1">
      <c r="A1968" s="108"/>
      <c r="B1968" s="108"/>
      <c r="C1968" s="108"/>
      <c r="D1968" s="41"/>
      <c r="E1968" s="41"/>
      <c r="F1968" s="41"/>
      <c r="G1968" s="41"/>
      <c r="H1968" s="133"/>
      <c r="I1968" s="133"/>
      <c r="J1968" s="133"/>
      <c r="K1968" s="133"/>
      <c r="L1968" s="133"/>
      <c r="M1968" s="133"/>
      <c r="N1968" s="133"/>
      <c r="Q1968" s="109"/>
      <c r="R1968" s="109"/>
      <c r="S1968" s="109"/>
      <c r="T1968" s="109"/>
      <c r="U1968" s="109"/>
      <c r="V1968" s="109"/>
      <c r="W1968" s="122"/>
      <c r="X1968" s="138"/>
      <c r="Y1968" s="123"/>
      <c r="Z1968" s="123"/>
      <c r="AA1968" s="79"/>
      <c r="AB1968" s="79"/>
      <c r="AC1968" s="164"/>
      <c r="AD1968" s="123"/>
      <c r="AE1968" s="174"/>
      <c r="AF1968" s="124"/>
    </row>
    <row r="1969" spans="1:32" s="106" customFormat="1">
      <c r="A1969" s="108"/>
      <c r="B1969" s="108"/>
      <c r="C1969" s="108"/>
      <c r="D1969" s="41"/>
      <c r="E1969" s="41"/>
      <c r="F1969" s="41"/>
      <c r="G1969" s="41"/>
      <c r="H1969" s="133"/>
      <c r="I1969" s="133"/>
      <c r="J1969" s="133"/>
      <c r="K1969" s="133"/>
      <c r="L1969" s="133"/>
      <c r="M1969" s="133"/>
      <c r="N1969" s="133"/>
      <c r="Q1969" s="109"/>
      <c r="R1969" s="109"/>
      <c r="S1969" s="109"/>
      <c r="T1969" s="109"/>
      <c r="U1969" s="109"/>
      <c r="V1969" s="109"/>
      <c r="W1969" s="122"/>
      <c r="X1969" s="138"/>
      <c r="Y1969" s="123"/>
      <c r="Z1969" s="123"/>
      <c r="AA1969" s="79"/>
      <c r="AB1969" s="79"/>
      <c r="AC1969" s="164"/>
      <c r="AD1969" s="123"/>
      <c r="AE1969" s="174"/>
      <c r="AF1969" s="124"/>
    </row>
    <row r="1970" spans="1:32" s="106" customFormat="1">
      <c r="A1970" s="108"/>
      <c r="B1970" s="108"/>
      <c r="C1970" s="108"/>
      <c r="D1970" s="41"/>
      <c r="E1970" s="41"/>
      <c r="F1970" s="41"/>
      <c r="G1970" s="41"/>
      <c r="H1970" s="133"/>
      <c r="I1970" s="133"/>
      <c r="J1970" s="133"/>
      <c r="K1970" s="133"/>
      <c r="L1970" s="133"/>
      <c r="M1970" s="133"/>
      <c r="N1970" s="133"/>
      <c r="Q1970" s="109"/>
      <c r="R1970" s="109"/>
      <c r="S1970" s="109"/>
      <c r="T1970" s="109"/>
      <c r="U1970" s="109"/>
      <c r="V1970" s="109"/>
      <c r="W1970" s="122"/>
      <c r="X1970" s="138"/>
      <c r="Y1970" s="123"/>
      <c r="Z1970" s="123"/>
      <c r="AA1970" s="79"/>
      <c r="AB1970" s="79"/>
      <c r="AC1970" s="164"/>
      <c r="AD1970" s="123"/>
      <c r="AE1970" s="174"/>
      <c r="AF1970" s="124"/>
    </row>
    <row r="1971" spans="1:32" s="106" customFormat="1">
      <c r="A1971" s="108"/>
      <c r="B1971" s="108"/>
      <c r="C1971" s="108"/>
      <c r="D1971" s="41"/>
      <c r="E1971" s="41"/>
      <c r="F1971" s="41"/>
      <c r="G1971" s="41"/>
      <c r="H1971" s="133"/>
      <c r="I1971" s="133"/>
      <c r="J1971" s="133"/>
      <c r="K1971" s="133"/>
      <c r="L1971" s="133"/>
      <c r="M1971" s="133"/>
      <c r="N1971" s="133"/>
      <c r="Q1971" s="109"/>
      <c r="R1971" s="109"/>
      <c r="S1971" s="109"/>
      <c r="T1971" s="109"/>
      <c r="U1971" s="109"/>
      <c r="V1971" s="109"/>
      <c r="W1971" s="122"/>
      <c r="X1971" s="138"/>
      <c r="Y1971" s="123"/>
      <c r="Z1971" s="123"/>
      <c r="AA1971" s="79"/>
      <c r="AB1971" s="79"/>
      <c r="AC1971" s="164"/>
      <c r="AD1971" s="123"/>
      <c r="AE1971" s="174"/>
      <c r="AF1971" s="124"/>
    </row>
    <row r="1972" spans="1:32" s="106" customFormat="1">
      <c r="A1972" s="108"/>
      <c r="B1972" s="108"/>
      <c r="C1972" s="108"/>
      <c r="D1972" s="125"/>
      <c r="E1972" s="100"/>
      <c r="F1972" s="125"/>
      <c r="G1972" s="125"/>
      <c r="H1972" s="133"/>
      <c r="I1972" s="133"/>
      <c r="J1972" s="133"/>
      <c r="K1972" s="133"/>
      <c r="L1972" s="133"/>
      <c r="M1972" s="133"/>
      <c r="N1972" s="133"/>
      <c r="Q1972" s="109"/>
      <c r="R1972" s="109"/>
      <c r="S1972" s="109"/>
      <c r="T1972" s="109"/>
      <c r="U1972" s="109"/>
      <c r="V1972" s="109"/>
      <c r="W1972" s="122"/>
      <c r="X1972" s="138"/>
      <c r="Y1972" s="123"/>
      <c r="Z1972" s="123"/>
      <c r="AA1972" s="79"/>
      <c r="AB1972" s="79"/>
      <c r="AC1972" s="164"/>
      <c r="AD1972" s="123"/>
      <c r="AE1972" s="174"/>
      <c r="AF1972" s="124"/>
    </row>
    <row r="1973" spans="1:32" s="106" customFormat="1">
      <c r="A1973" s="108"/>
      <c r="B1973" s="108"/>
      <c r="C1973" s="108"/>
      <c r="D1973" s="41"/>
      <c r="E1973" s="41"/>
      <c r="F1973" s="41"/>
      <c r="G1973" s="41"/>
      <c r="H1973" s="133"/>
      <c r="I1973" s="133"/>
      <c r="J1973" s="133"/>
      <c r="K1973" s="133"/>
      <c r="L1973" s="133"/>
      <c r="M1973" s="133"/>
      <c r="N1973" s="133"/>
      <c r="Q1973" s="109"/>
      <c r="R1973" s="109"/>
      <c r="S1973" s="109"/>
      <c r="T1973" s="109"/>
      <c r="U1973" s="109"/>
      <c r="V1973" s="109"/>
      <c r="W1973" s="122"/>
      <c r="X1973" s="138"/>
      <c r="Y1973" s="123"/>
      <c r="Z1973" s="123"/>
      <c r="AA1973" s="79"/>
      <c r="AB1973" s="79"/>
      <c r="AC1973" s="164"/>
      <c r="AD1973" s="123"/>
      <c r="AE1973" s="174"/>
      <c r="AF1973" s="124"/>
    </row>
    <row r="1974" spans="1:32" s="106" customFormat="1">
      <c r="A1974" s="108"/>
      <c r="B1974" s="108"/>
      <c r="C1974" s="108"/>
      <c r="D1974" s="41"/>
      <c r="E1974" s="41"/>
      <c r="F1974" s="41"/>
      <c r="G1974" s="41"/>
      <c r="H1974" s="133"/>
      <c r="I1974" s="133"/>
      <c r="J1974" s="133"/>
      <c r="K1974" s="133"/>
      <c r="L1974" s="133"/>
      <c r="M1974" s="133"/>
      <c r="N1974" s="133"/>
      <c r="Q1974" s="109"/>
      <c r="R1974" s="109"/>
      <c r="S1974" s="109"/>
      <c r="T1974" s="109"/>
      <c r="U1974" s="109"/>
      <c r="V1974" s="109"/>
      <c r="W1974" s="122"/>
      <c r="X1974" s="138"/>
      <c r="Y1974" s="123"/>
      <c r="Z1974" s="123"/>
      <c r="AA1974" s="79"/>
      <c r="AB1974" s="79"/>
      <c r="AC1974" s="164"/>
      <c r="AD1974" s="123"/>
      <c r="AE1974" s="174"/>
      <c r="AF1974" s="124"/>
    </row>
    <row r="1975" spans="1:32" s="106" customFormat="1">
      <c r="A1975" s="108"/>
      <c r="B1975" s="108"/>
      <c r="C1975" s="108"/>
      <c r="D1975" s="41"/>
      <c r="E1975" s="41"/>
      <c r="F1975" s="41"/>
      <c r="G1975" s="41"/>
      <c r="H1975" s="133"/>
      <c r="I1975" s="133"/>
      <c r="J1975" s="133"/>
      <c r="K1975" s="133"/>
      <c r="L1975" s="133"/>
      <c r="M1975" s="133"/>
      <c r="N1975" s="133"/>
      <c r="Q1975" s="109"/>
      <c r="R1975" s="109"/>
      <c r="S1975" s="109"/>
      <c r="T1975" s="109"/>
      <c r="U1975" s="109"/>
      <c r="V1975" s="109"/>
      <c r="W1975" s="122"/>
      <c r="X1975" s="138"/>
      <c r="Y1975" s="123"/>
      <c r="Z1975" s="123"/>
      <c r="AA1975" s="79"/>
      <c r="AB1975" s="79"/>
      <c r="AC1975" s="164"/>
      <c r="AD1975" s="123"/>
      <c r="AE1975" s="174"/>
      <c r="AF1975" s="124"/>
    </row>
    <row r="1976" spans="1:32" s="106" customFormat="1">
      <c r="A1976" s="108"/>
      <c r="B1976" s="108"/>
      <c r="C1976" s="108"/>
      <c r="D1976" s="41"/>
      <c r="E1976" s="41"/>
      <c r="F1976" s="41"/>
      <c r="G1976" s="41"/>
      <c r="H1976" s="133"/>
      <c r="I1976" s="133"/>
      <c r="J1976" s="133"/>
      <c r="K1976" s="133"/>
      <c r="L1976" s="133"/>
      <c r="M1976" s="133"/>
      <c r="N1976" s="133"/>
      <c r="Q1976" s="109"/>
      <c r="R1976" s="109"/>
      <c r="S1976" s="109"/>
      <c r="T1976" s="109"/>
      <c r="U1976" s="109"/>
      <c r="V1976" s="109"/>
      <c r="W1976" s="122"/>
      <c r="X1976" s="138"/>
      <c r="Y1976" s="123"/>
      <c r="Z1976" s="123"/>
      <c r="AA1976" s="79"/>
      <c r="AB1976" s="79"/>
      <c r="AC1976" s="164"/>
      <c r="AD1976" s="123"/>
      <c r="AE1976" s="174"/>
      <c r="AF1976" s="124"/>
    </row>
    <row r="1977" spans="1:32" s="106" customFormat="1">
      <c r="A1977" s="108"/>
      <c r="B1977" s="108"/>
      <c r="C1977" s="108"/>
      <c r="D1977" s="41"/>
      <c r="E1977" s="41"/>
      <c r="F1977" s="41"/>
      <c r="G1977" s="41"/>
      <c r="H1977" s="133"/>
      <c r="I1977" s="133"/>
      <c r="J1977" s="133"/>
      <c r="K1977" s="133"/>
      <c r="L1977" s="133"/>
      <c r="M1977" s="133"/>
      <c r="N1977" s="133"/>
      <c r="Q1977" s="109"/>
      <c r="R1977" s="109"/>
      <c r="S1977" s="109"/>
      <c r="T1977" s="109"/>
      <c r="U1977" s="109"/>
      <c r="V1977" s="109"/>
      <c r="W1977" s="122"/>
      <c r="X1977" s="138"/>
      <c r="Y1977" s="123"/>
      <c r="Z1977" s="123"/>
      <c r="AA1977" s="79"/>
      <c r="AB1977" s="79"/>
      <c r="AC1977" s="164"/>
      <c r="AD1977" s="123"/>
      <c r="AE1977" s="174"/>
      <c r="AF1977" s="124"/>
    </row>
    <row r="1978" spans="1:32" s="106" customFormat="1">
      <c r="A1978" s="108"/>
      <c r="B1978" s="108"/>
      <c r="C1978" s="108"/>
      <c r="D1978" s="41"/>
      <c r="E1978" s="41"/>
      <c r="F1978" s="41"/>
      <c r="G1978" s="41"/>
      <c r="H1978" s="133"/>
      <c r="I1978" s="133"/>
      <c r="J1978" s="133"/>
      <c r="K1978" s="133"/>
      <c r="L1978" s="133"/>
      <c r="M1978" s="133"/>
      <c r="N1978" s="133"/>
      <c r="Q1978" s="109"/>
      <c r="R1978" s="109"/>
      <c r="S1978" s="109"/>
      <c r="T1978" s="109"/>
      <c r="U1978" s="109"/>
      <c r="V1978" s="109"/>
      <c r="W1978" s="122"/>
      <c r="X1978" s="138"/>
      <c r="Y1978" s="123"/>
      <c r="Z1978" s="123"/>
      <c r="AA1978" s="79"/>
      <c r="AB1978" s="79"/>
      <c r="AC1978" s="164"/>
      <c r="AD1978" s="123"/>
      <c r="AE1978" s="174"/>
      <c r="AF1978" s="124"/>
    </row>
    <row r="1979" spans="1:32" s="106" customFormat="1">
      <c r="A1979" s="108"/>
      <c r="B1979" s="108"/>
      <c r="C1979" s="108"/>
      <c r="D1979" s="127"/>
      <c r="E1979" s="100"/>
      <c r="F1979" s="127"/>
      <c r="G1979" s="127"/>
      <c r="H1979" s="133"/>
      <c r="I1979" s="133"/>
      <c r="J1979" s="133"/>
      <c r="K1979" s="133"/>
      <c r="L1979" s="133"/>
      <c r="M1979" s="133"/>
      <c r="N1979" s="133"/>
      <c r="Q1979" s="109"/>
      <c r="R1979" s="109"/>
      <c r="S1979" s="109"/>
      <c r="T1979" s="109"/>
      <c r="U1979" s="109"/>
      <c r="V1979" s="109"/>
      <c r="W1979" s="122"/>
      <c r="X1979" s="138"/>
      <c r="Y1979" s="123"/>
      <c r="Z1979" s="123"/>
      <c r="AA1979" s="79"/>
      <c r="AB1979" s="79"/>
      <c r="AC1979" s="164"/>
      <c r="AD1979" s="123"/>
      <c r="AE1979" s="174"/>
      <c r="AF1979" s="124"/>
    </row>
    <row r="1980" spans="1:32" s="106" customFormat="1">
      <c r="A1980" s="108"/>
      <c r="B1980" s="108"/>
      <c r="C1980" s="108"/>
      <c r="D1980" s="125"/>
      <c r="E1980" s="100"/>
      <c r="F1980" s="125"/>
      <c r="G1980" s="125"/>
      <c r="H1980" s="133"/>
      <c r="I1980" s="133"/>
      <c r="J1980" s="133"/>
      <c r="K1980" s="133"/>
      <c r="L1980" s="133"/>
      <c r="M1980" s="133"/>
      <c r="N1980" s="133"/>
      <c r="Q1980" s="109"/>
      <c r="R1980" s="109"/>
      <c r="S1980" s="109"/>
      <c r="T1980" s="109"/>
      <c r="U1980" s="109"/>
      <c r="V1980" s="109"/>
      <c r="W1980" s="122"/>
      <c r="X1980" s="138"/>
      <c r="Y1980" s="123"/>
      <c r="Z1980" s="123"/>
      <c r="AA1980" s="79"/>
      <c r="AB1980" s="79"/>
      <c r="AC1980" s="164"/>
      <c r="AD1980" s="123"/>
      <c r="AE1980" s="174"/>
      <c r="AF1980" s="124"/>
    </row>
    <row r="1981" spans="1:32" s="106" customFormat="1">
      <c r="A1981" s="108"/>
      <c r="B1981" s="108"/>
      <c r="C1981" s="108"/>
      <c r="D1981" s="41"/>
      <c r="E1981" s="41"/>
      <c r="F1981" s="41"/>
      <c r="G1981" s="41"/>
      <c r="H1981" s="133"/>
      <c r="I1981" s="133"/>
      <c r="J1981" s="133"/>
      <c r="K1981" s="133"/>
      <c r="L1981" s="133"/>
      <c r="M1981" s="133"/>
      <c r="N1981" s="133"/>
      <c r="Q1981" s="109"/>
      <c r="R1981" s="109"/>
      <c r="S1981" s="109"/>
      <c r="T1981" s="109"/>
      <c r="U1981" s="109"/>
      <c r="V1981" s="109"/>
      <c r="W1981" s="122"/>
      <c r="X1981" s="138"/>
      <c r="Y1981" s="123"/>
      <c r="Z1981" s="123"/>
      <c r="AA1981" s="79"/>
      <c r="AB1981" s="79"/>
      <c r="AC1981" s="164"/>
      <c r="AD1981" s="123"/>
      <c r="AE1981" s="174"/>
      <c r="AF1981" s="124"/>
    </row>
    <row r="1982" spans="1:32" s="106" customFormat="1">
      <c r="A1982" s="108"/>
      <c r="B1982" s="108"/>
      <c r="C1982" s="108"/>
      <c r="D1982" s="102"/>
      <c r="E1982" s="102"/>
      <c r="F1982" s="102"/>
      <c r="G1982" s="102"/>
      <c r="H1982" s="133"/>
      <c r="I1982" s="133"/>
      <c r="J1982" s="133"/>
      <c r="K1982" s="133"/>
      <c r="L1982" s="133"/>
      <c r="M1982" s="133"/>
      <c r="N1982" s="133"/>
      <c r="Q1982" s="109"/>
      <c r="R1982" s="109"/>
      <c r="S1982" s="109"/>
      <c r="T1982" s="109"/>
      <c r="U1982" s="109"/>
      <c r="V1982" s="109"/>
      <c r="W1982" s="122"/>
      <c r="X1982" s="138"/>
      <c r="Y1982" s="123"/>
      <c r="Z1982" s="123"/>
      <c r="AA1982" s="79"/>
      <c r="AB1982" s="79"/>
      <c r="AC1982" s="164"/>
      <c r="AD1982" s="123"/>
      <c r="AE1982" s="174"/>
      <c r="AF1982" s="124"/>
    </row>
    <row r="1983" spans="1:32" s="106" customFormat="1">
      <c r="A1983" s="108"/>
      <c r="B1983" s="108"/>
      <c r="C1983" s="108"/>
      <c r="D1983" s="41"/>
      <c r="E1983" s="41"/>
      <c r="F1983" s="41"/>
      <c r="G1983" s="41"/>
      <c r="H1983" s="133"/>
      <c r="I1983" s="133"/>
      <c r="J1983" s="133"/>
      <c r="K1983" s="133"/>
      <c r="L1983" s="133"/>
      <c r="M1983" s="133"/>
      <c r="N1983" s="133"/>
      <c r="Q1983" s="109"/>
      <c r="R1983" s="109"/>
      <c r="S1983" s="109"/>
      <c r="T1983" s="109"/>
      <c r="U1983" s="109"/>
      <c r="V1983" s="109"/>
      <c r="W1983" s="122"/>
      <c r="X1983" s="138"/>
      <c r="Y1983" s="123"/>
      <c r="Z1983" s="123"/>
      <c r="AA1983" s="79"/>
      <c r="AB1983" s="79"/>
      <c r="AC1983" s="164"/>
      <c r="AD1983" s="123"/>
      <c r="AE1983" s="174"/>
      <c r="AF1983" s="124"/>
    </row>
    <row r="1984" spans="1:32" s="106" customFormat="1">
      <c r="A1984" s="108"/>
      <c r="B1984" s="108"/>
      <c r="C1984" s="108"/>
      <c r="D1984" s="111"/>
      <c r="E1984" s="100"/>
      <c r="F1984" s="111"/>
      <c r="G1984" s="111"/>
      <c r="H1984" s="133"/>
      <c r="I1984" s="133"/>
      <c r="J1984" s="133"/>
      <c r="K1984" s="133"/>
      <c r="L1984" s="133"/>
      <c r="M1984" s="133"/>
      <c r="N1984" s="133"/>
      <c r="Q1984" s="109"/>
      <c r="R1984" s="109"/>
      <c r="S1984" s="109"/>
      <c r="T1984" s="109"/>
      <c r="U1984" s="109"/>
      <c r="V1984" s="109"/>
      <c r="W1984" s="122"/>
      <c r="X1984" s="138"/>
      <c r="Y1984" s="123"/>
      <c r="Z1984" s="123"/>
      <c r="AA1984" s="79"/>
      <c r="AB1984" s="79"/>
      <c r="AC1984" s="164"/>
      <c r="AD1984" s="123"/>
      <c r="AE1984" s="174"/>
      <c r="AF1984" s="124"/>
    </row>
    <row r="1985" spans="1:32" s="106" customFormat="1">
      <c r="A1985" s="108"/>
      <c r="B1985" s="108"/>
      <c r="C1985" s="108"/>
      <c r="D1985" s="41"/>
      <c r="E1985" s="107"/>
      <c r="F1985" s="41"/>
      <c r="G1985" s="41"/>
      <c r="H1985" s="133"/>
      <c r="I1985" s="133"/>
      <c r="J1985" s="133"/>
      <c r="K1985" s="133"/>
      <c r="L1985" s="133"/>
      <c r="M1985" s="133"/>
      <c r="N1985" s="133"/>
      <c r="Q1985" s="109"/>
      <c r="R1985" s="109"/>
      <c r="S1985" s="109"/>
      <c r="T1985" s="109"/>
      <c r="U1985" s="109"/>
      <c r="V1985" s="109"/>
      <c r="W1985" s="122"/>
      <c r="X1985" s="138"/>
      <c r="Y1985" s="123"/>
      <c r="Z1985" s="123"/>
      <c r="AA1985" s="79"/>
      <c r="AB1985" s="79"/>
      <c r="AC1985" s="164"/>
      <c r="AD1985" s="123"/>
      <c r="AE1985" s="174"/>
      <c r="AF1985" s="124"/>
    </row>
    <row r="1986" spans="1:32" s="106" customFormat="1">
      <c r="A1986" s="108"/>
      <c r="B1986" s="108"/>
      <c r="C1986" s="108"/>
      <c r="D1986" s="41"/>
      <c r="E1986" s="41"/>
      <c r="F1986" s="41"/>
      <c r="G1986" s="41"/>
      <c r="H1986" s="133"/>
      <c r="I1986" s="133"/>
      <c r="J1986" s="133"/>
      <c r="K1986" s="133"/>
      <c r="L1986" s="133"/>
      <c r="M1986" s="133"/>
      <c r="N1986" s="133"/>
      <c r="Q1986" s="109"/>
      <c r="R1986" s="109"/>
      <c r="S1986" s="109"/>
      <c r="T1986" s="109"/>
      <c r="U1986" s="109"/>
      <c r="V1986" s="109"/>
      <c r="W1986" s="122"/>
      <c r="X1986" s="138"/>
      <c r="Y1986" s="123"/>
      <c r="Z1986" s="123"/>
      <c r="AA1986" s="79"/>
      <c r="AB1986" s="79"/>
      <c r="AC1986" s="164"/>
      <c r="AD1986" s="123"/>
      <c r="AE1986" s="174"/>
      <c r="AF1986" s="124"/>
    </row>
    <row r="1987" spans="1:32" s="106" customFormat="1">
      <c r="A1987" s="108"/>
      <c r="B1987" s="108"/>
      <c r="C1987" s="108"/>
      <c r="D1987" s="127"/>
      <c r="E1987" s="100"/>
      <c r="F1987" s="127"/>
      <c r="G1987" s="127"/>
      <c r="H1987" s="133"/>
      <c r="I1987" s="133"/>
      <c r="J1987" s="133"/>
      <c r="K1987" s="133"/>
      <c r="L1987" s="133"/>
      <c r="M1987" s="133"/>
      <c r="N1987" s="133"/>
      <c r="Q1987" s="109"/>
      <c r="R1987" s="109"/>
      <c r="S1987" s="109"/>
      <c r="T1987" s="109"/>
      <c r="U1987" s="109"/>
      <c r="V1987" s="109"/>
      <c r="W1987" s="122"/>
      <c r="X1987" s="138"/>
      <c r="Y1987" s="123"/>
      <c r="Z1987" s="123"/>
      <c r="AA1987" s="79"/>
      <c r="AB1987" s="79"/>
      <c r="AC1987" s="164"/>
      <c r="AD1987" s="123"/>
      <c r="AE1987" s="174"/>
      <c r="AF1987" s="124"/>
    </row>
    <row r="1988" spans="1:32" s="106" customFormat="1">
      <c r="A1988" s="108"/>
      <c r="B1988" s="108"/>
      <c r="C1988" s="108"/>
      <c r="D1988" s="125"/>
      <c r="E1988" s="100"/>
      <c r="F1988" s="125"/>
      <c r="G1988" s="125"/>
      <c r="H1988" s="133"/>
      <c r="I1988" s="133"/>
      <c r="J1988" s="133"/>
      <c r="K1988" s="133"/>
      <c r="L1988" s="133"/>
      <c r="M1988" s="133"/>
      <c r="N1988" s="133"/>
      <c r="Q1988" s="109"/>
      <c r="R1988" s="109"/>
      <c r="S1988" s="109"/>
      <c r="T1988" s="109"/>
      <c r="U1988" s="109"/>
      <c r="V1988" s="109"/>
      <c r="W1988" s="122"/>
      <c r="X1988" s="138"/>
      <c r="Y1988" s="123"/>
      <c r="Z1988" s="123"/>
      <c r="AA1988" s="79"/>
      <c r="AB1988" s="79"/>
      <c r="AC1988" s="164"/>
      <c r="AD1988" s="123"/>
      <c r="AE1988" s="174"/>
      <c r="AF1988" s="124"/>
    </row>
    <row r="1989" spans="1:32" s="106" customFormat="1">
      <c r="A1989" s="108"/>
      <c r="B1989" s="108"/>
      <c r="C1989" s="108"/>
      <c r="D1989" s="41"/>
      <c r="E1989" s="41"/>
      <c r="F1989" s="41"/>
      <c r="G1989" s="41"/>
      <c r="H1989" s="133"/>
      <c r="I1989" s="133"/>
      <c r="J1989" s="133"/>
      <c r="K1989" s="133"/>
      <c r="L1989" s="133"/>
      <c r="M1989" s="133"/>
      <c r="N1989" s="133"/>
      <c r="Q1989" s="109"/>
      <c r="R1989" s="109"/>
      <c r="S1989" s="109"/>
      <c r="T1989" s="109"/>
      <c r="U1989" s="109"/>
      <c r="V1989" s="109"/>
      <c r="W1989" s="122"/>
      <c r="X1989" s="138"/>
      <c r="Y1989" s="123"/>
      <c r="Z1989" s="123"/>
      <c r="AA1989" s="79"/>
      <c r="AB1989" s="79"/>
      <c r="AC1989" s="164"/>
      <c r="AD1989" s="123"/>
      <c r="AE1989" s="174"/>
      <c r="AF1989" s="124"/>
    </row>
    <row r="1990" spans="1:32" s="106" customFormat="1">
      <c r="A1990" s="108"/>
      <c r="B1990" s="108"/>
      <c r="C1990" s="108"/>
      <c r="D1990" s="41"/>
      <c r="E1990" s="41"/>
      <c r="F1990" s="41"/>
      <c r="G1990" s="41"/>
      <c r="H1990" s="133"/>
      <c r="I1990" s="133"/>
      <c r="J1990" s="133"/>
      <c r="K1990" s="133"/>
      <c r="L1990" s="133"/>
      <c r="M1990" s="133"/>
      <c r="N1990" s="133"/>
      <c r="Q1990" s="109"/>
      <c r="R1990" s="109"/>
      <c r="S1990" s="109"/>
      <c r="T1990" s="109"/>
      <c r="U1990" s="109"/>
      <c r="V1990" s="109"/>
      <c r="W1990" s="122"/>
      <c r="X1990" s="138"/>
      <c r="Y1990" s="123"/>
      <c r="Z1990" s="123"/>
      <c r="AA1990" s="79"/>
      <c r="AB1990" s="79"/>
      <c r="AC1990" s="164"/>
      <c r="AD1990" s="123"/>
      <c r="AE1990" s="174"/>
      <c r="AF1990" s="124"/>
    </row>
    <row r="1991" spans="1:32" s="106" customFormat="1">
      <c r="A1991" s="108"/>
      <c r="B1991" s="108"/>
      <c r="C1991" s="108"/>
      <c r="D1991" s="111"/>
      <c r="E1991" s="100"/>
      <c r="F1991" s="111"/>
      <c r="G1991" s="111"/>
      <c r="H1991" s="133"/>
      <c r="I1991" s="133"/>
      <c r="J1991" s="133"/>
      <c r="K1991" s="133"/>
      <c r="L1991" s="133"/>
      <c r="M1991" s="133"/>
      <c r="N1991" s="133"/>
      <c r="Q1991" s="109"/>
      <c r="R1991" s="109"/>
      <c r="S1991" s="109"/>
      <c r="T1991" s="109"/>
      <c r="U1991" s="109"/>
      <c r="V1991" s="109"/>
      <c r="W1991" s="122"/>
      <c r="X1991" s="138"/>
      <c r="Y1991" s="123"/>
      <c r="Z1991" s="123"/>
      <c r="AA1991" s="79"/>
      <c r="AB1991" s="79"/>
      <c r="AC1991" s="164"/>
      <c r="AD1991" s="123"/>
      <c r="AE1991" s="174"/>
      <c r="AF1991" s="124"/>
    </row>
    <row r="1992" spans="1:32" s="106" customFormat="1">
      <c r="A1992" s="108"/>
      <c r="B1992" s="108"/>
      <c r="C1992" s="108"/>
      <c r="D1992" s="111"/>
      <c r="E1992" s="100"/>
      <c r="F1992" s="111"/>
      <c r="G1992" s="111"/>
      <c r="H1992" s="133"/>
      <c r="I1992" s="133"/>
      <c r="J1992" s="133"/>
      <c r="K1992" s="133"/>
      <c r="L1992" s="133"/>
      <c r="M1992" s="133"/>
      <c r="N1992" s="133"/>
      <c r="Q1992" s="109"/>
      <c r="R1992" s="109"/>
      <c r="S1992" s="109"/>
      <c r="T1992" s="109"/>
      <c r="U1992" s="109"/>
      <c r="V1992" s="109"/>
      <c r="W1992" s="122"/>
      <c r="X1992" s="138"/>
      <c r="Y1992" s="123"/>
      <c r="Z1992" s="123"/>
      <c r="AA1992" s="79"/>
      <c r="AB1992" s="79"/>
      <c r="AC1992" s="164"/>
      <c r="AD1992" s="123"/>
      <c r="AE1992" s="174"/>
      <c r="AF1992" s="124"/>
    </row>
    <row r="1993" spans="1:32" s="106" customFormat="1">
      <c r="A1993" s="134"/>
      <c r="B1993" s="134"/>
      <c r="C1993" s="134"/>
      <c r="D1993" s="125"/>
      <c r="E1993" s="100"/>
      <c r="F1993" s="125"/>
      <c r="G1993" s="125"/>
      <c r="H1993" s="140"/>
      <c r="I1993" s="140"/>
      <c r="J1993" s="140"/>
      <c r="K1993" s="140"/>
      <c r="L1993" s="140"/>
      <c r="M1993" s="140"/>
      <c r="N1993" s="140"/>
      <c r="O1993" s="102"/>
      <c r="P1993" s="102"/>
      <c r="Q1993" s="140"/>
      <c r="R1993" s="140"/>
      <c r="S1993" s="140"/>
      <c r="T1993" s="140"/>
      <c r="U1993" s="140"/>
      <c r="V1993" s="140"/>
      <c r="W1993" s="141"/>
      <c r="X1993" s="110"/>
      <c r="Y1993" s="123"/>
      <c r="Z1993" s="123"/>
      <c r="AA1993" s="79"/>
      <c r="AB1993" s="79"/>
      <c r="AC1993" s="164"/>
      <c r="AD1993" s="123"/>
      <c r="AE1993" s="174"/>
      <c r="AF1993" s="124"/>
    </row>
    <row r="1994" spans="1:32" s="106" customFormat="1">
      <c r="A1994" s="108"/>
      <c r="B1994" s="108"/>
      <c r="C1994" s="108"/>
      <c r="D1994" s="111"/>
      <c r="E1994" s="100"/>
      <c r="F1994" s="111"/>
      <c r="G1994" s="111"/>
      <c r="H1994" s="133"/>
      <c r="I1994" s="133"/>
      <c r="J1994" s="133"/>
      <c r="K1994" s="133"/>
      <c r="L1994" s="133"/>
      <c r="M1994" s="133"/>
      <c r="N1994" s="133"/>
      <c r="Q1994" s="109"/>
      <c r="R1994" s="109"/>
      <c r="S1994" s="109"/>
      <c r="T1994" s="109"/>
      <c r="U1994" s="109"/>
      <c r="V1994" s="109"/>
      <c r="W1994" s="122"/>
      <c r="X1994" s="138"/>
      <c r="Y1994" s="123"/>
      <c r="Z1994" s="123"/>
      <c r="AA1994" s="79"/>
      <c r="AB1994" s="79"/>
      <c r="AC1994" s="164"/>
      <c r="AD1994" s="123"/>
      <c r="AE1994" s="174"/>
      <c r="AF1994" s="124"/>
    </row>
    <row r="1995" spans="1:32" s="106" customFormat="1">
      <c r="A1995" s="108"/>
      <c r="B1995" s="108"/>
      <c r="C1995" s="108"/>
      <c r="D1995" s="125"/>
      <c r="E1995" s="100"/>
      <c r="F1995" s="125"/>
      <c r="G1995" s="125"/>
      <c r="H1995" s="133"/>
      <c r="I1995" s="133"/>
      <c r="J1995" s="133"/>
      <c r="K1995" s="133"/>
      <c r="L1995" s="133"/>
      <c r="M1995" s="133"/>
      <c r="N1995" s="133"/>
      <c r="Q1995" s="109"/>
      <c r="R1995" s="109"/>
      <c r="S1995" s="109"/>
      <c r="T1995" s="109"/>
      <c r="U1995" s="109"/>
      <c r="V1995" s="109"/>
      <c r="W1995" s="122"/>
      <c r="X1995" s="138"/>
      <c r="Y1995" s="123"/>
      <c r="Z1995" s="123"/>
      <c r="AA1995" s="79"/>
      <c r="AB1995" s="79"/>
      <c r="AC1995" s="164"/>
      <c r="AD1995" s="123"/>
      <c r="AE1995" s="174"/>
      <c r="AF1995" s="124"/>
    </row>
    <row r="1996" spans="1:32" s="106" customFormat="1">
      <c r="A1996" s="108"/>
      <c r="B1996" s="108"/>
      <c r="C1996" s="108"/>
      <c r="D1996" s="125"/>
      <c r="E1996" s="100"/>
      <c r="F1996" s="125"/>
      <c r="G1996" s="125"/>
      <c r="H1996" s="133"/>
      <c r="I1996" s="133"/>
      <c r="J1996" s="133"/>
      <c r="K1996" s="133"/>
      <c r="L1996" s="133"/>
      <c r="M1996" s="133"/>
      <c r="N1996" s="133"/>
      <c r="Q1996" s="109"/>
      <c r="R1996" s="109"/>
      <c r="S1996" s="109"/>
      <c r="T1996" s="109"/>
      <c r="U1996" s="109"/>
      <c r="V1996" s="109"/>
      <c r="W1996" s="122"/>
      <c r="X1996" s="138"/>
      <c r="Y1996" s="123"/>
      <c r="Z1996" s="123"/>
      <c r="AA1996" s="79"/>
      <c r="AB1996" s="79"/>
      <c r="AC1996" s="164"/>
      <c r="AD1996" s="123"/>
      <c r="AE1996" s="174"/>
      <c r="AF1996" s="124"/>
    </row>
    <row r="1997" spans="1:32" s="106" customFormat="1">
      <c r="A1997" s="108"/>
      <c r="B1997" s="108"/>
      <c r="C1997" s="108"/>
      <c r="D1997" s="125"/>
      <c r="E1997" s="100"/>
      <c r="F1997" s="125"/>
      <c r="G1997" s="125"/>
      <c r="H1997" s="133"/>
      <c r="I1997" s="133"/>
      <c r="J1997" s="133"/>
      <c r="K1997" s="133"/>
      <c r="L1997" s="133"/>
      <c r="M1997" s="133"/>
      <c r="N1997" s="133"/>
      <c r="Q1997" s="109"/>
      <c r="R1997" s="109"/>
      <c r="S1997" s="109"/>
      <c r="T1997" s="109"/>
      <c r="U1997" s="109"/>
      <c r="V1997" s="109"/>
      <c r="W1997" s="122"/>
      <c r="X1997" s="138"/>
      <c r="Y1997" s="123"/>
      <c r="Z1997" s="123"/>
      <c r="AA1997" s="79"/>
      <c r="AB1997" s="79"/>
      <c r="AC1997" s="164"/>
      <c r="AD1997" s="123"/>
      <c r="AE1997" s="174"/>
      <c r="AF1997" s="124"/>
    </row>
    <row r="1998" spans="1:32" s="106" customFormat="1">
      <c r="A1998" s="108"/>
      <c r="B1998" s="108"/>
      <c r="C1998" s="108"/>
      <c r="D1998" s="125"/>
      <c r="E1998" s="100"/>
      <c r="F1998" s="125"/>
      <c r="G1998" s="125"/>
      <c r="H1998" s="133"/>
      <c r="I1998" s="133"/>
      <c r="J1998" s="133"/>
      <c r="K1998" s="133"/>
      <c r="L1998" s="133"/>
      <c r="M1998" s="133"/>
      <c r="N1998" s="133"/>
      <c r="Q1998" s="109"/>
      <c r="R1998" s="109"/>
      <c r="S1998" s="109"/>
      <c r="T1998" s="109"/>
      <c r="U1998" s="109"/>
      <c r="V1998" s="109"/>
      <c r="W1998" s="122"/>
      <c r="X1998" s="138"/>
      <c r="Y1998" s="123"/>
      <c r="Z1998" s="123"/>
      <c r="AA1998" s="79"/>
      <c r="AB1998" s="79"/>
      <c r="AC1998" s="164"/>
      <c r="AD1998" s="123"/>
      <c r="AE1998" s="174"/>
      <c r="AF1998" s="124"/>
    </row>
    <row r="1999" spans="1:32" s="106" customFormat="1">
      <c r="A1999" s="108"/>
      <c r="B1999" s="108"/>
      <c r="C1999" s="108"/>
      <c r="D1999" s="125"/>
      <c r="E1999" s="100"/>
      <c r="F1999" s="125"/>
      <c r="G1999" s="125"/>
      <c r="H1999" s="133"/>
      <c r="I1999" s="133"/>
      <c r="J1999" s="133"/>
      <c r="K1999" s="133"/>
      <c r="L1999" s="133"/>
      <c r="M1999" s="133"/>
      <c r="N1999" s="133"/>
      <c r="Q1999" s="109"/>
      <c r="R1999" s="109"/>
      <c r="S1999" s="109"/>
      <c r="T1999" s="109"/>
      <c r="U1999" s="109"/>
      <c r="V1999" s="109"/>
      <c r="W1999" s="122"/>
      <c r="X1999" s="138"/>
      <c r="Y1999" s="123"/>
      <c r="Z1999" s="123"/>
      <c r="AA1999" s="79"/>
      <c r="AB1999" s="79"/>
      <c r="AC1999" s="164"/>
      <c r="AD1999" s="123"/>
      <c r="AE1999" s="174"/>
      <c r="AF1999" s="124"/>
    </row>
    <row r="2000" spans="1:32" s="106" customFormat="1">
      <c r="A2000" s="108"/>
      <c r="B2000" s="108"/>
      <c r="C2000" s="108"/>
      <c r="D2000" s="125"/>
      <c r="E2000" s="100"/>
      <c r="F2000" s="125"/>
      <c r="G2000" s="125"/>
      <c r="H2000" s="133"/>
      <c r="I2000" s="133"/>
      <c r="J2000" s="133"/>
      <c r="K2000" s="133"/>
      <c r="L2000" s="133"/>
      <c r="M2000" s="133"/>
      <c r="N2000" s="133"/>
      <c r="Q2000" s="109"/>
      <c r="R2000" s="109"/>
      <c r="S2000" s="109"/>
      <c r="T2000" s="109"/>
      <c r="U2000" s="109"/>
      <c r="V2000" s="109"/>
      <c r="W2000" s="122"/>
      <c r="X2000" s="138"/>
      <c r="Y2000" s="123"/>
      <c r="Z2000" s="123"/>
      <c r="AA2000" s="79"/>
      <c r="AB2000" s="79"/>
      <c r="AC2000" s="164"/>
      <c r="AD2000" s="123"/>
      <c r="AE2000" s="174"/>
      <c r="AF2000" s="124"/>
    </row>
    <row r="2001" spans="1:32" s="106" customFormat="1">
      <c r="A2001" s="108"/>
      <c r="B2001" s="108"/>
      <c r="C2001" s="108"/>
      <c r="D2001" s="125"/>
      <c r="E2001" s="100"/>
      <c r="F2001" s="125"/>
      <c r="G2001" s="125"/>
      <c r="H2001" s="133"/>
      <c r="I2001" s="133"/>
      <c r="J2001" s="133"/>
      <c r="K2001" s="133"/>
      <c r="L2001" s="133"/>
      <c r="M2001" s="133"/>
      <c r="N2001" s="133"/>
      <c r="Q2001" s="109"/>
      <c r="R2001" s="109"/>
      <c r="S2001" s="109"/>
      <c r="T2001" s="109"/>
      <c r="U2001" s="109"/>
      <c r="V2001" s="109"/>
      <c r="W2001" s="122"/>
      <c r="X2001" s="138"/>
      <c r="Y2001" s="123"/>
      <c r="Z2001" s="123"/>
      <c r="AA2001" s="79"/>
      <c r="AB2001" s="79"/>
      <c r="AC2001" s="164"/>
      <c r="AD2001" s="123"/>
      <c r="AE2001" s="174"/>
      <c r="AF2001" s="124"/>
    </row>
    <row r="2002" spans="1:32" s="106" customFormat="1">
      <c r="A2002" s="108"/>
      <c r="B2002" s="108"/>
      <c r="C2002" s="108"/>
      <c r="D2002" s="41"/>
      <c r="E2002" s="41"/>
      <c r="F2002" s="41"/>
      <c r="G2002" s="41"/>
      <c r="H2002" s="133"/>
      <c r="I2002" s="133"/>
      <c r="J2002" s="133"/>
      <c r="K2002" s="133"/>
      <c r="L2002" s="133"/>
      <c r="M2002" s="133"/>
      <c r="N2002" s="133"/>
      <c r="Q2002" s="109"/>
      <c r="R2002" s="109"/>
      <c r="S2002" s="109"/>
      <c r="T2002" s="109"/>
      <c r="U2002" s="109"/>
      <c r="V2002" s="109"/>
      <c r="W2002" s="122"/>
      <c r="X2002" s="138"/>
      <c r="Y2002" s="123"/>
      <c r="Z2002" s="123"/>
      <c r="AA2002" s="79"/>
      <c r="AB2002" s="79"/>
      <c r="AC2002" s="164"/>
      <c r="AD2002" s="123"/>
      <c r="AE2002" s="174"/>
      <c r="AF2002" s="124"/>
    </row>
    <row r="2003" spans="1:32" s="106" customFormat="1">
      <c r="A2003" s="108"/>
      <c r="B2003" s="108"/>
      <c r="C2003" s="108"/>
      <c r="D2003" s="126"/>
      <c r="E2003" s="100"/>
      <c r="F2003" s="126"/>
      <c r="G2003" s="126"/>
      <c r="H2003" s="133"/>
      <c r="I2003" s="133"/>
      <c r="J2003" s="133"/>
      <c r="K2003" s="133"/>
      <c r="L2003" s="133"/>
      <c r="M2003" s="133"/>
      <c r="N2003" s="133"/>
      <c r="Q2003" s="109"/>
      <c r="R2003" s="109"/>
      <c r="S2003" s="109"/>
      <c r="T2003" s="109"/>
      <c r="U2003" s="109"/>
      <c r="V2003" s="109"/>
      <c r="W2003" s="122"/>
      <c r="X2003" s="138"/>
      <c r="Y2003" s="123"/>
      <c r="Z2003" s="123"/>
      <c r="AA2003" s="79"/>
      <c r="AB2003" s="79"/>
      <c r="AC2003" s="164"/>
      <c r="AD2003" s="123"/>
      <c r="AE2003" s="174"/>
      <c r="AF2003" s="124"/>
    </row>
    <row r="2004" spans="1:32" s="106" customFormat="1">
      <c r="A2004" s="108"/>
      <c r="B2004" s="108"/>
      <c r="C2004" s="108"/>
      <c r="D2004" s="125"/>
      <c r="E2004" s="100"/>
      <c r="F2004" s="125"/>
      <c r="G2004" s="125"/>
      <c r="H2004" s="133"/>
      <c r="I2004" s="133"/>
      <c r="J2004" s="133"/>
      <c r="K2004" s="133"/>
      <c r="L2004" s="133"/>
      <c r="M2004" s="133"/>
      <c r="N2004" s="133"/>
      <c r="Q2004" s="109"/>
      <c r="R2004" s="109"/>
      <c r="S2004" s="109"/>
      <c r="T2004" s="109"/>
      <c r="U2004" s="109"/>
      <c r="V2004" s="109"/>
      <c r="W2004" s="122"/>
      <c r="X2004" s="138"/>
      <c r="Y2004" s="123"/>
      <c r="Z2004" s="123"/>
      <c r="AA2004" s="79"/>
      <c r="AB2004" s="79"/>
      <c r="AC2004" s="164"/>
      <c r="AD2004" s="123"/>
      <c r="AE2004" s="174"/>
      <c r="AF2004" s="124"/>
    </row>
    <row r="2005" spans="1:32" s="106" customFormat="1">
      <c r="A2005" s="108"/>
      <c r="B2005" s="108"/>
      <c r="C2005" s="108"/>
      <c r="D2005" s="41"/>
      <c r="E2005" s="41"/>
      <c r="F2005" s="41"/>
      <c r="G2005" s="41"/>
      <c r="H2005" s="133"/>
      <c r="I2005" s="133"/>
      <c r="J2005" s="133"/>
      <c r="K2005" s="133"/>
      <c r="L2005" s="133"/>
      <c r="M2005" s="133"/>
      <c r="N2005" s="133"/>
      <c r="Q2005" s="109"/>
      <c r="R2005" s="109"/>
      <c r="S2005" s="109"/>
      <c r="T2005" s="109"/>
      <c r="U2005" s="109"/>
      <c r="V2005" s="109"/>
      <c r="W2005" s="122"/>
      <c r="X2005" s="138"/>
      <c r="Y2005" s="123"/>
      <c r="Z2005" s="123"/>
      <c r="AA2005" s="79"/>
      <c r="AB2005" s="79"/>
      <c r="AC2005" s="164"/>
      <c r="AD2005" s="123"/>
      <c r="AE2005" s="174"/>
      <c r="AF2005" s="124"/>
    </row>
    <row r="2006" spans="1:32" s="106" customFormat="1">
      <c r="A2006" s="108"/>
      <c r="B2006" s="108"/>
      <c r="C2006" s="108"/>
      <c r="D2006" s="125"/>
      <c r="E2006" s="100"/>
      <c r="F2006" s="125"/>
      <c r="G2006" s="125"/>
      <c r="H2006" s="133"/>
      <c r="I2006" s="133"/>
      <c r="J2006" s="133"/>
      <c r="K2006" s="133"/>
      <c r="L2006" s="133"/>
      <c r="M2006" s="133"/>
      <c r="N2006" s="133"/>
      <c r="Q2006" s="109"/>
      <c r="R2006" s="109"/>
      <c r="S2006" s="109"/>
      <c r="T2006" s="109"/>
      <c r="U2006" s="109"/>
      <c r="V2006" s="109"/>
      <c r="W2006" s="122"/>
      <c r="X2006" s="138"/>
      <c r="Y2006" s="123"/>
      <c r="Z2006" s="123"/>
      <c r="AA2006" s="79"/>
      <c r="AB2006" s="79"/>
      <c r="AC2006" s="164"/>
      <c r="AD2006" s="123"/>
      <c r="AE2006" s="174"/>
      <c r="AF2006" s="124"/>
    </row>
    <row r="2007" spans="1:32" s="106" customFormat="1">
      <c r="A2007" s="108"/>
      <c r="B2007" s="108"/>
      <c r="C2007" s="108"/>
      <c r="D2007" s="125"/>
      <c r="E2007" s="100"/>
      <c r="F2007" s="125"/>
      <c r="G2007" s="125"/>
      <c r="H2007" s="133"/>
      <c r="I2007" s="133"/>
      <c r="J2007" s="133"/>
      <c r="K2007" s="133"/>
      <c r="L2007" s="133"/>
      <c r="M2007" s="133"/>
      <c r="N2007" s="133"/>
      <c r="Q2007" s="109"/>
      <c r="R2007" s="109"/>
      <c r="S2007" s="109"/>
      <c r="T2007" s="109"/>
      <c r="U2007" s="109"/>
      <c r="V2007" s="109"/>
      <c r="W2007" s="122"/>
      <c r="X2007" s="138"/>
      <c r="Y2007" s="123"/>
      <c r="Z2007" s="123"/>
      <c r="AA2007" s="79"/>
      <c r="AB2007" s="79"/>
      <c r="AC2007" s="164"/>
      <c r="AD2007" s="123"/>
      <c r="AE2007" s="174"/>
      <c r="AF2007" s="124"/>
    </row>
    <row r="2008" spans="1:32" s="106" customFormat="1">
      <c r="A2008" s="108"/>
      <c r="B2008" s="108"/>
      <c r="C2008" s="108"/>
      <c r="D2008" s="125"/>
      <c r="E2008" s="100"/>
      <c r="F2008" s="125"/>
      <c r="G2008" s="125"/>
      <c r="H2008" s="133"/>
      <c r="I2008" s="133"/>
      <c r="J2008" s="133"/>
      <c r="K2008" s="133"/>
      <c r="L2008" s="133"/>
      <c r="M2008" s="133"/>
      <c r="N2008" s="133"/>
      <c r="Q2008" s="109"/>
      <c r="R2008" s="109"/>
      <c r="S2008" s="109"/>
      <c r="T2008" s="109"/>
      <c r="U2008" s="109"/>
      <c r="V2008" s="109"/>
      <c r="W2008" s="122"/>
      <c r="X2008" s="138"/>
      <c r="Y2008" s="123"/>
      <c r="Z2008" s="123"/>
      <c r="AA2008" s="79"/>
      <c r="AB2008" s="79"/>
      <c r="AC2008" s="164"/>
      <c r="AD2008" s="123"/>
      <c r="AE2008" s="174"/>
      <c r="AF2008" s="124"/>
    </row>
    <row r="2009" spans="1:32" s="106" customFormat="1">
      <c r="A2009" s="108"/>
      <c r="B2009" s="108"/>
      <c r="C2009" s="108"/>
      <c r="D2009" s="126"/>
      <c r="E2009" s="100"/>
      <c r="F2009" s="126"/>
      <c r="G2009" s="126"/>
      <c r="H2009" s="133"/>
      <c r="I2009" s="133"/>
      <c r="J2009" s="133"/>
      <c r="K2009" s="133"/>
      <c r="L2009" s="133"/>
      <c r="M2009" s="133"/>
      <c r="N2009" s="133"/>
      <c r="Q2009" s="109"/>
      <c r="R2009" s="109"/>
      <c r="S2009" s="109"/>
      <c r="T2009" s="109"/>
      <c r="U2009" s="109"/>
      <c r="V2009" s="109"/>
      <c r="W2009" s="122"/>
      <c r="X2009" s="138"/>
      <c r="Y2009" s="123"/>
      <c r="Z2009" s="123"/>
      <c r="AA2009" s="79"/>
      <c r="AB2009" s="79"/>
      <c r="AC2009" s="164"/>
      <c r="AD2009" s="123"/>
      <c r="AE2009" s="174"/>
      <c r="AF2009" s="124"/>
    </row>
    <row r="2010" spans="1:32" s="132" customFormat="1">
      <c r="A2010" s="108"/>
      <c r="B2010" s="108"/>
      <c r="C2010" s="108"/>
      <c r="D2010" s="41"/>
      <c r="E2010" s="41"/>
      <c r="F2010" s="41"/>
      <c r="G2010" s="41"/>
      <c r="H2010" s="133"/>
      <c r="I2010" s="133"/>
      <c r="J2010" s="133"/>
      <c r="K2010" s="133"/>
      <c r="L2010" s="133"/>
      <c r="M2010" s="133"/>
      <c r="N2010" s="133"/>
      <c r="O2010" s="106"/>
      <c r="P2010" s="106"/>
      <c r="Q2010" s="109"/>
      <c r="R2010" s="109"/>
      <c r="S2010" s="109"/>
      <c r="T2010" s="109"/>
      <c r="U2010" s="109"/>
      <c r="V2010" s="109"/>
      <c r="W2010" s="122"/>
      <c r="X2010" s="138"/>
      <c r="Y2010" s="123"/>
      <c r="Z2010" s="123"/>
      <c r="AA2010" s="79"/>
      <c r="AB2010" s="79"/>
      <c r="AC2010" s="164"/>
      <c r="AD2010" s="123"/>
      <c r="AE2010" s="174"/>
      <c r="AF2010" s="124"/>
    </row>
    <row r="2011" spans="1:32" s="106" customFormat="1">
      <c r="A2011" s="108"/>
      <c r="B2011" s="108"/>
      <c r="C2011" s="108"/>
      <c r="D2011" s="41"/>
      <c r="E2011" s="41"/>
      <c r="F2011" s="41"/>
      <c r="G2011" s="41"/>
      <c r="H2011" s="133"/>
      <c r="I2011" s="133"/>
      <c r="J2011" s="133"/>
      <c r="K2011" s="133"/>
      <c r="L2011" s="133"/>
      <c r="M2011" s="133"/>
      <c r="N2011" s="133"/>
      <c r="Q2011" s="109"/>
      <c r="R2011" s="109"/>
      <c r="S2011" s="109"/>
      <c r="T2011" s="109"/>
      <c r="U2011" s="109"/>
      <c r="V2011" s="109"/>
      <c r="W2011" s="122"/>
      <c r="X2011" s="138"/>
      <c r="Y2011" s="123"/>
      <c r="Z2011" s="123"/>
      <c r="AA2011" s="79"/>
      <c r="AB2011" s="79"/>
      <c r="AC2011" s="164"/>
      <c r="AD2011" s="123"/>
      <c r="AE2011" s="174"/>
      <c r="AF2011" s="124"/>
    </row>
    <row r="2012" spans="1:32" s="106" customFormat="1">
      <c r="A2012" s="108"/>
      <c r="B2012" s="108"/>
      <c r="C2012" s="108"/>
      <c r="D2012" s="41"/>
      <c r="E2012" s="41"/>
      <c r="F2012" s="41"/>
      <c r="G2012" s="41"/>
      <c r="H2012" s="133"/>
      <c r="I2012" s="133"/>
      <c r="J2012" s="133"/>
      <c r="K2012" s="133"/>
      <c r="L2012" s="133"/>
      <c r="M2012" s="133"/>
      <c r="N2012" s="133"/>
      <c r="Q2012" s="109"/>
      <c r="R2012" s="109"/>
      <c r="S2012" s="109"/>
      <c r="T2012" s="109"/>
      <c r="U2012" s="109"/>
      <c r="V2012" s="109"/>
      <c r="W2012" s="122"/>
      <c r="X2012" s="138"/>
      <c r="Y2012" s="123"/>
      <c r="Z2012" s="123"/>
      <c r="AA2012" s="79"/>
      <c r="AB2012" s="79"/>
      <c r="AC2012" s="164"/>
      <c r="AD2012" s="123"/>
      <c r="AE2012" s="174"/>
      <c r="AF2012" s="124"/>
    </row>
    <row r="2013" spans="1:32" s="106" customFormat="1">
      <c r="A2013" s="108"/>
      <c r="B2013" s="108"/>
      <c r="C2013" s="108"/>
      <c r="D2013" s="41"/>
      <c r="E2013" s="41"/>
      <c r="F2013" s="41"/>
      <c r="G2013" s="41"/>
      <c r="H2013" s="133"/>
      <c r="I2013" s="133"/>
      <c r="J2013" s="133"/>
      <c r="K2013" s="133"/>
      <c r="L2013" s="133"/>
      <c r="M2013" s="133"/>
      <c r="N2013" s="133"/>
      <c r="Q2013" s="109"/>
      <c r="R2013" s="109"/>
      <c r="S2013" s="109"/>
      <c r="T2013" s="109"/>
      <c r="U2013" s="109"/>
      <c r="V2013" s="109"/>
      <c r="W2013" s="122"/>
      <c r="X2013" s="138"/>
      <c r="Y2013" s="123"/>
      <c r="Z2013" s="123"/>
      <c r="AA2013" s="79"/>
      <c r="AB2013" s="79"/>
      <c r="AC2013" s="164"/>
      <c r="AD2013" s="123"/>
      <c r="AE2013" s="174"/>
      <c r="AF2013" s="124"/>
    </row>
    <row r="2014" spans="1:32" s="106" customFormat="1">
      <c r="A2014" s="108"/>
      <c r="B2014" s="108"/>
      <c r="C2014" s="108"/>
      <c r="D2014" s="41"/>
      <c r="E2014" s="41"/>
      <c r="F2014" s="41"/>
      <c r="G2014" s="41"/>
      <c r="H2014" s="133"/>
      <c r="I2014" s="133"/>
      <c r="J2014" s="133"/>
      <c r="K2014" s="133"/>
      <c r="L2014" s="133"/>
      <c r="M2014" s="133"/>
      <c r="N2014" s="133"/>
      <c r="Q2014" s="109"/>
      <c r="R2014" s="109"/>
      <c r="S2014" s="109"/>
      <c r="T2014" s="109"/>
      <c r="U2014" s="109"/>
      <c r="V2014" s="109"/>
      <c r="W2014" s="122"/>
      <c r="X2014" s="138"/>
      <c r="Y2014" s="123"/>
      <c r="Z2014" s="123"/>
      <c r="AA2014" s="79"/>
      <c r="AB2014" s="79"/>
      <c r="AC2014" s="164"/>
      <c r="AD2014" s="123"/>
      <c r="AE2014" s="174"/>
      <c r="AF2014" s="124"/>
    </row>
    <row r="2015" spans="1:32" s="106" customFormat="1">
      <c r="A2015" s="108"/>
      <c r="B2015" s="108"/>
      <c r="C2015" s="108"/>
      <c r="D2015" s="41"/>
      <c r="E2015" s="41"/>
      <c r="F2015" s="41"/>
      <c r="G2015" s="41"/>
      <c r="H2015" s="133"/>
      <c r="I2015" s="133"/>
      <c r="J2015" s="133"/>
      <c r="K2015" s="133"/>
      <c r="L2015" s="133"/>
      <c r="M2015" s="133"/>
      <c r="N2015" s="133"/>
      <c r="Q2015" s="109"/>
      <c r="R2015" s="109"/>
      <c r="S2015" s="109"/>
      <c r="T2015" s="109"/>
      <c r="U2015" s="109"/>
      <c r="V2015" s="109"/>
      <c r="W2015" s="122"/>
      <c r="X2015" s="138"/>
      <c r="Y2015" s="123"/>
      <c r="Z2015" s="123"/>
      <c r="AA2015" s="79"/>
      <c r="AB2015" s="79"/>
      <c r="AC2015" s="164"/>
      <c r="AD2015" s="123"/>
      <c r="AE2015" s="174"/>
      <c r="AF2015" s="124"/>
    </row>
    <row r="2016" spans="1:32" s="106" customFormat="1">
      <c r="A2016" s="108"/>
      <c r="B2016" s="108"/>
      <c r="C2016" s="108"/>
      <c r="D2016" s="41"/>
      <c r="E2016" s="41"/>
      <c r="F2016" s="41"/>
      <c r="G2016" s="41"/>
      <c r="H2016" s="133"/>
      <c r="I2016" s="133"/>
      <c r="J2016" s="133"/>
      <c r="K2016" s="133"/>
      <c r="L2016" s="133"/>
      <c r="M2016" s="133"/>
      <c r="N2016" s="133"/>
      <c r="Q2016" s="109"/>
      <c r="R2016" s="109"/>
      <c r="S2016" s="109"/>
      <c r="T2016" s="109"/>
      <c r="U2016" s="109"/>
      <c r="V2016" s="109"/>
      <c r="W2016" s="122"/>
      <c r="X2016" s="138"/>
      <c r="Y2016" s="123"/>
      <c r="Z2016" s="123"/>
      <c r="AA2016" s="79"/>
      <c r="AB2016" s="79"/>
      <c r="AC2016" s="164"/>
      <c r="AD2016" s="123"/>
      <c r="AE2016" s="174"/>
      <c r="AF2016" s="124"/>
    </row>
    <row r="2017" spans="1:32" s="106" customFormat="1">
      <c r="A2017" s="108"/>
      <c r="B2017" s="108"/>
      <c r="C2017" s="108"/>
      <c r="D2017" s="41"/>
      <c r="E2017" s="41"/>
      <c r="F2017" s="41"/>
      <c r="G2017" s="41"/>
      <c r="H2017" s="133"/>
      <c r="I2017" s="133"/>
      <c r="J2017" s="133"/>
      <c r="K2017" s="133"/>
      <c r="L2017" s="133"/>
      <c r="M2017" s="133"/>
      <c r="N2017" s="133"/>
      <c r="Q2017" s="109"/>
      <c r="R2017" s="109"/>
      <c r="S2017" s="109"/>
      <c r="T2017" s="109"/>
      <c r="U2017" s="109"/>
      <c r="V2017" s="109"/>
      <c r="W2017" s="122"/>
      <c r="X2017" s="138"/>
      <c r="Y2017" s="123"/>
      <c r="Z2017" s="123"/>
      <c r="AA2017" s="79"/>
      <c r="AB2017" s="79"/>
      <c r="AC2017" s="164"/>
      <c r="AD2017" s="123"/>
      <c r="AE2017" s="174"/>
      <c r="AF2017" s="124"/>
    </row>
    <row r="2018" spans="1:32" s="106" customFormat="1">
      <c r="A2018" s="108"/>
      <c r="B2018" s="108"/>
      <c r="C2018" s="108"/>
      <c r="D2018" s="41"/>
      <c r="E2018" s="41"/>
      <c r="F2018" s="41"/>
      <c r="G2018" s="41"/>
      <c r="H2018" s="133"/>
      <c r="I2018" s="133"/>
      <c r="J2018" s="133"/>
      <c r="K2018" s="133"/>
      <c r="L2018" s="133"/>
      <c r="M2018" s="133"/>
      <c r="N2018" s="133"/>
      <c r="Q2018" s="109"/>
      <c r="R2018" s="109"/>
      <c r="S2018" s="109"/>
      <c r="T2018" s="109"/>
      <c r="U2018" s="109"/>
      <c r="V2018" s="109"/>
      <c r="W2018" s="122"/>
      <c r="X2018" s="138"/>
      <c r="Y2018" s="123"/>
      <c r="Z2018" s="123"/>
      <c r="AA2018" s="79"/>
      <c r="AB2018" s="79"/>
      <c r="AC2018" s="164"/>
      <c r="AD2018" s="123"/>
      <c r="AE2018" s="174"/>
      <c r="AF2018" s="124"/>
    </row>
    <row r="2019" spans="1:32" s="106" customFormat="1">
      <c r="A2019" s="108"/>
      <c r="B2019" s="108"/>
      <c r="C2019" s="108"/>
      <c r="D2019" s="102"/>
      <c r="E2019" s="102"/>
      <c r="F2019" s="102"/>
      <c r="G2019" s="102"/>
      <c r="H2019" s="133"/>
      <c r="I2019" s="133"/>
      <c r="J2019" s="133"/>
      <c r="K2019" s="133"/>
      <c r="L2019" s="133"/>
      <c r="M2019" s="133"/>
      <c r="N2019" s="133"/>
      <c r="Q2019" s="109"/>
      <c r="R2019" s="109"/>
      <c r="S2019" s="109"/>
      <c r="T2019" s="109"/>
      <c r="U2019" s="109"/>
      <c r="V2019" s="109"/>
      <c r="W2019" s="122"/>
      <c r="X2019" s="138"/>
      <c r="Y2019" s="123"/>
      <c r="Z2019" s="123"/>
      <c r="AA2019" s="79"/>
      <c r="AB2019" s="79"/>
      <c r="AC2019" s="164"/>
      <c r="AD2019" s="123"/>
      <c r="AE2019" s="174"/>
      <c r="AF2019" s="124"/>
    </row>
    <row r="2020" spans="1:32" s="106" customFormat="1">
      <c r="A2020" s="108"/>
      <c r="B2020" s="108"/>
      <c r="C2020" s="108"/>
      <c r="D2020" s="41"/>
      <c r="E2020" s="41"/>
      <c r="F2020" s="41"/>
      <c r="G2020" s="41"/>
      <c r="H2020" s="133"/>
      <c r="I2020" s="133"/>
      <c r="J2020" s="133"/>
      <c r="K2020" s="133"/>
      <c r="L2020" s="133"/>
      <c r="M2020" s="133"/>
      <c r="N2020" s="133"/>
      <c r="Q2020" s="109"/>
      <c r="R2020" s="109"/>
      <c r="S2020" s="109"/>
      <c r="T2020" s="109"/>
      <c r="U2020" s="109"/>
      <c r="V2020" s="109"/>
      <c r="W2020" s="122"/>
      <c r="X2020" s="138"/>
      <c r="Y2020" s="123"/>
      <c r="Z2020" s="123"/>
      <c r="AA2020" s="79"/>
      <c r="AB2020" s="79"/>
      <c r="AC2020" s="164"/>
      <c r="AD2020" s="123"/>
      <c r="AE2020" s="174"/>
      <c r="AF2020" s="124"/>
    </row>
    <row r="2021" spans="1:32" s="106" customFormat="1">
      <c r="A2021" s="108"/>
      <c r="B2021" s="108"/>
      <c r="C2021" s="108"/>
      <c r="D2021" s="41"/>
      <c r="E2021" s="41"/>
      <c r="F2021" s="41"/>
      <c r="G2021" s="41"/>
      <c r="H2021" s="133"/>
      <c r="I2021" s="133"/>
      <c r="J2021" s="133"/>
      <c r="K2021" s="133"/>
      <c r="L2021" s="133"/>
      <c r="M2021" s="133"/>
      <c r="N2021" s="133"/>
      <c r="Q2021" s="109"/>
      <c r="R2021" s="109"/>
      <c r="S2021" s="109"/>
      <c r="T2021" s="109"/>
      <c r="U2021" s="109"/>
      <c r="V2021" s="109"/>
      <c r="W2021" s="122"/>
      <c r="X2021" s="138"/>
      <c r="Y2021" s="123"/>
      <c r="Z2021" s="123"/>
      <c r="AA2021" s="79"/>
      <c r="AB2021" s="79"/>
      <c r="AC2021" s="164"/>
      <c r="AD2021" s="123"/>
      <c r="AE2021" s="174"/>
      <c r="AF2021" s="124"/>
    </row>
    <row r="2022" spans="1:32" s="106" customFormat="1">
      <c r="A2022" s="108"/>
      <c r="B2022" s="108"/>
      <c r="C2022" s="108"/>
      <c r="D2022" s="41"/>
      <c r="E2022" s="41"/>
      <c r="F2022" s="41"/>
      <c r="G2022" s="41"/>
      <c r="H2022" s="133"/>
      <c r="I2022" s="133"/>
      <c r="J2022" s="133"/>
      <c r="K2022" s="133"/>
      <c r="L2022" s="133"/>
      <c r="M2022" s="133"/>
      <c r="N2022" s="133"/>
      <c r="Q2022" s="109"/>
      <c r="R2022" s="109"/>
      <c r="S2022" s="109"/>
      <c r="T2022" s="109"/>
      <c r="U2022" s="109"/>
      <c r="V2022" s="109"/>
      <c r="W2022" s="122"/>
      <c r="X2022" s="138"/>
      <c r="Y2022" s="123"/>
      <c r="Z2022" s="123"/>
      <c r="AA2022" s="79"/>
      <c r="AB2022" s="79"/>
      <c r="AC2022" s="164"/>
      <c r="AD2022" s="123"/>
      <c r="AE2022" s="174"/>
      <c r="AF2022" s="124"/>
    </row>
    <row r="2023" spans="1:32" s="106" customFormat="1">
      <c r="A2023" s="108"/>
      <c r="B2023" s="108"/>
      <c r="C2023" s="108"/>
      <c r="D2023" s="41"/>
      <c r="E2023" s="41"/>
      <c r="F2023" s="41"/>
      <c r="G2023" s="41"/>
      <c r="H2023" s="133"/>
      <c r="I2023" s="133"/>
      <c r="J2023" s="133"/>
      <c r="K2023" s="133"/>
      <c r="L2023" s="133"/>
      <c r="M2023" s="133"/>
      <c r="N2023" s="133"/>
      <c r="Q2023" s="109"/>
      <c r="R2023" s="109"/>
      <c r="S2023" s="109"/>
      <c r="T2023" s="109"/>
      <c r="U2023" s="109"/>
      <c r="V2023" s="109"/>
      <c r="W2023" s="122"/>
      <c r="X2023" s="138"/>
      <c r="Y2023" s="123"/>
      <c r="Z2023" s="123"/>
      <c r="AA2023" s="79"/>
      <c r="AB2023" s="79"/>
      <c r="AC2023" s="164"/>
      <c r="AD2023" s="123"/>
      <c r="AE2023" s="174"/>
      <c r="AF2023" s="124"/>
    </row>
    <row r="2024" spans="1:32" s="106" customFormat="1">
      <c r="A2024" s="108"/>
      <c r="B2024" s="108"/>
      <c r="C2024" s="108"/>
      <c r="D2024" s="41"/>
      <c r="E2024" s="41"/>
      <c r="F2024" s="41"/>
      <c r="G2024" s="41"/>
      <c r="H2024" s="133"/>
      <c r="I2024" s="133"/>
      <c r="J2024" s="133"/>
      <c r="K2024" s="133"/>
      <c r="L2024" s="133"/>
      <c r="M2024" s="133"/>
      <c r="N2024" s="133"/>
      <c r="Q2024" s="109"/>
      <c r="R2024" s="109"/>
      <c r="S2024" s="109"/>
      <c r="T2024" s="109"/>
      <c r="U2024" s="109"/>
      <c r="V2024" s="109"/>
      <c r="W2024" s="122"/>
      <c r="X2024" s="138"/>
      <c r="Y2024" s="123"/>
      <c r="Z2024" s="123"/>
      <c r="AA2024" s="79"/>
      <c r="AB2024" s="79"/>
      <c r="AC2024" s="164"/>
      <c r="AD2024" s="123"/>
      <c r="AE2024" s="174"/>
      <c r="AF2024" s="124"/>
    </row>
    <row r="2025" spans="1:32" s="106" customFormat="1">
      <c r="A2025" s="108"/>
      <c r="B2025" s="108"/>
      <c r="C2025" s="108"/>
      <c r="D2025" s="125"/>
      <c r="E2025" s="100"/>
      <c r="F2025" s="125"/>
      <c r="G2025" s="125"/>
      <c r="H2025" s="133"/>
      <c r="I2025" s="133"/>
      <c r="J2025" s="133"/>
      <c r="K2025" s="133"/>
      <c r="L2025" s="133"/>
      <c r="M2025" s="133"/>
      <c r="N2025" s="133"/>
      <c r="Q2025" s="109"/>
      <c r="R2025" s="109"/>
      <c r="S2025" s="109"/>
      <c r="T2025" s="109"/>
      <c r="U2025" s="109"/>
      <c r="V2025" s="109"/>
      <c r="W2025" s="122"/>
      <c r="X2025" s="138"/>
      <c r="Y2025" s="123"/>
      <c r="Z2025" s="123"/>
      <c r="AA2025" s="79"/>
      <c r="AB2025" s="79"/>
      <c r="AC2025" s="164"/>
      <c r="AD2025" s="123"/>
      <c r="AE2025" s="174"/>
      <c r="AF2025" s="124"/>
    </row>
    <row r="2026" spans="1:32" s="106" customFormat="1">
      <c r="A2026" s="108"/>
      <c r="B2026" s="108"/>
      <c r="C2026" s="108"/>
      <c r="D2026" s="41"/>
      <c r="E2026" s="41"/>
      <c r="F2026" s="41"/>
      <c r="G2026" s="41"/>
      <c r="H2026" s="133"/>
      <c r="I2026" s="133"/>
      <c r="J2026" s="133"/>
      <c r="K2026" s="133"/>
      <c r="L2026" s="133"/>
      <c r="M2026" s="133"/>
      <c r="N2026" s="133"/>
      <c r="Q2026" s="109"/>
      <c r="R2026" s="109"/>
      <c r="S2026" s="109"/>
      <c r="T2026" s="109"/>
      <c r="U2026" s="109"/>
      <c r="V2026" s="109"/>
      <c r="W2026" s="122"/>
      <c r="X2026" s="138"/>
      <c r="Y2026" s="123"/>
      <c r="Z2026" s="123"/>
      <c r="AA2026" s="79"/>
      <c r="AB2026" s="79"/>
      <c r="AC2026" s="164"/>
      <c r="AD2026" s="123"/>
      <c r="AE2026" s="174"/>
      <c r="AF2026" s="124"/>
    </row>
    <row r="2027" spans="1:32" s="106" customFormat="1">
      <c r="A2027" s="108"/>
      <c r="B2027" s="108"/>
      <c r="C2027" s="108"/>
      <c r="D2027" s="131"/>
      <c r="E2027" s="100"/>
      <c r="F2027" s="131"/>
      <c r="G2027" s="131"/>
      <c r="H2027" s="133"/>
      <c r="I2027" s="133"/>
      <c r="J2027" s="133"/>
      <c r="K2027" s="133"/>
      <c r="L2027" s="133"/>
      <c r="M2027" s="133"/>
      <c r="N2027" s="133"/>
      <c r="Q2027" s="109"/>
      <c r="R2027" s="109"/>
      <c r="S2027" s="109"/>
      <c r="T2027" s="109"/>
      <c r="U2027" s="109"/>
      <c r="V2027" s="109"/>
      <c r="W2027" s="122"/>
      <c r="X2027" s="138"/>
      <c r="Y2027" s="123"/>
      <c r="Z2027" s="123"/>
      <c r="AA2027" s="79"/>
      <c r="AB2027" s="79"/>
      <c r="AC2027" s="164"/>
      <c r="AD2027" s="123"/>
      <c r="AE2027" s="174"/>
      <c r="AF2027" s="124"/>
    </row>
    <row r="2028" spans="1:32" s="106" customFormat="1">
      <c r="A2028" s="108"/>
      <c r="B2028" s="108"/>
      <c r="C2028" s="108"/>
      <c r="D2028" s="126"/>
      <c r="E2028" s="100"/>
      <c r="F2028" s="126"/>
      <c r="G2028" s="126"/>
      <c r="H2028" s="133"/>
      <c r="I2028" s="133"/>
      <c r="J2028" s="133"/>
      <c r="K2028" s="133"/>
      <c r="L2028" s="133"/>
      <c r="M2028" s="133"/>
      <c r="N2028" s="133"/>
      <c r="Q2028" s="109"/>
      <c r="R2028" s="109"/>
      <c r="S2028" s="109"/>
      <c r="T2028" s="109"/>
      <c r="U2028" s="109"/>
      <c r="V2028" s="109"/>
      <c r="W2028" s="122"/>
      <c r="X2028" s="138"/>
      <c r="Y2028" s="123"/>
      <c r="Z2028" s="123"/>
      <c r="AA2028" s="79"/>
      <c r="AB2028" s="79"/>
      <c r="AC2028" s="164"/>
      <c r="AD2028" s="123"/>
      <c r="AE2028" s="174"/>
      <c r="AF2028" s="124"/>
    </row>
    <row r="2029" spans="1:32" s="106" customFormat="1">
      <c r="A2029" s="108"/>
      <c r="B2029" s="108"/>
      <c r="C2029" s="108"/>
      <c r="D2029" s="111"/>
      <c r="E2029" s="100"/>
      <c r="F2029" s="111"/>
      <c r="G2029" s="111"/>
      <c r="H2029" s="133"/>
      <c r="I2029" s="133"/>
      <c r="J2029" s="133"/>
      <c r="K2029" s="133"/>
      <c r="L2029" s="133"/>
      <c r="M2029" s="133"/>
      <c r="N2029" s="133"/>
      <c r="Q2029" s="109"/>
      <c r="R2029" s="109"/>
      <c r="S2029" s="109"/>
      <c r="T2029" s="109"/>
      <c r="U2029" s="109"/>
      <c r="V2029" s="109"/>
      <c r="W2029" s="122"/>
      <c r="X2029" s="138"/>
      <c r="Y2029" s="123"/>
      <c r="Z2029" s="123"/>
      <c r="AA2029" s="79"/>
      <c r="AB2029" s="79"/>
      <c r="AC2029" s="164"/>
      <c r="AD2029" s="123"/>
      <c r="AE2029" s="174"/>
      <c r="AF2029" s="124"/>
    </row>
    <row r="2030" spans="1:32" s="106" customFormat="1">
      <c r="A2030" s="108"/>
      <c r="B2030" s="108"/>
      <c r="C2030" s="108"/>
      <c r="D2030" s="126"/>
      <c r="E2030" s="100"/>
      <c r="F2030" s="126"/>
      <c r="G2030" s="126"/>
      <c r="H2030" s="133"/>
      <c r="I2030" s="133"/>
      <c r="J2030" s="133"/>
      <c r="K2030" s="133"/>
      <c r="L2030" s="133"/>
      <c r="M2030" s="133"/>
      <c r="N2030" s="133"/>
      <c r="Q2030" s="109"/>
      <c r="R2030" s="109"/>
      <c r="S2030" s="109"/>
      <c r="T2030" s="109"/>
      <c r="U2030" s="109"/>
      <c r="V2030" s="109"/>
      <c r="W2030" s="122"/>
      <c r="X2030" s="138"/>
      <c r="Y2030" s="123"/>
      <c r="Z2030" s="123"/>
      <c r="AA2030" s="79"/>
      <c r="AB2030" s="79"/>
      <c r="AC2030" s="164"/>
      <c r="AD2030" s="123"/>
      <c r="AE2030" s="174"/>
      <c r="AF2030" s="124"/>
    </row>
    <row r="2031" spans="1:32" s="106" customFormat="1">
      <c r="A2031" s="108"/>
      <c r="B2031" s="108"/>
      <c r="C2031" s="108"/>
      <c r="D2031" s="111"/>
      <c r="E2031" s="100"/>
      <c r="F2031" s="111"/>
      <c r="G2031" s="111"/>
      <c r="H2031" s="133"/>
      <c r="I2031" s="133"/>
      <c r="J2031" s="133"/>
      <c r="K2031" s="133"/>
      <c r="L2031" s="133"/>
      <c r="M2031" s="133"/>
      <c r="N2031" s="133"/>
      <c r="Q2031" s="109"/>
      <c r="R2031" s="109"/>
      <c r="S2031" s="109"/>
      <c r="T2031" s="109"/>
      <c r="U2031" s="109"/>
      <c r="V2031" s="109"/>
      <c r="W2031" s="122"/>
      <c r="X2031" s="138"/>
      <c r="Y2031" s="123"/>
      <c r="Z2031" s="123"/>
      <c r="AA2031" s="79"/>
      <c r="AB2031" s="79"/>
      <c r="AC2031" s="164"/>
      <c r="AD2031" s="123"/>
      <c r="AE2031" s="174"/>
      <c r="AF2031" s="124"/>
    </row>
    <row r="2032" spans="1:32" s="106" customFormat="1">
      <c r="A2032" s="108"/>
      <c r="B2032" s="108"/>
      <c r="C2032" s="108"/>
      <c r="D2032" s="41"/>
      <c r="E2032" s="41"/>
      <c r="F2032" s="41"/>
      <c r="G2032" s="41"/>
      <c r="H2032" s="133"/>
      <c r="I2032" s="133"/>
      <c r="J2032" s="133"/>
      <c r="K2032" s="133"/>
      <c r="L2032" s="133"/>
      <c r="M2032" s="133"/>
      <c r="N2032" s="133"/>
      <c r="Q2032" s="109"/>
      <c r="R2032" s="109"/>
      <c r="S2032" s="109"/>
      <c r="T2032" s="109"/>
      <c r="U2032" s="109"/>
      <c r="V2032" s="109"/>
      <c r="W2032" s="122"/>
      <c r="X2032" s="138"/>
      <c r="Y2032" s="123"/>
      <c r="Z2032" s="123"/>
      <c r="AA2032" s="79"/>
      <c r="AB2032" s="79"/>
      <c r="AC2032" s="164"/>
      <c r="AD2032" s="123"/>
      <c r="AE2032" s="174"/>
      <c r="AF2032" s="124"/>
    </row>
    <row r="2033" spans="1:32" s="106" customFormat="1">
      <c r="A2033" s="108"/>
      <c r="B2033" s="108"/>
      <c r="C2033" s="108"/>
      <c r="D2033" s="41"/>
      <c r="E2033" s="41"/>
      <c r="F2033" s="41"/>
      <c r="G2033" s="41"/>
      <c r="H2033" s="133"/>
      <c r="I2033" s="133"/>
      <c r="J2033" s="133"/>
      <c r="K2033" s="133"/>
      <c r="L2033" s="133"/>
      <c r="M2033" s="133"/>
      <c r="N2033" s="133"/>
      <c r="Q2033" s="109"/>
      <c r="R2033" s="109"/>
      <c r="S2033" s="109"/>
      <c r="T2033" s="109"/>
      <c r="U2033" s="109"/>
      <c r="V2033" s="109"/>
      <c r="W2033" s="122"/>
      <c r="X2033" s="138"/>
      <c r="Y2033" s="123"/>
      <c r="Z2033" s="123"/>
      <c r="AA2033" s="79"/>
      <c r="AB2033" s="79"/>
      <c r="AC2033" s="164"/>
      <c r="AD2033" s="123"/>
      <c r="AE2033" s="174"/>
      <c r="AF2033" s="124"/>
    </row>
    <row r="2034" spans="1:32" s="106" customFormat="1">
      <c r="A2034" s="108"/>
      <c r="B2034" s="108"/>
      <c r="C2034" s="108"/>
      <c r="D2034" s="41"/>
      <c r="E2034" s="41"/>
      <c r="F2034" s="41"/>
      <c r="G2034" s="41"/>
      <c r="H2034" s="133"/>
      <c r="I2034" s="133"/>
      <c r="J2034" s="133"/>
      <c r="K2034" s="133"/>
      <c r="L2034" s="133"/>
      <c r="M2034" s="133"/>
      <c r="N2034" s="133"/>
      <c r="Q2034" s="109"/>
      <c r="R2034" s="109"/>
      <c r="S2034" s="109"/>
      <c r="T2034" s="109"/>
      <c r="U2034" s="109"/>
      <c r="V2034" s="109"/>
      <c r="W2034" s="122"/>
      <c r="X2034" s="138"/>
      <c r="Y2034" s="123"/>
      <c r="Z2034" s="123"/>
      <c r="AA2034" s="79"/>
      <c r="AB2034" s="79"/>
      <c r="AC2034" s="164"/>
      <c r="AD2034" s="123"/>
      <c r="AE2034" s="174"/>
      <c r="AF2034" s="124"/>
    </row>
    <row r="2035" spans="1:32" s="106" customFormat="1">
      <c r="A2035" s="108"/>
      <c r="B2035" s="108"/>
      <c r="C2035" s="108"/>
      <c r="D2035" s="111"/>
      <c r="E2035" s="100"/>
      <c r="F2035" s="111"/>
      <c r="G2035" s="111"/>
      <c r="H2035" s="133"/>
      <c r="I2035" s="133"/>
      <c r="J2035" s="133"/>
      <c r="K2035" s="133"/>
      <c r="L2035" s="133"/>
      <c r="M2035" s="133"/>
      <c r="N2035" s="133"/>
      <c r="Q2035" s="109"/>
      <c r="R2035" s="109"/>
      <c r="S2035" s="109"/>
      <c r="T2035" s="109"/>
      <c r="U2035" s="109"/>
      <c r="V2035" s="109"/>
      <c r="W2035" s="122"/>
      <c r="X2035" s="138"/>
      <c r="Y2035" s="123"/>
      <c r="Z2035" s="123"/>
      <c r="AA2035" s="79"/>
      <c r="AB2035" s="79"/>
      <c r="AC2035" s="164"/>
      <c r="AD2035" s="123"/>
      <c r="AE2035" s="174"/>
      <c r="AF2035" s="124"/>
    </row>
    <row r="2036" spans="1:32" s="106" customFormat="1">
      <c r="A2036" s="108"/>
      <c r="B2036" s="108"/>
      <c r="C2036" s="108"/>
      <c r="D2036" s="129"/>
      <c r="E2036" s="100"/>
      <c r="F2036" s="130"/>
      <c r="G2036" s="129"/>
      <c r="H2036" s="133"/>
      <c r="I2036" s="133"/>
      <c r="J2036" s="133"/>
      <c r="K2036" s="133"/>
      <c r="L2036" s="133"/>
      <c r="M2036" s="133"/>
      <c r="N2036" s="133"/>
      <c r="Q2036" s="109"/>
      <c r="R2036" s="109"/>
      <c r="S2036" s="109"/>
      <c r="T2036" s="109"/>
      <c r="U2036" s="109"/>
      <c r="V2036" s="109"/>
      <c r="W2036" s="122"/>
      <c r="X2036" s="138"/>
      <c r="Y2036" s="123"/>
      <c r="Z2036" s="123"/>
      <c r="AA2036" s="79"/>
      <c r="AB2036" s="79"/>
      <c r="AC2036" s="164"/>
      <c r="AD2036" s="123"/>
      <c r="AE2036" s="174"/>
      <c r="AF2036" s="124"/>
    </row>
    <row r="2037" spans="1:32" s="106" customFormat="1">
      <c r="A2037" s="108"/>
      <c r="B2037" s="108"/>
      <c r="C2037" s="108"/>
      <c r="D2037" s="125"/>
      <c r="E2037" s="100"/>
      <c r="F2037" s="125"/>
      <c r="G2037" s="125"/>
      <c r="H2037" s="133"/>
      <c r="I2037" s="133"/>
      <c r="J2037" s="133"/>
      <c r="K2037" s="133"/>
      <c r="L2037" s="133"/>
      <c r="M2037" s="133"/>
      <c r="N2037" s="133"/>
      <c r="Q2037" s="109"/>
      <c r="R2037" s="109"/>
      <c r="S2037" s="109"/>
      <c r="T2037" s="109"/>
      <c r="U2037" s="109"/>
      <c r="V2037" s="109"/>
      <c r="W2037" s="122"/>
      <c r="X2037" s="138"/>
      <c r="Y2037" s="123"/>
      <c r="Z2037" s="123"/>
      <c r="AA2037" s="79"/>
      <c r="AB2037" s="79"/>
      <c r="AC2037" s="164"/>
      <c r="AD2037" s="123"/>
      <c r="AE2037" s="174"/>
      <c r="AF2037" s="124"/>
    </row>
    <row r="2038" spans="1:32" s="106" customFormat="1">
      <c r="A2038" s="108"/>
      <c r="B2038" s="108"/>
      <c r="C2038" s="108"/>
      <c r="D2038" s="125"/>
      <c r="E2038" s="100"/>
      <c r="F2038" s="125"/>
      <c r="G2038" s="125"/>
      <c r="H2038" s="133"/>
      <c r="I2038" s="133"/>
      <c r="J2038" s="133"/>
      <c r="K2038" s="133"/>
      <c r="L2038" s="133"/>
      <c r="M2038" s="133"/>
      <c r="N2038" s="133"/>
      <c r="Q2038" s="109"/>
      <c r="R2038" s="109"/>
      <c r="S2038" s="109"/>
      <c r="T2038" s="109"/>
      <c r="U2038" s="109"/>
      <c r="V2038" s="109"/>
      <c r="W2038" s="122"/>
      <c r="X2038" s="138"/>
      <c r="Y2038" s="123"/>
      <c r="Z2038" s="123"/>
      <c r="AA2038" s="79"/>
      <c r="AB2038" s="79"/>
      <c r="AC2038" s="164"/>
      <c r="AD2038" s="123"/>
      <c r="AE2038" s="174"/>
      <c r="AF2038" s="124"/>
    </row>
    <row r="2039" spans="1:32" s="106" customFormat="1">
      <c r="A2039" s="108"/>
      <c r="B2039" s="108"/>
      <c r="C2039" s="108"/>
      <c r="D2039" s="125"/>
      <c r="E2039" s="100"/>
      <c r="F2039" s="125"/>
      <c r="G2039" s="125"/>
      <c r="H2039" s="133"/>
      <c r="I2039" s="133"/>
      <c r="J2039" s="133"/>
      <c r="K2039" s="133"/>
      <c r="L2039" s="133"/>
      <c r="M2039" s="133"/>
      <c r="N2039" s="133"/>
      <c r="Q2039" s="109"/>
      <c r="R2039" s="109"/>
      <c r="S2039" s="109"/>
      <c r="T2039" s="109"/>
      <c r="U2039" s="109"/>
      <c r="V2039" s="109"/>
      <c r="W2039" s="122"/>
      <c r="X2039" s="138"/>
      <c r="Y2039" s="123"/>
      <c r="Z2039" s="123"/>
      <c r="AA2039" s="79"/>
      <c r="AB2039" s="79"/>
      <c r="AC2039" s="164"/>
      <c r="AD2039" s="123"/>
      <c r="AE2039" s="174"/>
      <c r="AF2039" s="124"/>
    </row>
    <row r="2040" spans="1:32" s="106" customFormat="1">
      <c r="A2040" s="108"/>
      <c r="B2040" s="108"/>
      <c r="C2040" s="108"/>
      <c r="D2040" s="41"/>
      <c r="E2040" s="41"/>
      <c r="F2040" s="41"/>
      <c r="G2040" s="41"/>
      <c r="H2040" s="133"/>
      <c r="I2040" s="133"/>
      <c r="J2040" s="133"/>
      <c r="K2040" s="133"/>
      <c r="L2040" s="133"/>
      <c r="M2040" s="133"/>
      <c r="N2040" s="133"/>
      <c r="Q2040" s="109"/>
      <c r="R2040" s="109"/>
      <c r="S2040" s="109"/>
      <c r="T2040" s="109"/>
      <c r="U2040" s="109"/>
      <c r="V2040" s="109"/>
      <c r="W2040" s="122"/>
      <c r="X2040" s="138"/>
      <c r="Y2040" s="123"/>
      <c r="Z2040" s="123"/>
      <c r="AA2040" s="79"/>
      <c r="AB2040" s="79"/>
      <c r="AC2040" s="164"/>
      <c r="AD2040" s="123"/>
      <c r="AE2040" s="174"/>
      <c r="AF2040" s="124"/>
    </row>
    <row r="2041" spans="1:32" s="106" customFormat="1">
      <c r="A2041" s="108"/>
      <c r="B2041" s="108"/>
      <c r="C2041" s="108"/>
      <c r="D2041" s="129"/>
      <c r="E2041" s="100"/>
      <c r="F2041" s="130"/>
      <c r="G2041" s="129"/>
      <c r="H2041" s="133"/>
      <c r="I2041" s="133"/>
      <c r="J2041" s="133"/>
      <c r="K2041" s="133"/>
      <c r="L2041" s="133"/>
      <c r="M2041" s="133"/>
      <c r="N2041" s="133"/>
      <c r="Q2041" s="109"/>
      <c r="R2041" s="109"/>
      <c r="S2041" s="109"/>
      <c r="T2041" s="109"/>
      <c r="U2041" s="109"/>
      <c r="V2041" s="109"/>
      <c r="W2041" s="122"/>
      <c r="X2041" s="138"/>
      <c r="Y2041" s="123"/>
      <c r="Z2041" s="123"/>
      <c r="AA2041" s="79"/>
      <c r="AB2041" s="79"/>
      <c r="AC2041" s="164"/>
      <c r="AD2041" s="123"/>
      <c r="AE2041" s="174"/>
      <c r="AF2041" s="124"/>
    </row>
    <row r="2042" spans="1:32" s="106" customFormat="1">
      <c r="A2042" s="108"/>
      <c r="B2042" s="108"/>
      <c r="C2042" s="108"/>
      <c r="D2042" s="125"/>
      <c r="E2042" s="100"/>
      <c r="F2042" s="125"/>
      <c r="G2042" s="125"/>
      <c r="H2042" s="133"/>
      <c r="I2042" s="133"/>
      <c r="J2042" s="133"/>
      <c r="K2042" s="133"/>
      <c r="L2042" s="133"/>
      <c r="M2042" s="133"/>
      <c r="N2042" s="133"/>
      <c r="Q2042" s="109"/>
      <c r="R2042" s="109"/>
      <c r="S2042" s="109"/>
      <c r="T2042" s="109"/>
      <c r="U2042" s="109"/>
      <c r="V2042" s="109"/>
      <c r="W2042" s="122"/>
      <c r="X2042" s="138"/>
      <c r="Y2042" s="123"/>
      <c r="Z2042" s="123"/>
      <c r="AA2042" s="79"/>
      <c r="AB2042" s="79"/>
      <c r="AC2042" s="164"/>
      <c r="AD2042" s="123"/>
      <c r="AE2042" s="174"/>
      <c r="AF2042" s="124"/>
    </row>
    <row r="2043" spans="1:32" s="106" customFormat="1">
      <c r="A2043" s="108"/>
      <c r="B2043" s="108"/>
      <c r="C2043" s="108"/>
      <c r="D2043" s="129"/>
      <c r="E2043" s="100"/>
      <c r="F2043" s="130"/>
      <c r="G2043" s="129"/>
      <c r="H2043" s="133"/>
      <c r="I2043" s="133"/>
      <c r="J2043" s="133"/>
      <c r="K2043" s="133"/>
      <c r="L2043" s="133"/>
      <c r="M2043" s="133"/>
      <c r="N2043" s="133"/>
      <c r="Q2043" s="109"/>
      <c r="R2043" s="109"/>
      <c r="S2043" s="109"/>
      <c r="T2043" s="109"/>
      <c r="U2043" s="109"/>
      <c r="V2043" s="109"/>
      <c r="W2043" s="122"/>
      <c r="X2043" s="138"/>
      <c r="Y2043" s="123"/>
      <c r="Z2043" s="123"/>
      <c r="AA2043" s="79"/>
      <c r="AB2043" s="79"/>
      <c r="AC2043" s="164"/>
      <c r="AD2043" s="123"/>
      <c r="AE2043" s="174"/>
      <c r="AF2043" s="124"/>
    </row>
    <row r="2044" spans="1:32" s="106" customFormat="1">
      <c r="A2044" s="108"/>
      <c r="B2044" s="108"/>
      <c r="C2044" s="108"/>
      <c r="D2044" s="125"/>
      <c r="E2044" s="100"/>
      <c r="F2044" s="125"/>
      <c r="G2044" s="125"/>
      <c r="H2044" s="133"/>
      <c r="I2044" s="133"/>
      <c r="J2044" s="133"/>
      <c r="K2044" s="133"/>
      <c r="L2044" s="133"/>
      <c r="M2044" s="133"/>
      <c r="N2044" s="133"/>
      <c r="Q2044" s="109"/>
      <c r="R2044" s="109"/>
      <c r="S2044" s="109"/>
      <c r="T2044" s="109"/>
      <c r="U2044" s="109"/>
      <c r="V2044" s="109"/>
      <c r="W2044" s="122"/>
      <c r="X2044" s="138"/>
      <c r="Y2044" s="123"/>
      <c r="Z2044" s="123"/>
      <c r="AA2044" s="79"/>
      <c r="AB2044" s="79"/>
      <c r="AC2044" s="164"/>
      <c r="AD2044" s="123"/>
      <c r="AE2044" s="174"/>
      <c r="AF2044" s="124"/>
    </row>
    <row r="2045" spans="1:32" s="106" customFormat="1">
      <c r="A2045" s="108"/>
      <c r="B2045" s="108"/>
      <c r="C2045" s="108"/>
      <c r="D2045" s="125"/>
      <c r="E2045" s="100"/>
      <c r="F2045" s="125"/>
      <c r="G2045" s="125"/>
      <c r="H2045" s="133"/>
      <c r="I2045" s="133"/>
      <c r="J2045" s="133"/>
      <c r="K2045" s="133"/>
      <c r="L2045" s="133"/>
      <c r="M2045" s="133"/>
      <c r="N2045" s="133"/>
      <c r="Q2045" s="109"/>
      <c r="R2045" s="109"/>
      <c r="S2045" s="109"/>
      <c r="T2045" s="109"/>
      <c r="U2045" s="109"/>
      <c r="V2045" s="109"/>
      <c r="W2045" s="122"/>
      <c r="X2045" s="138"/>
      <c r="Y2045" s="123"/>
      <c r="Z2045" s="123"/>
      <c r="AA2045" s="79"/>
      <c r="AB2045" s="79"/>
      <c r="AC2045" s="164"/>
      <c r="AD2045" s="123"/>
      <c r="AE2045" s="174"/>
      <c r="AF2045" s="124"/>
    </row>
    <row r="2046" spans="1:32" s="106" customFormat="1">
      <c r="A2046" s="108"/>
      <c r="B2046" s="108"/>
      <c r="C2046" s="108"/>
      <c r="D2046" s="125"/>
      <c r="E2046" s="100"/>
      <c r="F2046" s="125"/>
      <c r="G2046" s="125"/>
      <c r="H2046" s="133"/>
      <c r="I2046" s="133"/>
      <c r="J2046" s="133"/>
      <c r="K2046" s="133"/>
      <c r="L2046" s="133"/>
      <c r="M2046" s="133"/>
      <c r="N2046" s="133"/>
      <c r="Q2046" s="109"/>
      <c r="R2046" s="109"/>
      <c r="S2046" s="109"/>
      <c r="T2046" s="109"/>
      <c r="U2046" s="109"/>
      <c r="V2046" s="109"/>
      <c r="W2046" s="122"/>
      <c r="X2046" s="138"/>
      <c r="Y2046" s="123"/>
      <c r="Z2046" s="123"/>
      <c r="AA2046" s="79"/>
      <c r="AB2046" s="79"/>
      <c r="AC2046" s="164"/>
      <c r="AD2046" s="123"/>
      <c r="AE2046" s="174"/>
      <c r="AF2046" s="124"/>
    </row>
    <row r="2047" spans="1:32" s="106" customFormat="1">
      <c r="A2047" s="108"/>
      <c r="B2047" s="108"/>
      <c r="C2047" s="108"/>
      <c r="D2047" s="111"/>
      <c r="E2047" s="100"/>
      <c r="F2047" s="111"/>
      <c r="G2047" s="111"/>
      <c r="H2047" s="133"/>
      <c r="I2047" s="133"/>
      <c r="J2047" s="133"/>
      <c r="K2047" s="133"/>
      <c r="L2047" s="133"/>
      <c r="M2047" s="133"/>
      <c r="N2047" s="133"/>
      <c r="Q2047" s="109"/>
      <c r="R2047" s="109"/>
      <c r="S2047" s="109"/>
      <c r="T2047" s="109"/>
      <c r="U2047" s="109"/>
      <c r="V2047" s="109"/>
      <c r="W2047" s="122"/>
      <c r="X2047" s="138"/>
      <c r="Y2047" s="123"/>
      <c r="Z2047" s="123"/>
      <c r="AA2047" s="79"/>
      <c r="AB2047" s="79"/>
      <c r="AC2047" s="164"/>
      <c r="AD2047" s="123"/>
      <c r="AE2047" s="174"/>
      <c r="AF2047" s="124"/>
    </row>
    <row r="2048" spans="1:32" s="106" customFormat="1">
      <c r="A2048" s="108"/>
      <c r="B2048" s="108"/>
      <c r="C2048" s="108"/>
      <c r="D2048" s="111"/>
      <c r="E2048" s="100"/>
      <c r="F2048" s="111"/>
      <c r="G2048" s="111"/>
      <c r="H2048" s="133"/>
      <c r="I2048" s="133"/>
      <c r="J2048" s="133"/>
      <c r="K2048" s="133"/>
      <c r="L2048" s="133"/>
      <c r="M2048" s="133"/>
      <c r="N2048" s="133"/>
      <c r="Q2048" s="109"/>
      <c r="R2048" s="109"/>
      <c r="S2048" s="109"/>
      <c r="T2048" s="109"/>
      <c r="U2048" s="109"/>
      <c r="V2048" s="109"/>
      <c r="W2048" s="122"/>
      <c r="X2048" s="138"/>
      <c r="Y2048" s="123"/>
      <c r="Z2048" s="123"/>
      <c r="AA2048" s="79"/>
      <c r="AB2048" s="79"/>
      <c r="AC2048" s="164"/>
      <c r="AD2048" s="123"/>
      <c r="AE2048" s="174"/>
      <c r="AF2048" s="124"/>
    </row>
    <row r="2049" spans="1:32" s="106" customFormat="1">
      <c r="A2049" s="108"/>
      <c r="B2049" s="108"/>
      <c r="C2049" s="108"/>
      <c r="D2049" s="126"/>
      <c r="E2049" s="100"/>
      <c r="F2049" s="126"/>
      <c r="G2049" s="126"/>
      <c r="H2049" s="133"/>
      <c r="I2049" s="133"/>
      <c r="J2049" s="133"/>
      <c r="K2049" s="133"/>
      <c r="L2049" s="133"/>
      <c r="M2049" s="133"/>
      <c r="N2049" s="133"/>
      <c r="Q2049" s="109"/>
      <c r="R2049" s="109"/>
      <c r="S2049" s="109"/>
      <c r="T2049" s="109"/>
      <c r="U2049" s="109"/>
      <c r="V2049" s="109"/>
      <c r="W2049" s="122"/>
      <c r="X2049" s="138"/>
      <c r="Y2049" s="123"/>
      <c r="Z2049" s="123"/>
      <c r="AA2049" s="79"/>
      <c r="AB2049" s="79"/>
      <c r="AC2049" s="164"/>
      <c r="AD2049" s="123"/>
      <c r="AE2049" s="174"/>
      <c r="AF2049" s="124"/>
    </row>
    <row r="2050" spans="1:32" s="106" customFormat="1">
      <c r="A2050" s="108"/>
      <c r="B2050" s="108"/>
      <c r="C2050" s="108"/>
      <c r="D2050" s="125"/>
      <c r="E2050" s="100"/>
      <c r="F2050" s="125"/>
      <c r="G2050" s="125"/>
      <c r="H2050" s="133"/>
      <c r="I2050" s="133"/>
      <c r="J2050" s="133"/>
      <c r="K2050" s="133"/>
      <c r="L2050" s="133"/>
      <c r="M2050" s="133"/>
      <c r="N2050" s="133"/>
      <c r="Q2050" s="109"/>
      <c r="R2050" s="109"/>
      <c r="S2050" s="109"/>
      <c r="T2050" s="109"/>
      <c r="U2050" s="109"/>
      <c r="V2050" s="109"/>
      <c r="W2050" s="122"/>
      <c r="X2050" s="138"/>
      <c r="Y2050" s="123"/>
      <c r="Z2050" s="123"/>
      <c r="AA2050" s="79"/>
      <c r="AB2050" s="79"/>
      <c r="AC2050" s="164"/>
      <c r="AD2050" s="123"/>
      <c r="AE2050" s="174"/>
      <c r="AF2050" s="124"/>
    </row>
    <row r="2051" spans="1:32" s="106" customFormat="1">
      <c r="A2051" s="108"/>
      <c r="B2051" s="108"/>
      <c r="C2051" s="108"/>
      <c r="D2051" s="41"/>
      <c r="E2051" s="41"/>
      <c r="F2051" s="41"/>
      <c r="G2051" s="41"/>
      <c r="H2051" s="133"/>
      <c r="I2051" s="133"/>
      <c r="J2051" s="133"/>
      <c r="K2051" s="133"/>
      <c r="L2051" s="133"/>
      <c r="M2051" s="133"/>
      <c r="N2051" s="133"/>
      <c r="Q2051" s="109"/>
      <c r="R2051" s="109"/>
      <c r="S2051" s="109"/>
      <c r="T2051" s="109"/>
      <c r="U2051" s="109"/>
      <c r="V2051" s="109"/>
      <c r="W2051" s="122"/>
      <c r="X2051" s="138"/>
      <c r="Y2051" s="123"/>
      <c r="Z2051" s="123"/>
      <c r="AA2051" s="79"/>
      <c r="AB2051" s="79"/>
      <c r="AC2051" s="164"/>
      <c r="AD2051" s="123"/>
      <c r="AE2051" s="174"/>
      <c r="AF2051" s="124"/>
    </row>
    <row r="2052" spans="1:32" s="106" customFormat="1">
      <c r="A2052" s="108"/>
      <c r="B2052" s="108"/>
      <c r="C2052" s="108"/>
      <c r="D2052" s="125"/>
      <c r="E2052" s="100"/>
      <c r="F2052" s="125"/>
      <c r="G2052" s="125"/>
      <c r="H2052" s="133"/>
      <c r="I2052" s="133"/>
      <c r="J2052" s="133"/>
      <c r="K2052" s="133"/>
      <c r="L2052" s="133"/>
      <c r="M2052" s="133"/>
      <c r="N2052" s="133"/>
      <c r="Q2052" s="109"/>
      <c r="R2052" s="109"/>
      <c r="S2052" s="109"/>
      <c r="T2052" s="109"/>
      <c r="U2052" s="109"/>
      <c r="V2052" s="109"/>
      <c r="W2052" s="122"/>
      <c r="X2052" s="138"/>
      <c r="Y2052" s="123"/>
      <c r="Z2052" s="123"/>
      <c r="AA2052" s="79"/>
      <c r="AB2052" s="79"/>
      <c r="AC2052" s="164"/>
      <c r="AD2052" s="123"/>
      <c r="AE2052" s="174"/>
      <c r="AF2052" s="124"/>
    </row>
    <row r="2053" spans="1:32" s="106" customFormat="1">
      <c r="A2053" s="108"/>
      <c r="B2053" s="108"/>
      <c r="C2053" s="108"/>
      <c r="D2053" s="125"/>
      <c r="E2053" s="100"/>
      <c r="F2053" s="125"/>
      <c r="G2053" s="125"/>
      <c r="H2053" s="133"/>
      <c r="I2053" s="133"/>
      <c r="J2053" s="133"/>
      <c r="K2053" s="133"/>
      <c r="L2053" s="133"/>
      <c r="M2053" s="133"/>
      <c r="N2053" s="133"/>
      <c r="Q2053" s="109"/>
      <c r="R2053" s="109"/>
      <c r="S2053" s="109"/>
      <c r="T2053" s="109"/>
      <c r="U2053" s="109"/>
      <c r="V2053" s="109"/>
      <c r="W2053" s="122"/>
      <c r="X2053" s="138"/>
      <c r="Y2053" s="123"/>
      <c r="Z2053" s="123"/>
      <c r="AA2053" s="79"/>
      <c r="AB2053" s="79"/>
      <c r="AC2053" s="164"/>
      <c r="AD2053" s="123"/>
      <c r="AE2053" s="174"/>
      <c r="AF2053" s="124"/>
    </row>
    <row r="2054" spans="1:32" s="106" customFormat="1">
      <c r="A2054" s="108"/>
      <c r="B2054" s="108"/>
      <c r="C2054" s="108"/>
      <c r="D2054" s="102"/>
      <c r="E2054" s="102"/>
      <c r="F2054" s="102"/>
      <c r="G2054" s="102"/>
      <c r="H2054" s="133"/>
      <c r="I2054" s="133"/>
      <c r="J2054" s="133"/>
      <c r="K2054" s="133"/>
      <c r="L2054" s="133"/>
      <c r="M2054" s="133"/>
      <c r="N2054" s="133"/>
      <c r="Q2054" s="109"/>
      <c r="R2054" s="109"/>
      <c r="S2054" s="109"/>
      <c r="T2054" s="109"/>
      <c r="U2054" s="109"/>
      <c r="V2054" s="109"/>
      <c r="W2054" s="122"/>
      <c r="X2054" s="138"/>
      <c r="Y2054" s="123"/>
      <c r="Z2054" s="123"/>
      <c r="AA2054" s="79"/>
      <c r="AB2054" s="79"/>
      <c r="AC2054" s="164"/>
      <c r="AD2054" s="123"/>
      <c r="AE2054" s="174"/>
      <c r="AF2054" s="124"/>
    </row>
    <row r="2055" spans="1:32" s="106" customFormat="1">
      <c r="A2055" s="108"/>
      <c r="B2055" s="108"/>
      <c r="C2055" s="108"/>
      <c r="D2055" s="41"/>
      <c r="E2055" s="41"/>
      <c r="F2055" s="41"/>
      <c r="G2055" s="41"/>
      <c r="H2055" s="133"/>
      <c r="I2055" s="133"/>
      <c r="J2055" s="133"/>
      <c r="K2055" s="133"/>
      <c r="L2055" s="133"/>
      <c r="M2055" s="133"/>
      <c r="N2055" s="133"/>
      <c r="Q2055" s="109"/>
      <c r="R2055" s="109"/>
      <c r="S2055" s="109"/>
      <c r="T2055" s="109"/>
      <c r="U2055" s="109"/>
      <c r="V2055" s="109"/>
      <c r="W2055" s="122"/>
      <c r="X2055" s="138"/>
      <c r="Y2055" s="123"/>
      <c r="Z2055" s="123"/>
      <c r="AA2055" s="79"/>
      <c r="AB2055" s="79"/>
      <c r="AC2055" s="164"/>
      <c r="AD2055" s="123"/>
      <c r="AE2055" s="174"/>
      <c r="AF2055" s="124"/>
    </row>
    <row r="2056" spans="1:32" s="106" customFormat="1">
      <c r="A2056" s="108"/>
      <c r="B2056" s="108"/>
      <c r="C2056" s="108"/>
      <c r="D2056" s="125"/>
      <c r="E2056" s="100"/>
      <c r="F2056" s="125"/>
      <c r="G2056" s="125"/>
      <c r="H2056" s="133"/>
      <c r="I2056" s="133"/>
      <c r="J2056" s="133"/>
      <c r="K2056" s="133"/>
      <c r="L2056" s="133"/>
      <c r="M2056" s="133"/>
      <c r="N2056" s="133"/>
      <c r="Q2056" s="109"/>
      <c r="R2056" s="109"/>
      <c r="S2056" s="109"/>
      <c r="T2056" s="109"/>
      <c r="U2056" s="109"/>
      <c r="V2056" s="109"/>
      <c r="W2056" s="122"/>
      <c r="X2056" s="138"/>
      <c r="Y2056" s="123"/>
      <c r="Z2056" s="123"/>
      <c r="AA2056" s="79"/>
      <c r="AB2056" s="79"/>
      <c r="AC2056" s="164"/>
      <c r="AD2056" s="123"/>
      <c r="AE2056" s="174"/>
      <c r="AF2056" s="124"/>
    </row>
    <row r="2057" spans="1:32" s="106" customFormat="1">
      <c r="A2057" s="108"/>
      <c r="B2057" s="108"/>
      <c r="C2057" s="108"/>
      <c r="D2057" s="41"/>
      <c r="E2057" s="41"/>
      <c r="F2057" s="41"/>
      <c r="G2057" s="41"/>
      <c r="H2057" s="133"/>
      <c r="I2057" s="133"/>
      <c r="J2057" s="133"/>
      <c r="K2057" s="133"/>
      <c r="L2057" s="133"/>
      <c r="M2057" s="133"/>
      <c r="N2057" s="133"/>
      <c r="Q2057" s="109"/>
      <c r="R2057" s="109"/>
      <c r="S2057" s="109"/>
      <c r="T2057" s="109"/>
      <c r="U2057" s="109"/>
      <c r="V2057" s="109"/>
      <c r="W2057" s="122"/>
      <c r="X2057" s="138"/>
      <c r="Y2057" s="123"/>
      <c r="Z2057" s="123"/>
      <c r="AA2057" s="79"/>
      <c r="AB2057" s="79"/>
      <c r="AC2057" s="164"/>
      <c r="AD2057" s="123"/>
      <c r="AE2057" s="174"/>
      <c r="AF2057" s="124"/>
    </row>
    <row r="2058" spans="1:32" s="106" customFormat="1">
      <c r="A2058" s="108"/>
      <c r="B2058" s="108"/>
      <c r="C2058" s="108"/>
      <c r="D2058" s="41"/>
      <c r="E2058" s="41"/>
      <c r="F2058" s="41"/>
      <c r="G2058" s="41"/>
      <c r="H2058" s="133"/>
      <c r="I2058" s="133"/>
      <c r="J2058" s="133"/>
      <c r="K2058" s="133"/>
      <c r="L2058" s="133"/>
      <c r="M2058" s="133"/>
      <c r="N2058" s="133"/>
      <c r="Q2058" s="109"/>
      <c r="R2058" s="109"/>
      <c r="S2058" s="109"/>
      <c r="T2058" s="109"/>
      <c r="U2058" s="109"/>
      <c r="V2058" s="109"/>
      <c r="W2058" s="122"/>
      <c r="X2058" s="138"/>
      <c r="Y2058" s="123"/>
      <c r="Z2058" s="123"/>
      <c r="AA2058" s="79"/>
      <c r="AB2058" s="79"/>
      <c r="AC2058" s="164"/>
      <c r="AD2058" s="123"/>
      <c r="AE2058" s="174"/>
      <c r="AF2058" s="124"/>
    </row>
    <row r="2059" spans="1:32" s="106" customFormat="1">
      <c r="A2059" s="108"/>
      <c r="B2059" s="108"/>
      <c r="C2059" s="108"/>
      <c r="D2059" s="111"/>
      <c r="E2059" s="100"/>
      <c r="F2059" s="111"/>
      <c r="G2059" s="111"/>
      <c r="H2059" s="133"/>
      <c r="I2059" s="133"/>
      <c r="J2059" s="133"/>
      <c r="K2059" s="133"/>
      <c r="L2059" s="133"/>
      <c r="M2059" s="133"/>
      <c r="N2059" s="133"/>
      <c r="Q2059" s="109"/>
      <c r="R2059" s="109"/>
      <c r="S2059" s="109"/>
      <c r="T2059" s="109"/>
      <c r="U2059" s="109"/>
      <c r="V2059" s="109"/>
      <c r="W2059" s="122"/>
      <c r="X2059" s="138"/>
      <c r="Y2059" s="123"/>
      <c r="Z2059" s="123"/>
      <c r="AA2059" s="79"/>
      <c r="AB2059" s="79"/>
      <c r="AC2059" s="164"/>
      <c r="AD2059" s="123"/>
      <c r="AE2059" s="174"/>
      <c r="AF2059" s="124"/>
    </row>
    <row r="2060" spans="1:32" s="106" customFormat="1">
      <c r="A2060" s="108"/>
      <c r="B2060" s="108"/>
      <c r="C2060" s="108"/>
      <c r="D2060" s="125"/>
      <c r="E2060" s="100"/>
      <c r="F2060" s="125"/>
      <c r="G2060" s="125"/>
      <c r="H2060" s="133"/>
      <c r="I2060" s="133"/>
      <c r="J2060" s="133"/>
      <c r="K2060" s="133"/>
      <c r="L2060" s="133"/>
      <c r="M2060" s="133"/>
      <c r="N2060" s="133"/>
      <c r="Q2060" s="109"/>
      <c r="R2060" s="109"/>
      <c r="S2060" s="109"/>
      <c r="T2060" s="109"/>
      <c r="U2060" s="109"/>
      <c r="V2060" s="109"/>
      <c r="W2060" s="122"/>
      <c r="X2060" s="138"/>
      <c r="Y2060" s="123"/>
      <c r="Z2060" s="123"/>
      <c r="AA2060" s="79"/>
      <c r="AB2060" s="79"/>
      <c r="AC2060" s="164"/>
      <c r="AD2060" s="123"/>
      <c r="AE2060" s="174"/>
      <c r="AF2060" s="124"/>
    </row>
    <row r="2061" spans="1:32" s="106" customFormat="1">
      <c r="A2061" s="108"/>
      <c r="B2061" s="108"/>
      <c r="C2061" s="108"/>
      <c r="D2061" s="125"/>
      <c r="E2061" s="100"/>
      <c r="F2061" s="125"/>
      <c r="G2061" s="125"/>
      <c r="H2061" s="133"/>
      <c r="I2061" s="133"/>
      <c r="J2061" s="133"/>
      <c r="K2061" s="133"/>
      <c r="L2061" s="133"/>
      <c r="M2061" s="133"/>
      <c r="N2061" s="133"/>
      <c r="Q2061" s="109"/>
      <c r="R2061" s="109"/>
      <c r="S2061" s="109"/>
      <c r="T2061" s="109"/>
      <c r="U2061" s="109"/>
      <c r="V2061" s="109"/>
      <c r="W2061" s="122"/>
      <c r="X2061" s="138"/>
      <c r="Y2061" s="123"/>
      <c r="Z2061" s="123"/>
      <c r="AA2061" s="79"/>
      <c r="AB2061" s="79"/>
      <c r="AC2061" s="164"/>
      <c r="AD2061" s="123"/>
      <c r="AE2061" s="174"/>
      <c r="AF2061" s="124"/>
    </row>
    <row r="2062" spans="1:32" s="106" customFormat="1">
      <c r="A2062" s="108"/>
      <c r="B2062" s="108"/>
      <c r="C2062" s="108"/>
      <c r="D2062" s="125"/>
      <c r="E2062" s="100"/>
      <c r="F2062" s="125"/>
      <c r="G2062" s="125"/>
      <c r="H2062" s="133"/>
      <c r="I2062" s="133"/>
      <c r="J2062" s="133"/>
      <c r="K2062" s="133"/>
      <c r="L2062" s="133"/>
      <c r="M2062" s="133"/>
      <c r="N2062" s="133"/>
      <c r="Q2062" s="109"/>
      <c r="R2062" s="109"/>
      <c r="S2062" s="109"/>
      <c r="T2062" s="109"/>
      <c r="U2062" s="109"/>
      <c r="V2062" s="109"/>
      <c r="W2062" s="122"/>
      <c r="X2062" s="138"/>
      <c r="Y2062" s="123"/>
      <c r="Z2062" s="123"/>
      <c r="AA2062" s="79"/>
      <c r="AB2062" s="79"/>
      <c r="AC2062" s="164"/>
      <c r="AD2062" s="123"/>
      <c r="AE2062" s="174"/>
      <c r="AF2062" s="124"/>
    </row>
    <row r="2063" spans="1:32" s="106" customFormat="1">
      <c r="A2063" s="108"/>
      <c r="B2063" s="108"/>
      <c r="C2063" s="108"/>
      <c r="D2063" s="102"/>
      <c r="E2063" s="102"/>
      <c r="F2063" s="102"/>
      <c r="G2063" s="102"/>
      <c r="H2063" s="133"/>
      <c r="I2063" s="133"/>
      <c r="J2063" s="133"/>
      <c r="K2063" s="133"/>
      <c r="L2063" s="133"/>
      <c r="M2063" s="133"/>
      <c r="N2063" s="133"/>
      <c r="Q2063" s="109"/>
      <c r="R2063" s="109"/>
      <c r="S2063" s="109"/>
      <c r="T2063" s="109"/>
      <c r="U2063" s="109"/>
      <c r="V2063" s="109"/>
      <c r="W2063" s="122"/>
      <c r="X2063" s="138"/>
      <c r="Y2063" s="123"/>
      <c r="Z2063" s="123"/>
      <c r="AA2063" s="79"/>
      <c r="AB2063" s="79"/>
      <c r="AC2063" s="164"/>
      <c r="AD2063" s="123"/>
      <c r="AE2063" s="174"/>
      <c r="AF2063" s="124"/>
    </row>
    <row r="2064" spans="1:32" s="106" customFormat="1">
      <c r="A2064" s="108"/>
      <c r="B2064" s="108"/>
      <c r="C2064" s="108"/>
      <c r="D2064" s="41"/>
      <c r="E2064" s="41"/>
      <c r="F2064" s="41"/>
      <c r="G2064" s="41"/>
      <c r="H2064" s="133"/>
      <c r="I2064" s="133"/>
      <c r="J2064" s="133"/>
      <c r="K2064" s="133"/>
      <c r="L2064" s="133"/>
      <c r="M2064" s="133"/>
      <c r="N2064" s="133"/>
      <c r="Q2064" s="109"/>
      <c r="R2064" s="109"/>
      <c r="S2064" s="109"/>
      <c r="T2064" s="109"/>
      <c r="U2064" s="109"/>
      <c r="V2064" s="109"/>
      <c r="W2064" s="122"/>
      <c r="X2064" s="138"/>
      <c r="Y2064" s="123"/>
      <c r="Z2064" s="123"/>
      <c r="AA2064" s="79"/>
      <c r="AB2064" s="79"/>
      <c r="AC2064" s="164"/>
      <c r="AD2064" s="123"/>
      <c r="AE2064" s="174"/>
      <c r="AF2064" s="124"/>
    </row>
    <row r="2065" spans="1:32" s="106" customFormat="1">
      <c r="A2065" s="108"/>
      <c r="B2065" s="108"/>
      <c r="C2065" s="108"/>
      <c r="D2065" s="125"/>
      <c r="E2065" s="100"/>
      <c r="F2065" s="125"/>
      <c r="G2065" s="125"/>
      <c r="H2065" s="133"/>
      <c r="I2065" s="133"/>
      <c r="J2065" s="133"/>
      <c r="K2065" s="133"/>
      <c r="L2065" s="133"/>
      <c r="M2065" s="133"/>
      <c r="N2065" s="133"/>
      <c r="Q2065" s="109"/>
      <c r="R2065" s="109"/>
      <c r="S2065" s="109"/>
      <c r="T2065" s="109"/>
      <c r="U2065" s="109"/>
      <c r="V2065" s="109"/>
      <c r="W2065" s="122"/>
      <c r="X2065" s="138"/>
      <c r="Y2065" s="123"/>
      <c r="Z2065" s="123"/>
      <c r="AA2065" s="79"/>
      <c r="AB2065" s="79"/>
      <c r="AC2065" s="164"/>
      <c r="AD2065" s="123"/>
      <c r="AE2065" s="174"/>
      <c r="AF2065" s="124"/>
    </row>
    <row r="2066" spans="1:32" s="106" customFormat="1">
      <c r="A2066" s="108"/>
      <c r="B2066" s="108"/>
      <c r="C2066" s="108"/>
      <c r="D2066" s="41"/>
      <c r="E2066" s="41"/>
      <c r="F2066" s="41"/>
      <c r="G2066" s="41"/>
      <c r="H2066" s="133"/>
      <c r="I2066" s="133"/>
      <c r="J2066" s="133"/>
      <c r="K2066" s="133"/>
      <c r="L2066" s="133"/>
      <c r="M2066" s="133"/>
      <c r="N2066" s="133"/>
      <c r="Q2066" s="109"/>
      <c r="R2066" s="109"/>
      <c r="S2066" s="109"/>
      <c r="T2066" s="109"/>
      <c r="U2066" s="109"/>
      <c r="V2066" s="109"/>
      <c r="W2066" s="122"/>
      <c r="X2066" s="138"/>
      <c r="Y2066" s="123"/>
      <c r="Z2066" s="123"/>
      <c r="AA2066" s="79"/>
      <c r="AB2066" s="79"/>
      <c r="AC2066" s="164"/>
      <c r="AD2066" s="123"/>
      <c r="AE2066" s="174"/>
      <c r="AF2066" s="124"/>
    </row>
    <row r="2067" spans="1:32" s="106" customFormat="1">
      <c r="A2067" s="108"/>
      <c r="B2067" s="108"/>
      <c r="C2067" s="108"/>
      <c r="D2067" s="41"/>
      <c r="E2067" s="41"/>
      <c r="F2067" s="41"/>
      <c r="G2067" s="41"/>
      <c r="H2067" s="133"/>
      <c r="I2067" s="133"/>
      <c r="J2067" s="133"/>
      <c r="K2067" s="133"/>
      <c r="L2067" s="133"/>
      <c r="M2067" s="133"/>
      <c r="N2067" s="133"/>
      <c r="Q2067" s="109"/>
      <c r="R2067" s="109"/>
      <c r="S2067" s="109"/>
      <c r="T2067" s="109"/>
      <c r="U2067" s="109"/>
      <c r="V2067" s="109"/>
      <c r="W2067" s="122"/>
      <c r="X2067" s="138"/>
      <c r="Y2067" s="123"/>
      <c r="Z2067" s="123"/>
      <c r="AA2067" s="79"/>
      <c r="AB2067" s="79"/>
      <c r="AC2067" s="164"/>
      <c r="AD2067" s="123"/>
      <c r="AE2067" s="174"/>
      <c r="AF2067" s="124"/>
    </row>
    <row r="2068" spans="1:32" s="106" customFormat="1">
      <c r="A2068" s="108"/>
      <c r="B2068" s="108"/>
      <c r="C2068" s="108"/>
      <c r="D2068" s="41"/>
      <c r="E2068" s="41"/>
      <c r="F2068" s="41"/>
      <c r="G2068" s="41"/>
      <c r="H2068" s="133"/>
      <c r="I2068" s="133"/>
      <c r="J2068" s="133"/>
      <c r="K2068" s="133"/>
      <c r="L2068" s="133"/>
      <c r="M2068" s="133"/>
      <c r="N2068" s="133"/>
      <c r="Q2068" s="109"/>
      <c r="R2068" s="109"/>
      <c r="S2068" s="109"/>
      <c r="T2068" s="109"/>
      <c r="U2068" s="109"/>
      <c r="V2068" s="109"/>
      <c r="W2068" s="122"/>
      <c r="X2068" s="138"/>
      <c r="Y2068" s="123"/>
      <c r="Z2068" s="123"/>
      <c r="AA2068" s="79"/>
      <c r="AB2068" s="79"/>
      <c r="AC2068" s="164"/>
      <c r="AD2068" s="123"/>
      <c r="AE2068" s="174"/>
      <c r="AF2068" s="124"/>
    </row>
    <row r="2069" spans="1:32" s="106" customFormat="1">
      <c r="A2069" s="108"/>
      <c r="B2069" s="108"/>
      <c r="C2069" s="108"/>
      <c r="D2069" s="125"/>
      <c r="E2069" s="100"/>
      <c r="F2069" s="125"/>
      <c r="G2069" s="125"/>
      <c r="H2069" s="133"/>
      <c r="I2069" s="133"/>
      <c r="J2069" s="133"/>
      <c r="K2069" s="133"/>
      <c r="L2069" s="133"/>
      <c r="M2069" s="133"/>
      <c r="N2069" s="133"/>
      <c r="Q2069" s="109"/>
      <c r="R2069" s="109"/>
      <c r="S2069" s="109"/>
      <c r="T2069" s="109"/>
      <c r="U2069" s="109"/>
      <c r="V2069" s="109"/>
      <c r="W2069" s="122"/>
      <c r="X2069" s="138"/>
      <c r="Y2069" s="123"/>
      <c r="Z2069" s="123"/>
      <c r="AA2069" s="79"/>
      <c r="AB2069" s="79"/>
      <c r="AC2069" s="164"/>
      <c r="AD2069" s="123"/>
      <c r="AE2069" s="174"/>
      <c r="AF2069" s="124"/>
    </row>
    <row r="2070" spans="1:32" s="106" customFormat="1">
      <c r="A2070" s="108"/>
      <c r="B2070" s="108"/>
      <c r="C2070" s="108"/>
      <c r="D2070" s="126"/>
      <c r="E2070" s="100"/>
      <c r="F2070" s="126"/>
      <c r="G2070" s="126"/>
      <c r="H2070" s="133"/>
      <c r="I2070" s="133"/>
      <c r="J2070" s="133"/>
      <c r="K2070" s="133"/>
      <c r="L2070" s="133"/>
      <c r="M2070" s="133"/>
      <c r="N2070" s="133"/>
      <c r="Q2070" s="109"/>
      <c r="R2070" s="109"/>
      <c r="S2070" s="109"/>
      <c r="T2070" s="109"/>
      <c r="U2070" s="109"/>
      <c r="V2070" s="109"/>
      <c r="W2070" s="122"/>
      <c r="X2070" s="138"/>
      <c r="Y2070" s="123"/>
      <c r="Z2070" s="123"/>
      <c r="AA2070" s="79"/>
      <c r="AB2070" s="79"/>
      <c r="AC2070" s="164"/>
      <c r="AD2070" s="123"/>
      <c r="AE2070" s="174"/>
      <c r="AF2070" s="124"/>
    </row>
    <row r="2071" spans="1:32" s="106" customFormat="1">
      <c r="A2071" s="108"/>
      <c r="B2071" s="108"/>
      <c r="C2071" s="108"/>
      <c r="D2071" s="125"/>
      <c r="E2071" s="100"/>
      <c r="F2071" s="125"/>
      <c r="G2071" s="125"/>
      <c r="H2071" s="133"/>
      <c r="I2071" s="133"/>
      <c r="J2071" s="133"/>
      <c r="K2071" s="133"/>
      <c r="L2071" s="133"/>
      <c r="M2071" s="133"/>
      <c r="N2071" s="133"/>
      <c r="Q2071" s="109"/>
      <c r="R2071" s="109"/>
      <c r="S2071" s="109"/>
      <c r="T2071" s="109"/>
      <c r="U2071" s="109"/>
      <c r="V2071" s="109"/>
      <c r="W2071" s="122"/>
      <c r="X2071" s="138"/>
      <c r="Y2071" s="123"/>
      <c r="Z2071" s="123"/>
      <c r="AA2071" s="79"/>
      <c r="AB2071" s="79"/>
      <c r="AC2071" s="164"/>
      <c r="AD2071" s="123"/>
      <c r="AE2071" s="174"/>
      <c r="AF2071" s="124"/>
    </row>
    <row r="2072" spans="1:32" s="106" customFormat="1">
      <c r="A2072" s="108"/>
      <c r="B2072" s="108"/>
      <c r="C2072" s="108"/>
      <c r="D2072" s="125"/>
      <c r="E2072" s="100"/>
      <c r="F2072" s="125"/>
      <c r="G2072" s="125"/>
      <c r="H2072" s="133"/>
      <c r="I2072" s="133"/>
      <c r="J2072" s="133"/>
      <c r="K2072" s="133"/>
      <c r="L2072" s="133"/>
      <c r="M2072" s="133"/>
      <c r="N2072" s="133"/>
      <c r="Q2072" s="109"/>
      <c r="R2072" s="109"/>
      <c r="S2072" s="109"/>
      <c r="T2072" s="109"/>
      <c r="U2072" s="109"/>
      <c r="V2072" s="109"/>
      <c r="W2072" s="122"/>
      <c r="X2072" s="138"/>
      <c r="Y2072" s="123"/>
      <c r="Z2072" s="123"/>
      <c r="AA2072" s="79"/>
      <c r="AB2072" s="79"/>
      <c r="AC2072" s="164"/>
      <c r="AD2072" s="123"/>
      <c r="AE2072" s="174"/>
      <c r="AF2072" s="124"/>
    </row>
    <row r="2073" spans="1:32" s="106" customFormat="1">
      <c r="A2073" s="108"/>
      <c r="B2073" s="108"/>
      <c r="C2073" s="108"/>
      <c r="D2073" s="102"/>
      <c r="E2073" s="102"/>
      <c r="F2073" s="102"/>
      <c r="G2073" s="102"/>
      <c r="H2073" s="133"/>
      <c r="I2073" s="133"/>
      <c r="J2073" s="133"/>
      <c r="K2073" s="133"/>
      <c r="L2073" s="133"/>
      <c r="M2073" s="133"/>
      <c r="N2073" s="133"/>
      <c r="Q2073" s="109"/>
      <c r="R2073" s="109"/>
      <c r="S2073" s="109"/>
      <c r="T2073" s="109"/>
      <c r="U2073" s="109"/>
      <c r="V2073" s="109"/>
      <c r="W2073" s="122"/>
      <c r="X2073" s="138"/>
      <c r="Y2073" s="123"/>
      <c r="Z2073" s="123"/>
      <c r="AA2073" s="79"/>
      <c r="AB2073" s="79"/>
      <c r="AC2073" s="164"/>
      <c r="AD2073" s="123"/>
      <c r="AE2073" s="174"/>
      <c r="AF2073" s="124"/>
    </row>
    <row r="2074" spans="1:32" s="106" customFormat="1">
      <c r="A2074" s="108"/>
      <c r="B2074" s="108"/>
      <c r="C2074" s="108"/>
      <c r="D2074" s="125"/>
      <c r="E2074" s="100"/>
      <c r="F2074" s="125"/>
      <c r="G2074" s="125"/>
      <c r="H2074" s="133"/>
      <c r="I2074" s="133"/>
      <c r="J2074" s="133"/>
      <c r="K2074" s="133"/>
      <c r="L2074" s="133"/>
      <c r="M2074" s="133"/>
      <c r="N2074" s="133"/>
      <c r="Q2074" s="109"/>
      <c r="R2074" s="109"/>
      <c r="S2074" s="109"/>
      <c r="T2074" s="109"/>
      <c r="U2074" s="109"/>
      <c r="V2074" s="109"/>
      <c r="W2074" s="122"/>
      <c r="X2074" s="138"/>
      <c r="Y2074" s="123"/>
      <c r="Z2074" s="123"/>
      <c r="AA2074" s="79"/>
      <c r="AB2074" s="79"/>
      <c r="AC2074" s="164"/>
      <c r="AD2074" s="123"/>
      <c r="AE2074" s="174"/>
      <c r="AF2074" s="124"/>
    </row>
    <row r="2075" spans="1:32" s="106" customFormat="1">
      <c r="A2075" s="108"/>
      <c r="B2075" s="108"/>
      <c r="C2075" s="108"/>
      <c r="D2075" s="125"/>
      <c r="E2075" s="100"/>
      <c r="F2075" s="125"/>
      <c r="G2075" s="125"/>
      <c r="H2075" s="133"/>
      <c r="I2075" s="133"/>
      <c r="J2075" s="133"/>
      <c r="K2075" s="133"/>
      <c r="L2075" s="133"/>
      <c r="M2075" s="133"/>
      <c r="N2075" s="133"/>
      <c r="Q2075" s="109"/>
      <c r="R2075" s="109"/>
      <c r="S2075" s="109"/>
      <c r="T2075" s="109"/>
      <c r="U2075" s="109"/>
      <c r="V2075" s="109"/>
      <c r="W2075" s="122"/>
      <c r="X2075" s="138"/>
      <c r="Y2075" s="123"/>
      <c r="Z2075" s="123"/>
      <c r="AA2075" s="79"/>
      <c r="AB2075" s="79"/>
      <c r="AC2075" s="164"/>
      <c r="AD2075" s="123"/>
      <c r="AE2075" s="174"/>
      <c r="AF2075" s="124"/>
    </row>
    <row r="2076" spans="1:32" s="106" customFormat="1">
      <c r="A2076" s="108"/>
      <c r="B2076" s="108"/>
      <c r="C2076" s="108"/>
      <c r="D2076" s="125"/>
      <c r="E2076" s="100"/>
      <c r="F2076" s="125"/>
      <c r="G2076" s="125"/>
      <c r="H2076" s="133"/>
      <c r="I2076" s="133"/>
      <c r="J2076" s="133"/>
      <c r="K2076" s="133"/>
      <c r="L2076" s="133"/>
      <c r="M2076" s="133"/>
      <c r="N2076" s="133"/>
      <c r="Q2076" s="109"/>
      <c r="R2076" s="109"/>
      <c r="S2076" s="109"/>
      <c r="T2076" s="109"/>
      <c r="U2076" s="109"/>
      <c r="V2076" s="109"/>
      <c r="W2076" s="122"/>
      <c r="X2076" s="138"/>
      <c r="Y2076" s="123"/>
      <c r="Z2076" s="123"/>
      <c r="AA2076" s="79"/>
      <c r="AB2076" s="79"/>
      <c r="AC2076" s="164"/>
      <c r="AD2076" s="123"/>
      <c r="AE2076" s="174"/>
      <c r="AF2076" s="124"/>
    </row>
    <row r="2077" spans="1:32" s="106" customFormat="1">
      <c r="A2077" s="108"/>
      <c r="B2077" s="108"/>
      <c r="C2077" s="108"/>
      <c r="D2077" s="41"/>
      <c r="E2077" s="41"/>
      <c r="F2077" s="41"/>
      <c r="G2077" s="41"/>
      <c r="H2077" s="133"/>
      <c r="I2077" s="133"/>
      <c r="J2077" s="133"/>
      <c r="K2077" s="133"/>
      <c r="L2077" s="133"/>
      <c r="M2077" s="133"/>
      <c r="N2077" s="133"/>
      <c r="Q2077" s="109"/>
      <c r="R2077" s="109"/>
      <c r="S2077" s="109"/>
      <c r="T2077" s="109"/>
      <c r="U2077" s="109"/>
      <c r="V2077" s="109"/>
      <c r="W2077" s="122"/>
      <c r="X2077" s="138"/>
      <c r="Y2077" s="123"/>
      <c r="Z2077" s="123"/>
      <c r="AA2077" s="79"/>
      <c r="AB2077" s="79"/>
      <c r="AC2077" s="164"/>
      <c r="AD2077" s="123"/>
      <c r="AE2077" s="174"/>
      <c r="AF2077" s="124"/>
    </row>
    <row r="2078" spans="1:32" s="106" customFormat="1">
      <c r="A2078" s="108"/>
      <c r="B2078" s="108"/>
      <c r="C2078" s="108"/>
      <c r="D2078" s="125"/>
      <c r="E2078" s="100"/>
      <c r="F2078" s="125"/>
      <c r="G2078" s="125"/>
      <c r="H2078" s="133"/>
      <c r="I2078" s="133"/>
      <c r="J2078" s="133"/>
      <c r="K2078" s="133"/>
      <c r="L2078" s="133"/>
      <c r="M2078" s="133"/>
      <c r="N2078" s="133"/>
      <c r="Q2078" s="109"/>
      <c r="R2078" s="109"/>
      <c r="S2078" s="109"/>
      <c r="T2078" s="109"/>
      <c r="U2078" s="109"/>
      <c r="V2078" s="109"/>
      <c r="W2078" s="122"/>
      <c r="X2078" s="138"/>
      <c r="Y2078" s="123"/>
      <c r="Z2078" s="123"/>
      <c r="AA2078" s="79"/>
      <c r="AB2078" s="79"/>
      <c r="AC2078" s="164"/>
      <c r="AD2078" s="123"/>
      <c r="AE2078" s="174"/>
      <c r="AF2078" s="124"/>
    </row>
    <row r="2079" spans="1:32" s="106" customFormat="1">
      <c r="A2079" s="108"/>
      <c r="B2079" s="108"/>
      <c r="C2079" s="108"/>
      <c r="D2079" s="125"/>
      <c r="E2079" s="100"/>
      <c r="F2079" s="125"/>
      <c r="G2079" s="125"/>
      <c r="H2079" s="133"/>
      <c r="I2079" s="133"/>
      <c r="J2079" s="133"/>
      <c r="K2079" s="133"/>
      <c r="L2079" s="133"/>
      <c r="M2079" s="133"/>
      <c r="N2079" s="133"/>
      <c r="Q2079" s="109"/>
      <c r="R2079" s="109"/>
      <c r="S2079" s="109"/>
      <c r="T2079" s="109"/>
      <c r="U2079" s="109"/>
      <c r="V2079" s="109"/>
      <c r="W2079" s="122"/>
      <c r="X2079" s="138"/>
      <c r="Y2079" s="123"/>
      <c r="Z2079" s="123"/>
      <c r="AA2079" s="79"/>
      <c r="AB2079" s="79"/>
      <c r="AC2079" s="164"/>
      <c r="AD2079" s="123"/>
      <c r="AE2079" s="174"/>
      <c r="AF2079" s="124"/>
    </row>
    <row r="2080" spans="1:32" s="106" customFormat="1">
      <c r="A2080" s="108"/>
      <c r="B2080" s="108"/>
      <c r="C2080" s="108"/>
      <c r="D2080" s="125"/>
      <c r="E2080" s="100"/>
      <c r="F2080" s="125"/>
      <c r="G2080" s="125"/>
      <c r="H2080" s="133"/>
      <c r="I2080" s="133"/>
      <c r="J2080" s="133"/>
      <c r="K2080" s="133"/>
      <c r="L2080" s="133"/>
      <c r="M2080" s="133"/>
      <c r="N2080" s="133"/>
      <c r="Q2080" s="109"/>
      <c r="R2080" s="109"/>
      <c r="S2080" s="109"/>
      <c r="T2080" s="109"/>
      <c r="U2080" s="109"/>
      <c r="V2080" s="109"/>
      <c r="W2080" s="122"/>
      <c r="X2080" s="138"/>
      <c r="Y2080" s="123"/>
      <c r="Z2080" s="123"/>
      <c r="AA2080" s="79"/>
      <c r="AB2080" s="79"/>
      <c r="AC2080" s="164"/>
      <c r="AD2080" s="123"/>
      <c r="AE2080" s="174"/>
      <c r="AF2080" s="124"/>
    </row>
    <row r="2081" spans="1:32" s="106" customFormat="1">
      <c r="A2081" s="108"/>
      <c r="B2081" s="108"/>
      <c r="C2081" s="108"/>
      <c r="D2081" s="125"/>
      <c r="E2081" s="100"/>
      <c r="F2081" s="125"/>
      <c r="G2081" s="125"/>
      <c r="H2081" s="133"/>
      <c r="I2081" s="133"/>
      <c r="J2081" s="133"/>
      <c r="K2081" s="133"/>
      <c r="L2081" s="133"/>
      <c r="M2081" s="133"/>
      <c r="N2081" s="133"/>
      <c r="Q2081" s="109"/>
      <c r="R2081" s="109"/>
      <c r="S2081" s="109"/>
      <c r="T2081" s="109"/>
      <c r="U2081" s="109"/>
      <c r="V2081" s="109"/>
      <c r="W2081" s="122"/>
      <c r="X2081" s="138"/>
      <c r="Y2081" s="123"/>
      <c r="Z2081" s="123"/>
      <c r="AA2081" s="79"/>
      <c r="AB2081" s="79"/>
      <c r="AC2081" s="164"/>
      <c r="AD2081" s="123"/>
      <c r="AE2081" s="174"/>
      <c r="AF2081" s="124"/>
    </row>
    <row r="2082" spans="1:32" s="106" customFormat="1">
      <c r="A2082" s="108"/>
      <c r="B2082" s="108"/>
      <c r="C2082" s="108"/>
      <c r="D2082" s="41"/>
      <c r="E2082" s="41"/>
      <c r="F2082" s="41"/>
      <c r="G2082" s="41"/>
      <c r="H2082" s="133"/>
      <c r="I2082" s="133"/>
      <c r="J2082" s="133"/>
      <c r="K2082" s="133"/>
      <c r="L2082" s="133"/>
      <c r="M2082" s="133"/>
      <c r="N2082" s="133"/>
      <c r="Q2082" s="109"/>
      <c r="R2082" s="109"/>
      <c r="S2082" s="109"/>
      <c r="T2082" s="109"/>
      <c r="U2082" s="109"/>
      <c r="V2082" s="109"/>
      <c r="W2082" s="122"/>
      <c r="X2082" s="138"/>
      <c r="Y2082" s="123"/>
      <c r="Z2082" s="123"/>
      <c r="AA2082" s="79"/>
      <c r="AB2082" s="79"/>
      <c r="AC2082" s="164"/>
      <c r="AD2082" s="123"/>
      <c r="AE2082" s="174"/>
      <c r="AF2082" s="124"/>
    </row>
    <row r="2083" spans="1:32" s="106" customFormat="1">
      <c r="A2083" s="108"/>
      <c r="B2083" s="108"/>
      <c r="C2083" s="108"/>
      <c r="D2083" s="125"/>
      <c r="E2083" s="100"/>
      <c r="F2083" s="125"/>
      <c r="G2083" s="125"/>
      <c r="H2083" s="133"/>
      <c r="I2083" s="133"/>
      <c r="J2083" s="133"/>
      <c r="K2083" s="133"/>
      <c r="L2083" s="133"/>
      <c r="M2083" s="133"/>
      <c r="N2083" s="133"/>
      <c r="Q2083" s="109"/>
      <c r="R2083" s="109"/>
      <c r="S2083" s="109"/>
      <c r="T2083" s="109"/>
      <c r="U2083" s="109"/>
      <c r="V2083" s="109"/>
      <c r="W2083" s="122"/>
      <c r="X2083" s="138"/>
      <c r="Y2083" s="123"/>
      <c r="Z2083" s="123"/>
      <c r="AA2083" s="79"/>
      <c r="AB2083" s="79"/>
      <c r="AC2083" s="164"/>
      <c r="AD2083" s="123"/>
      <c r="AE2083" s="174"/>
      <c r="AF2083" s="124"/>
    </row>
    <row r="2084" spans="1:32" s="106" customFormat="1">
      <c r="A2084" s="108"/>
      <c r="B2084" s="108"/>
      <c r="C2084" s="108"/>
      <c r="D2084" s="41"/>
      <c r="E2084" s="41"/>
      <c r="F2084" s="41"/>
      <c r="G2084" s="41"/>
      <c r="H2084" s="133"/>
      <c r="I2084" s="133"/>
      <c r="J2084" s="133"/>
      <c r="K2084" s="133"/>
      <c r="L2084" s="133"/>
      <c r="M2084" s="133"/>
      <c r="N2084" s="133"/>
      <c r="Q2084" s="109"/>
      <c r="R2084" s="109"/>
      <c r="S2084" s="109"/>
      <c r="T2084" s="109"/>
      <c r="U2084" s="109"/>
      <c r="V2084" s="109"/>
      <c r="W2084" s="122"/>
      <c r="X2084" s="138"/>
      <c r="Y2084" s="123"/>
      <c r="Z2084" s="123"/>
      <c r="AA2084" s="79"/>
      <c r="AB2084" s="79"/>
      <c r="AC2084" s="164"/>
      <c r="AD2084" s="123"/>
      <c r="AE2084" s="174"/>
      <c r="AF2084" s="124"/>
    </row>
    <row r="2085" spans="1:32" s="106" customFormat="1">
      <c r="A2085" s="108"/>
      <c r="B2085" s="108"/>
      <c r="C2085" s="108"/>
      <c r="D2085" s="41"/>
      <c r="E2085" s="41"/>
      <c r="F2085" s="41"/>
      <c r="G2085" s="41"/>
      <c r="H2085" s="133"/>
      <c r="I2085" s="133"/>
      <c r="J2085" s="133"/>
      <c r="K2085" s="133"/>
      <c r="L2085" s="133"/>
      <c r="M2085" s="133"/>
      <c r="N2085" s="133"/>
      <c r="Q2085" s="109"/>
      <c r="R2085" s="109"/>
      <c r="S2085" s="109"/>
      <c r="T2085" s="109"/>
      <c r="U2085" s="109"/>
      <c r="V2085" s="109"/>
      <c r="W2085" s="122"/>
      <c r="X2085" s="138"/>
      <c r="Y2085" s="123"/>
      <c r="Z2085" s="123"/>
      <c r="AA2085" s="79"/>
      <c r="AB2085" s="79"/>
      <c r="AC2085" s="164"/>
      <c r="AD2085" s="123"/>
      <c r="AE2085" s="174"/>
      <c r="AF2085" s="124"/>
    </row>
    <row r="2086" spans="1:32" s="106" customFormat="1">
      <c r="A2086" s="108"/>
      <c r="B2086" s="108"/>
      <c r="C2086" s="108"/>
      <c r="D2086" s="125"/>
      <c r="E2086" s="100"/>
      <c r="F2086" s="125"/>
      <c r="G2086" s="125"/>
      <c r="H2086" s="133"/>
      <c r="I2086" s="133"/>
      <c r="J2086" s="133"/>
      <c r="K2086" s="133"/>
      <c r="L2086" s="133"/>
      <c r="M2086" s="133"/>
      <c r="N2086" s="133"/>
      <c r="Q2086" s="109"/>
      <c r="R2086" s="109"/>
      <c r="S2086" s="109"/>
      <c r="T2086" s="109"/>
      <c r="U2086" s="109"/>
      <c r="V2086" s="109"/>
      <c r="W2086" s="122"/>
      <c r="X2086" s="138"/>
      <c r="Y2086" s="123"/>
      <c r="Z2086" s="123"/>
      <c r="AA2086" s="79"/>
      <c r="AB2086" s="79"/>
      <c r="AC2086" s="164"/>
      <c r="AD2086" s="123"/>
      <c r="AE2086" s="174"/>
      <c r="AF2086" s="124"/>
    </row>
    <row r="2087" spans="1:32" s="106" customFormat="1">
      <c r="A2087" s="108"/>
      <c r="B2087" s="108"/>
      <c r="C2087" s="108"/>
      <c r="D2087" s="125"/>
      <c r="E2087" s="100"/>
      <c r="F2087" s="125"/>
      <c r="G2087" s="125"/>
      <c r="H2087" s="133"/>
      <c r="I2087" s="133"/>
      <c r="J2087" s="133"/>
      <c r="K2087" s="133"/>
      <c r="L2087" s="133"/>
      <c r="M2087" s="133"/>
      <c r="N2087" s="133"/>
      <c r="Q2087" s="109"/>
      <c r="R2087" s="109"/>
      <c r="S2087" s="109"/>
      <c r="T2087" s="109"/>
      <c r="U2087" s="109"/>
      <c r="V2087" s="109"/>
      <c r="W2087" s="122"/>
      <c r="X2087" s="138"/>
      <c r="Y2087" s="123"/>
      <c r="Z2087" s="123"/>
      <c r="AA2087" s="79"/>
      <c r="AB2087" s="79"/>
      <c r="AC2087" s="164"/>
      <c r="AD2087" s="123"/>
      <c r="AE2087" s="174"/>
      <c r="AF2087" s="124"/>
    </row>
    <row r="2088" spans="1:32" s="106" customFormat="1">
      <c r="A2088" s="108"/>
      <c r="B2088" s="108"/>
      <c r="C2088" s="108"/>
      <c r="D2088" s="125"/>
      <c r="E2088" s="100"/>
      <c r="F2088" s="125"/>
      <c r="G2088" s="125"/>
      <c r="H2088" s="133"/>
      <c r="I2088" s="133"/>
      <c r="J2088" s="133"/>
      <c r="K2088" s="133"/>
      <c r="L2088" s="133"/>
      <c r="M2088" s="133"/>
      <c r="N2088" s="133"/>
      <c r="Q2088" s="109"/>
      <c r="R2088" s="109"/>
      <c r="S2088" s="109"/>
      <c r="T2088" s="109"/>
      <c r="U2088" s="109"/>
      <c r="V2088" s="109"/>
      <c r="W2088" s="122"/>
      <c r="X2088" s="138"/>
      <c r="Y2088" s="123"/>
      <c r="Z2088" s="123"/>
      <c r="AA2088" s="79"/>
      <c r="AB2088" s="79"/>
      <c r="AC2088" s="164"/>
      <c r="AD2088" s="123"/>
      <c r="AE2088" s="174"/>
      <c r="AF2088" s="124"/>
    </row>
    <row r="2089" spans="1:32" s="106" customFormat="1">
      <c r="A2089" s="108"/>
      <c r="B2089" s="108"/>
      <c r="C2089" s="108"/>
      <c r="D2089" s="41"/>
      <c r="E2089" s="41"/>
      <c r="F2089" s="41"/>
      <c r="G2089" s="41"/>
      <c r="H2089" s="133"/>
      <c r="I2089" s="133"/>
      <c r="J2089" s="133"/>
      <c r="K2089" s="133"/>
      <c r="L2089" s="133"/>
      <c r="M2089" s="133"/>
      <c r="N2089" s="133"/>
      <c r="Q2089" s="109"/>
      <c r="R2089" s="109"/>
      <c r="S2089" s="109"/>
      <c r="T2089" s="109"/>
      <c r="U2089" s="109"/>
      <c r="V2089" s="109"/>
      <c r="W2089" s="122"/>
      <c r="X2089" s="138"/>
      <c r="Y2089" s="123"/>
      <c r="Z2089" s="123"/>
      <c r="AA2089" s="79"/>
      <c r="AB2089" s="79"/>
      <c r="AC2089" s="164"/>
      <c r="AD2089" s="123"/>
      <c r="AE2089" s="174"/>
      <c r="AF2089" s="124"/>
    </row>
    <row r="2090" spans="1:32" s="106" customFormat="1">
      <c r="A2090" s="108"/>
      <c r="B2090" s="108"/>
      <c r="C2090" s="108"/>
      <c r="D2090" s="41"/>
      <c r="E2090" s="41"/>
      <c r="F2090" s="41"/>
      <c r="G2090" s="41"/>
      <c r="H2090" s="133"/>
      <c r="I2090" s="133"/>
      <c r="J2090" s="133"/>
      <c r="K2090" s="133"/>
      <c r="L2090" s="133"/>
      <c r="M2090" s="133"/>
      <c r="N2090" s="133"/>
      <c r="Q2090" s="109"/>
      <c r="R2090" s="109"/>
      <c r="S2090" s="109"/>
      <c r="T2090" s="109"/>
      <c r="U2090" s="109"/>
      <c r="V2090" s="109"/>
      <c r="W2090" s="122"/>
      <c r="X2090" s="138"/>
      <c r="Y2090" s="123"/>
      <c r="Z2090" s="123"/>
      <c r="AA2090" s="79"/>
      <c r="AB2090" s="79"/>
      <c r="AC2090" s="164"/>
      <c r="AD2090" s="123"/>
      <c r="AE2090" s="174"/>
      <c r="AF2090" s="124"/>
    </row>
    <row r="2091" spans="1:32" s="106" customFormat="1">
      <c r="A2091" s="108"/>
      <c r="B2091" s="108"/>
      <c r="C2091" s="108"/>
      <c r="D2091" s="41"/>
      <c r="E2091" s="41"/>
      <c r="F2091" s="41"/>
      <c r="G2091" s="41"/>
      <c r="H2091" s="133"/>
      <c r="I2091" s="133"/>
      <c r="J2091" s="133"/>
      <c r="K2091" s="133"/>
      <c r="L2091" s="133"/>
      <c r="M2091" s="133"/>
      <c r="N2091" s="133"/>
      <c r="Q2091" s="109"/>
      <c r="R2091" s="109"/>
      <c r="S2091" s="109"/>
      <c r="T2091" s="109"/>
      <c r="U2091" s="109"/>
      <c r="V2091" s="109"/>
      <c r="W2091" s="122"/>
      <c r="X2091" s="138"/>
      <c r="Y2091" s="123"/>
      <c r="Z2091" s="123"/>
      <c r="AA2091" s="79"/>
      <c r="AB2091" s="79"/>
      <c r="AC2091" s="164"/>
      <c r="AD2091" s="123"/>
      <c r="AE2091" s="174"/>
      <c r="AF2091" s="124"/>
    </row>
    <row r="2092" spans="1:32" s="106" customFormat="1">
      <c r="A2092" s="108"/>
      <c r="B2092" s="108"/>
      <c r="C2092" s="108"/>
      <c r="D2092" s="41"/>
      <c r="E2092" s="41"/>
      <c r="F2092" s="41"/>
      <c r="G2092" s="41"/>
      <c r="H2092" s="133"/>
      <c r="I2092" s="133"/>
      <c r="J2092" s="133"/>
      <c r="K2092" s="133"/>
      <c r="L2092" s="133"/>
      <c r="M2092" s="133"/>
      <c r="N2092" s="133"/>
      <c r="Q2092" s="109"/>
      <c r="R2092" s="109"/>
      <c r="S2092" s="109"/>
      <c r="T2092" s="109"/>
      <c r="U2092" s="109"/>
      <c r="V2092" s="109"/>
      <c r="W2092" s="122"/>
      <c r="X2092" s="138"/>
      <c r="Y2092" s="123"/>
      <c r="Z2092" s="123"/>
      <c r="AA2092" s="79"/>
      <c r="AB2092" s="79"/>
      <c r="AC2092" s="164"/>
      <c r="AD2092" s="123"/>
      <c r="AE2092" s="174"/>
      <c r="AF2092" s="124"/>
    </row>
    <row r="2093" spans="1:32" s="106" customFormat="1">
      <c r="A2093" s="108"/>
      <c r="B2093" s="108"/>
      <c r="C2093" s="108"/>
      <c r="D2093" s="125"/>
      <c r="E2093" s="100"/>
      <c r="F2093" s="125"/>
      <c r="G2093" s="125"/>
      <c r="H2093" s="133"/>
      <c r="I2093" s="133"/>
      <c r="J2093" s="133"/>
      <c r="K2093" s="133"/>
      <c r="L2093" s="133"/>
      <c r="M2093" s="133"/>
      <c r="N2093" s="133"/>
      <c r="Q2093" s="109"/>
      <c r="R2093" s="109"/>
      <c r="S2093" s="109"/>
      <c r="T2093" s="109"/>
      <c r="U2093" s="109"/>
      <c r="V2093" s="109"/>
      <c r="W2093" s="122"/>
      <c r="X2093" s="138"/>
      <c r="Y2093" s="123"/>
      <c r="Z2093" s="123"/>
      <c r="AA2093" s="79"/>
      <c r="AB2093" s="79"/>
      <c r="AC2093" s="164"/>
      <c r="AD2093" s="123"/>
      <c r="AE2093" s="174"/>
      <c r="AF2093" s="124"/>
    </row>
    <row r="2094" spans="1:32" s="106" customFormat="1">
      <c r="A2094" s="108"/>
      <c r="B2094" s="108"/>
      <c r="C2094" s="108"/>
      <c r="D2094" s="125"/>
      <c r="E2094" s="100"/>
      <c r="F2094" s="125"/>
      <c r="G2094" s="125"/>
      <c r="H2094" s="133"/>
      <c r="I2094" s="133"/>
      <c r="J2094" s="133"/>
      <c r="K2094" s="133"/>
      <c r="L2094" s="133"/>
      <c r="M2094" s="133"/>
      <c r="N2094" s="133"/>
      <c r="Q2094" s="109"/>
      <c r="R2094" s="109"/>
      <c r="S2094" s="109"/>
      <c r="T2094" s="109"/>
      <c r="U2094" s="109"/>
      <c r="V2094" s="109"/>
      <c r="W2094" s="122"/>
      <c r="X2094" s="138"/>
      <c r="Y2094" s="123"/>
      <c r="Z2094" s="123"/>
      <c r="AA2094" s="79"/>
      <c r="AB2094" s="79"/>
      <c r="AC2094" s="164"/>
      <c r="AD2094" s="123"/>
      <c r="AE2094" s="174"/>
      <c r="AF2094" s="124"/>
    </row>
    <row r="2095" spans="1:32" s="106" customFormat="1">
      <c r="A2095" s="108"/>
      <c r="B2095" s="108"/>
      <c r="C2095" s="108"/>
      <c r="D2095" s="125"/>
      <c r="E2095" s="100"/>
      <c r="F2095" s="125"/>
      <c r="G2095" s="125"/>
      <c r="H2095" s="133"/>
      <c r="I2095" s="133"/>
      <c r="J2095" s="133"/>
      <c r="K2095" s="133"/>
      <c r="L2095" s="133"/>
      <c r="M2095" s="133"/>
      <c r="N2095" s="133"/>
      <c r="Q2095" s="109"/>
      <c r="R2095" s="109"/>
      <c r="S2095" s="109"/>
      <c r="T2095" s="109"/>
      <c r="U2095" s="109"/>
      <c r="V2095" s="109"/>
      <c r="W2095" s="122"/>
      <c r="X2095" s="138"/>
      <c r="Y2095" s="123"/>
      <c r="Z2095" s="123"/>
      <c r="AA2095" s="79"/>
      <c r="AB2095" s="79"/>
      <c r="AC2095" s="164"/>
      <c r="AD2095" s="123"/>
      <c r="AE2095" s="174"/>
      <c r="AF2095" s="124"/>
    </row>
    <row r="2096" spans="1:32" s="106" customFormat="1">
      <c r="A2096" s="108"/>
      <c r="B2096" s="108"/>
      <c r="C2096" s="108"/>
      <c r="D2096" s="127"/>
      <c r="E2096" s="100"/>
      <c r="F2096" s="127"/>
      <c r="G2096" s="127"/>
      <c r="H2096" s="133"/>
      <c r="I2096" s="133"/>
      <c r="J2096" s="133"/>
      <c r="K2096" s="133"/>
      <c r="L2096" s="133"/>
      <c r="M2096" s="133"/>
      <c r="N2096" s="133"/>
      <c r="Q2096" s="109"/>
      <c r="R2096" s="109"/>
      <c r="S2096" s="109"/>
      <c r="T2096" s="109"/>
      <c r="U2096" s="109"/>
      <c r="V2096" s="109"/>
      <c r="W2096" s="122"/>
      <c r="X2096" s="138"/>
      <c r="Y2096" s="123"/>
      <c r="Z2096" s="123"/>
      <c r="AA2096" s="79"/>
      <c r="AB2096" s="79"/>
      <c r="AC2096" s="164"/>
      <c r="AD2096" s="123"/>
      <c r="AE2096" s="174"/>
      <c r="AF2096" s="124"/>
    </row>
    <row r="2097" spans="1:32" s="106" customFormat="1">
      <c r="A2097" s="108"/>
      <c r="B2097" s="108"/>
      <c r="C2097" s="108"/>
      <c r="D2097" s="125"/>
      <c r="E2097" s="100"/>
      <c r="F2097" s="125"/>
      <c r="G2097" s="125"/>
      <c r="H2097" s="133"/>
      <c r="I2097" s="133"/>
      <c r="J2097" s="133"/>
      <c r="K2097" s="133"/>
      <c r="L2097" s="133"/>
      <c r="M2097" s="133"/>
      <c r="N2097" s="133"/>
      <c r="Q2097" s="109"/>
      <c r="R2097" s="109"/>
      <c r="S2097" s="109"/>
      <c r="T2097" s="109"/>
      <c r="U2097" s="109"/>
      <c r="V2097" s="109"/>
      <c r="W2097" s="122"/>
      <c r="X2097" s="138"/>
      <c r="Y2097" s="123"/>
      <c r="Z2097" s="123"/>
      <c r="AA2097" s="79"/>
      <c r="AB2097" s="79"/>
      <c r="AC2097" s="164"/>
      <c r="AD2097" s="123"/>
      <c r="AE2097" s="174"/>
      <c r="AF2097" s="124"/>
    </row>
    <row r="2098" spans="1:32" s="106" customFormat="1">
      <c r="A2098" s="108"/>
      <c r="B2098" s="108"/>
      <c r="C2098" s="108"/>
      <c r="D2098" s="41"/>
      <c r="E2098" s="41"/>
      <c r="F2098" s="41"/>
      <c r="G2098" s="41"/>
      <c r="H2098" s="133"/>
      <c r="I2098" s="133"/>
      <c r="J2098" s="133"/>
      <c r="K2098" s="133"/>
      <c r="L2098" s="133"/>
      <c r="M2098" s="133"/>
      <c r="N2098" s="133"/>
      <c r="Q2098" s="109"/>
      <c r="R2098" s="109"/>
      <c r="S2098" s="109"/>
      <c r="T2098" s="109"/>
      <c r="U2098" s="109"/>
      <c r="V2098" s="109"/>
      <c r="W2098" s="122"/>
      <c r="X2098" s="138"/>
      <c r="Y2098" s="123"/>
      <c r="Z2098" s="123"/>
      <c r="AA2098" s="79"/>
      <c r="AB2098" s="79"/>
      <c r="AC2098" s="164"/>
      <c r="AD2098" s="123"/>
      <c r="AE2098" s="174"/>
      <c r="AF2098" s="124"/>
    </row>
    <row r="2099" spans="1:32" s="106" customFormat="1">
      <c r="A2099" s="108"/>
      <c r="B2099" s="108"/>
      <c r="C2099" s="108"/>
      <c r="D2099" s="41"/>
      <c r="E2099" s="41"/>
      <c r="F2099" s="41"/>
      <c r="G2099" s="41"/>
      <c r="H2099" s="133"/>
      <c r="I2099" s="133"/>
      <c r="J2099" s="133"/>
      <c r="K2099" s="133"/>
      <c r="L2099" s="133"/>
      <c r="M2099" s="133"/>
      <c r="N2099" s="133"/>
      <c r="Q2099" s="109"/>
      <c r="R2099" s="109"/>
      <c r="S2099" s="109"/>
      <c r="T2099" s="109"/>
      <c r="U2099" s="109"/>
      <c r="V2099" s="109"/>
      <c r="W2099" s="122"/>
      <c r="X2099" s="138"/>
      <c r="Y2099" s="123"/>
      <c r="Z2099" s="123"/>
      <c r="AA2099" s="79"/>
      <c r="AB2099" s="79"/>
      <c r="AC2099" s="164"/>
      <c r="AD2099" s="123"/>
      <c r="AE2099" s="174"/>
      <c r="AF2099" s="124"/>
    </row>
    <row r="2100" spans="1:32" s="106" customFormat="1">
      <c r="A2100" s="108"/>
      <c r="B2100" s="108"/>
      <c r="C2100" s="108"/>
      <c r="D2100" s="41"/>
      <c r="E2100" s="41"/>
      <c r="F2100" s="41"/>
      <c r="G2100" s="41"/>
      <c r="H2100" s="133"/>
      <c r="I2100" s="133"/>
      <c r="J2100" s="133"/>
      <c r="K2100" s="133"/>
      <c r="L2100" s="133"/>
      <c r="M2100" s="133"/>
      <c r="N2100" s="133"/>
      <c r="Q2100" s="109"/>
      <c r="R2100" s="109"/>
      <c r="S2100" s="109"/>
      <c r="T2100" s="109"/>
      <c r="U2100" s="109"/>
      <c r="V2100" s="109"/>
      <c r="W2100" s="122"/>
      <c r="X2100" s="138"/>
      <c r="Y2100" s="123"/>
      <c r="Z2100" s="123"/>
      <c r="AA2100" s="79"/>
      <c r="AB2100" s="79"/>
      <c r="AC2100" s="164"/>
      <c r="AD2100" s="123"/>
      <c r="AE2100" s="174"/>
      <c r="AF2100" s="124"/>
    </row>
    <row r="2101" spans="1:32" s="106" customFormat="1">
      <c r="A2101" s="108"/>
      <c r="B2101" s="108"/>
      <c r="C2101" s="108"/>
      <c r="D2101" s="125"/>
      <c r="E2101" s="100"/>
      <c r="F2101" s="125"/>
      <c r="G2101" s="125"/>
      <c r="H2101" s="133"/>
      <c r="I2101" s="133"/>
      <c r="J2101" s="133"/>
      <c r="K2101" s="133"/>
      <c r="L2101" s="133"/>
      <c r="M2101" s="133"/>
      <c r="N2101" s="133"/>
      <c r="Q2101" s="109"/>
      <c r="R2101" s="109"/>
      <c r="S2101" s="109"/>
      <c r="T2101" s="109"/>
      <c r="U2101" s="109"/>
      <c r="V2101" s="109"/>
      <c r="W2101" s="122"/>
      <c r="X2101" s="138"/>
      <c r="Y2101" s="123"/>
      <c r="Z2101" s="123"/>
      <c r="AA2101" s="79"/>
      <c r="AB2101" s="79"/>
      <c r="AC2101" s="164"/>
      <c r="AD2101" s="123"/>
      <c r="AE2101" s="174"/>
      <c r="AF2101" s="124"/>
    </row>
    <row r="2102" spans="1:32" s="106" customFormat="1">
      <c r="A2102" s="108"/>
      <c r="B2102" s="108"/>
      <c r="C2102" s="108"/>
      <c r="D2102" s="127"/>
      <c r="E2102" s="100"/>
      <c r="F2102" s="127"/>
      <c r="G2102" s="127"/>
      <c r="H2102" s="133"/>
      <c r="I2102" s="133"/>
      <c r="J2102" s="133"/>
      <c r="K2102" s="133"/>
      <c r="L2102" s="133"/>
      <c r="M2102" s="133"/>
      <c r="N2102" s="133"/>
      <c r="Q2102" s="109"/>
      <c r="R2102" s="109"/>
      <c r="S2102" s="109"/>
      <c r="T2102" s="109"/>
      <c r="U2102" s="109"/>
      <c r="V2102" s="109"/>
      <c r="W2102" s="122"/>
      <c r="X2102" s="138"/>
      <c r="Y2102" s="123"/>
      <c r="Z2102" s="123"/>
      <c r="AA2102" s="79"/>
      <c r="AB2102" s="79"/>
      <c r="AC2102" s="164"/>
      <c r="AD2102" s="123"/>
      <c r="AE2102" s="174"/>
      <c r="AF2102" s="124"/>
    </row>
    <row r="2103" spans="1:32" s="106" customFormat="1">
      <c r="A2103" s="108"/>
      <c r="B2103" s="108"/>
      <c r="C2103" s="108"/>
      <c r="D2103" s="125"/>
      <c r="E2103" s="100"/>
      <c r="F2103" s="125"/>
      <c r="G2103" s="125"/>
      <c r="H2103" s="133"/>
      <c r="I2103" s="133"/>
      <c r="J2103" s="133"/>
      <c r="K2103" s="133"/>
      <c r="L2103" s="133"/>
      <c r="M2103" s="133"/>
      <c r="N2103" s="133"/>
      <c r="Q2103" s="109"/>
      <c r="R2103" s="109"/>
      <c r="S2103" s="109"/>
      <c r="T2103" s="109"/>
      <c r="U2103" s="109"/>
      <c r="V2103" s="109"/>
      <c r="W2103" s="122"/>
      <c r="X2103" s="138"/>
      <c r="Y2103" s="123"/>
      <c r="Z2103" s="123"/>
      <c r="AA2103" s="79"/>
      <c r="AB2103" s="79"/>
      <c r="AC2103" s="164"/>
      <c r="AD2103" s="123"/>
      <c r="AE2103" s="174"/>
      <c r="AF2103" s="124"/>
    </row>
    <row r="2104" spans="1:32" s="106" customFormat="1">
      <c r="A2104" s="108"/>
      <c r="B2104" s="108"/>
      <c r="C2104" s="108"/>
      <c r="D2104" s="41"/>
      <c r="E2104" s="41"/>
      <c r="F2104" s="41"/>
      <c r="G2104" s="41"/>
      <c r="H2104" s="133"/>
      <c r="I2104" s="133"/>
      <c r="J2104" s="133"/>
      <c r="K2104" s="133"/>
      <c r="L2104" s="133"/>
      <c r="M2104" s="133"/>
      <c r="N2104" s="133"/>
      <c r="Q2104" s="109"/>
      <c r="R2104" s="109"/>
      <c r="S2104" s="109"/>
      <c r="T2104" s="109"/>
      <c r="U2104" s="109"/>
      <c r="V2104" s="109"/>
      <c r="W2104" s="122"/>
      <c r="X2104" s="138"/>
      <c r="Y2104" s="123"/>
      <c r="Z2104" s="123"/>
      <c r="AA2104" s="79"/>
      <c r="AB2104" s="79"/>
      <c r="AC2104" s="164"/>
      <c r="AD2104" s="123"/>
      <c r="AE2104" s="174"/>
      <c r="AF2104" s="124"/>
    </row>
    <row r="2105" spans="1:32" s="106" customFormat="1">
      <c r="A2105" s="108"/>
      <c r="B2105" s="108"/>
      <c r="C2105" s="108"/>
      <c r="D2105" s="102"/>
      <c r="E2105" s="102"/>
      <c r="F2105" s="102"/>
      <c r="G2105" s="102"/>
      <c r="H2105" s="133"/>
      <c r="I2105" s="133"/>
      <c r="J2105" s="133"/>
      <c r="K2105" s="133"/>
      <c r="L2105" s="133"/>
      <c r="M2105" s="133"/>
      <c r="N2105" s="133"/>
      <c r="Q2105" s="109"/>
      <c r="R2105" s="109"/>
      <c r="S2105" s="109"/>
      <c r="T2105" s="109"/>
      <c r="U2105" s="109"/>
      <c r="V2105" s="109"/>
      <c r="W2105" s="122"/>
      <c r="X2105" s="138"/>
      <c r="Y2105" s="123"/>
      <c r="Z2105" s="123"/>
      <c r="AA2105" s="79"/>
      <c r="AB2105" s="79"/>
      <c r="AC2105" s="164"/>
      <c r="AD2105" s="123"/>
      <c r="AE2105" s="174"/>
      <c r="AF2105" s="124"/>
    </row>
    <row r="2106" spans="1:32" s="106" customFormat="1">
      <c r="A2106" s="108"/>
      <c r="B2106" s="108"/>
      <c r="C2106" s="108"/>
      <c r="D2106" s="41"/>
      <c r="E2106" s="41"/>
      <c r="F2106" s="41"/>
      <c r="G2106" s="41"/>
      <c r="H2106" s="133"/>
      <c r="I2106" s="133"/>
      <c r="J2106" s="133"/>
      <c r="K2106" s="133"/>
      <c r="L2106" s="133"/>
      <c r="M2106" s="133"/>
      <c r="N2106" s="133"/>
      <c r="Q2106" s="109"/>
      <c r="R2106" s="109"/>
      <c r="S2106" s="109"/>
      <c r="T2106" s="109"/>
      <c r="U2106" s="109"/>
      <c r="V2106" s="109"/>
      <c r="W2106" s="122"/>
      <c r="X2106" s="138"/>
      <c r="Y2106" s="123"/>
      <c r="Z2106" s="123"/>
      <c r="AA2106" s="79"/>
      <c r="AB2106" s="79"/>
      <c r="AC2106" s="164"/>
      <c r="AD2106" s="123"/>
      <c r="AE2106" s="174"/>
      <c r="AF2106" s="124"/>
    </row>
    <row r="2107" spans="1:32" s="106" customFormat="1">
      <c r="A2107" s="108"/>
      <c r="B2107" s="108"/>
      <c r="C2107" s="108"/>
      <c r="D2107" s="41"/>
      <c r="E2107" s="41"/>
      <c r="F2107" s="41"/>
      <c r="G2107" s="41"/>
      <c r="H2107" s="133"/>
      <c r="I2107" s="133"/>
      <c r="J2107" s="133"/>
      <c r="K2107" s="133"/>
      <c r="L2107" s="133"/>
      <c r="M2107" s="133"/>
      <c r="N2107" s="133"/>
      <c r="Q2107" s="109"/>
      <c r="R2107" s="109"/>
      <c r="S2107" s="109"/>
      <c r="T2107" s="109"/>
      <c r="U2107" s="109"/>
      <c r="V2107" s="109"/>
      <c r="W2107" s="122"/>
      <c r="X2107" s="138"/>
      <c r="Y2107" s="123"/>
      <c r="Z2107" s="123"/>
      <c r="AA2107" s="79"/>
      <c r="AB2107" s="79"/>
      <c r="AC2107" s="164"/>
      <c r="AD2107" s="123"/>
      <c r="AE2107" s="174"/>
      <c r="AF2107" s="124"/>
    </row>
    <row r="2108" spans="1:32" s="106" customFormat="1">
      <c r="A2108" s="108"/>
      <c r="B2108" s="108"/>
      <c r="C2108" s="108"/>
      <c r="D2108" s="41"/>
      <c r="E2108" s="41"/>
      <c r="F2108" s="41"/>
      <c r="G2108" s="41"/>
      <c r="H2108" s="133"/>
      <c r="I2108" s="133"/>
      <c r="J2108" s="133"/>
      <c r="K2108" s="133"/>
      <c r="L2108" s="133"/>
      <c r="M2108" s="133"/>
      <c r="N2108" s="133"/>
      <c r="Q2108" s="109"/>
      <c r="R2108" s="109"/>
      <c r="S2108" s="109"/>
      <c r="T2108" s="109"/>
      <c r="U2108" s="109"/>
      <c r="V2108" s="109"/>
      <c r="W2108" s="122"/>
      <c r="X2108" s="138"/>
      <c r="Y2108" s="123"/>
      <c r="Z2108" s="123"/>
      <c r="AA2108" s="79"/>
      <c r="AB2108" s="79"/>
      <c r="AC2108" s="164"/>
      <c r="AD2108" s="123"/>
      <c r="AE2108" s="174"/>
      <c r="AF2108" s="124"/>
    </row>
    <row r="2109" spans="1:32" s="106" customFormat="1">
      <c r="A2109" s="108"/>
      <c r="B2109" s="108"/>
      <c r="C2109" s="108"/>
      <c r="D2109" s="125"/>
      <c r="E2109" s="100"/>
      <c r="F2109" s="125"/>
      <c r="G2109" s="125"/>
      <c r="H2109" s="133"/>
      <c r="I2109" s="133"/>
      <c r="J2109" s="133"/>
      <c r="K2109" s="133"/>
      <c r="L2109" s="133"/>
      <c r="M2109" s="133"/>
      <c r="N2109" s="133"/>
      <c r="Q2109" s="109"/>
      <c r="R2109" s="109"/>
      <c r="S2109" s="109"/>
      <c r="T2109" s="109"/>
      <c r="U2109" s="109"/>
      <c r="V2109" s="109"/>
      <c r="W2109" s="122"/>
      <c r="X2109" s="138"/>
      <c r="Y2109" s="123"/>
      <c r="Z2109" s="123"/>
      <c r="AA2109" s="79"/>
      <c r="AB2109" s="79"/>
      <c r="AC2109" s="164"/>
      <c r="AD2109" s="123"/>
      <c r="AE2109" s="174"/>
      <c r="AF2109" s="124"/>
    </row>
    <row r="2110" spans="1:32" s="106" customFormat="1">
      <c r="A2110" s="108"/>
      <c r="B2110" s="108"/>
      <c r="C2110" s="108"/>
      <c r="D2110" s="125"/>
      <c r="E2110" s="100"/>
      <c r="F2110" s="125"/>
      <c r="G2110" s="125"/>
      <c r="H2110" s="133"/>
      <c r="I2110" s="133"/>
      <c r="J2110" s="133"/>
      <c r="K2110" s="133"/>
      <c r="L2110" s="133"/>
      <c r="M2110" s="133"/>
      <c r="N2110" s="133"/>
      <c r="Q2110" s="109"/>
      <c r="R2110" s="109"/>
      <c r="S2110" s="109"/>
      <c r="T2110" s="109"/>
      <c r="U2110" s="109"/>
      <c r="V2110" s="109"/>
      <c r="W2110" s="122"/>
      <c r="X2110" s="138"/>
      <c r="Y2110" s="123"/>
      <c r="Z2110" s="123"/>
      <c r="AA2110" s="79"/>
      <c r="AB2110" s="79"/>
      <c r="AC2110" s="164"/>
      <c r="AD2110" s="123"/>
      <c r="AE2110" s="174"/>
      <c r="AF2110" s="124"/>
    </row>
    <row r="2111" spans="1:32" s="106" customFormat="1">
      <c r="A2111" s="108"/>
      <c r="B2111" s="108"/>
      <c r="C2111" s="108"/>
      <c r="D2111" s="125"/>
      <c r="E2111" s="100"/>
      <c r="F2111" s="125"/>
      <c r="G2111" s="125"/>
      <c r="H2111" s="133"/>
      <c r="I2111" s="133"/>
      <c r="J2111" s="133"/>
      <c r="K2111" s="133"/>
      <c r="L2111" s="133"/>
      <c r="M2111" s="133"/>
      <c r="N2111" s="133"/>
      <c r="Q2111" s="109"/>
      <c r="R2111" s="109"/>
      <c r="S2111" s="109"/>
      <c r="T2111" s="109"/>
      <c r="U2111" s="109"/>
      <c r="V2111" s="109"/>
      <c r="W2111" s="122"/>
      <c r="X2111" s="138"/>
      <c r="Y2111" s="123"/>
      <c r="Z2111" s="123"/>
      <c r="AA2111" s="79"/>
      <c r="AB2111" s="79"/>
      <c r="AC2111" s="164"/>
      <c r="AD2111" s="123"/>
      <c r="AE2111" s="174"/>
      <c r="AF2111" s="124"/>
    </row>
    <row r="2112" spans="1:32" s="106" customFormat="1">
      <c r="A2112" s="108"/>
      <c r="B2112" s="108"/>
      <c r="C2112" s="108"/>
      <c r="D2112" s="41"/>
      <c r="E2112" s="41"/>
      <c r="F2112" s="41"/>
      <c r="G2112" s="41"/>
      <c r="H2112" s="133"/>
      <c r="I2112" s="133"/>
      <c r="J2112" s="133"/>
      <c r="K2112" s="133"/>
      <c r="L2112" s="133"/>
      <c r="M2112" s="133"/>
      <c r="N2112" s="133"/>
      <c r="Q2112" s="109"/>
      <c r="R2112" s="109"/>
      <c r="S2112" s="109"/>
      <c r="T2112" s="109"/>
      <c r="U2112" s="109"/>
      <c r="V2112" s="109"/>
      <c r="W2112" s="122"/>
      <c r="X2112" s="138"/>
      <c r="Y2112" s="123"/>
      <c r="Z2112" s="123"/>
      <c r="AA2112" s="79"/>
      <c r="AB2112" s="79"/>
      <c r="AC2112" s="164"/>
      <c r="AD2112" s="123"/>
      <c r="AE2112" s="174"/>
      <c r="AF2112" s="124"/>
    </row>
    <row r="2113" spans="1:32" s="106" customFormat="1">
      <c r="A2113" s="108"/>
      <c r="B2113" s="108"/>
      <c r="C2113" s="108"/>
      <c r="D2113" s="41"/>
      <c r="E2113" s="41"/>
      <c r="F2113" s="41"/>
      <c r="G2113" s="41"/>
      <c r="H2113" s="133"/>
      <c r="I2113" s="133"/>
      <c r="J2113" s="133"/>
      <c r="K2113" s="133"/>
      <c r="L2113" s="133"/>
      <c r="M2113" s="133"/>
      <c r="N2113" s="133"/>
      <c r="Q2113" s="109"/>
      <c r="R2113" s="109"/>
      <c r="S2113" s="109"/>
      <c r="T2113" s="109"/>
      <c r="U2113" s="109"/>
      <c r="V2113" s="109"/>
      <c r="W2113" s="122"/>
      <c r="X2113" s="138"/>
      <c r="Y2113" s="123"/>
      <c r="Z2113" s="123"/>
      <c r="AA2113" s="79"/>
      <c r="AB2113" s="79"/>
      <c r="AC2113" s="164"/>
      <c r="AD2113" s="123"/>
      <c r="AE2113" s="174"/>
      <c r="AF2113" s="124"/>
    </row>
    <row r="2114" spans="1:32" s="106" customFormat="1">
      <c r="A2114" s="108"/>
      <c r="B2114" s="108"/>
      <c r="C2114" s="108"/>
      <c r="D2114" s="41"/>
      <c r="E2114" s="41"/>
      <c r="F2114" s="41"/>
      <c r="G2114" s="41"/>
      <c r="H2114" s="133"/>
      <c r="I2114" s="133"/>
      <c r="J2114" s="133"/>
      <c r="K2114" s="133"/>
      <c r="L2114" s="133"/>
      <c r="M2114" s="133"/>
      <c r="N2114" s="133"/>
      <c r="Q2114" s="109"/>
      <c r="R2114" s="109"/>
      <c r="S2114" s="109"/>
      <c r="T2114" s="109"/>
      <c r="U2114" s="109"/>
      <c r="V2114" s="109"/>
      <c r="W2114" s="122"/>
      <c r="X2114" s="138"/>
      <c r="Y2114" s="123"/>
      <c r="Z2114" s="123"/>
      <c r="AA2114" s="79"/>
      <c r="AB2114" s="79"/>
      <c r="AC2114" s="164"/>
      <c r="AD2114" s="123"/>
      <c r="AE2114" s="174"/>
      <c r="AF2114" s="124"/>
    </row>
    <row r="2115" spans="1:32" s="106" customFormat="1">
      <c r="A2115" s="108"/>
      <c r="B2115" s="108"/>
      <c r="C2115" s="108"/>
      <c r="D2115" s="41"/>
      <c r="E2115" s="41"/>
      <c r="F2115" s="41"/>
      <c r="G2115" s="41"/>
      <c r="H2115" s="133"/>
      <c r="I2115" s="133"/>
      <c r="J2115" s="133"/>
      <c r="K2115" s="133"/>
      <c r="L2115" s="133"/>
      <c r="M2115" s="133"/>
      <c r="N2115" s="133"/>
      <c r="Q2115" s="109"/>
      <c r="R2115" s="109"/>
      <c r="S2115" s="109"/>
      <c r="T2115" s="109"/>
      <c r="U2115" s="109"/>
      <c r="V2115" s="109"/>
      <c r="W2115" s="122"/>
      <c r="X2115" s="138"/>
      <c r="Y2115" s="123"/>
      <c r="Z2115" s="123"/>
      <c r="AA2115" s="79"/>
      <c r="AB2115" s="79"/>
      <c r="AC2115" s="164"/>
      <c r="AD2115" s="123"/>
      <c r="AE2115" s="174"/>
      <c r="AF2115" s="124"/>
    </row>
    <row r="2116" spans="1:32" s="106" customFormat="1">
      <c r="A2116" s="108"/>
      <c r="B2116" s="108"/>
      <c r="C2116" s="108"/>
      <c r="D2116" s="125"/>
      <c r="E2116" s="100"/>
      <c r="F2116" s="125"/>
      <c r="G2116" s="125"/>
      <c r="H2116" s="133"/>
      <c r="I2116" s="133"/>
      <c r="J2116" s="133"/>
      <c r="K2116" s="133"/>
      <c r="L2116" s="133"/>
      <c r="M2116" s="133"/>
      <c r="N2116" s="133"/>
      <c r="Q2116" s="109"/>
      <c r="R2116" s="109"/>
      <c r="S2116" s="109"/>
      <c r="T2116" s="109"/>
      <c r="U2116" s="109"/>
      <c r="V2116" s="109"/>
      <c r="W2116" s="122"/>
      <c r="X2116" s="138"/>
      <c r="Y2116" s="123"/>
      <c r="Z2116" s="123"/>
      <c r="AA2116" s="79"/>
      <c r="AB2116" s="79"/>
      <c r="AC2116" s="164"/>
      <c r="AD2116" s="123"/>
      <c r="AE2116" s="174"/>
      <c r="AF2116" s="124"/>
    </row>
    <row r="2117" spans="1:32" s="106" customFormat="1">
      <c r="A2117" s="108"/>
      <c r="B2117" s="108"/>
      <c r="C2117" s="108"/>
      <c r="D2117" s="125"/>
      <c r="E2117" s="100"/>
      <c r="F2117" s="125"/>
      <c r="G2117" s="125"/>
      <c r="H2117" s="133"/>
      <c r="I2117" s="133"/>
      <c r="J2117" s="133"/>
      <c r="K2117" s="133"/>
      <c r="L2117" s="133"/>
      <c r="M2117" s="133"/>
      <c r="N2117" s="133"/>
      <c r="Q2117" s="109"/>
      <c r="R2117" s="109"/>
      <c r="S2117" s="109"/>
      <c r="T2117" s="109"/>
      <c r="U2117" s="109"/>
      <c r="V2117" s="109"/>
      <c r="W2117" s="122"/>
      <c r="X2117" s="138"/>
      <c r="Y2117" s="123"/>
      <c r="Z2117" s="123"/>
      <c r="AA2117" s="79"/>
      <c r="AB2117" s="79"/>
      <c r="AC2117" s="164"/>
      <c r="AD2117" s="123"/>
      <c r="AE2117" s="174"/>
      <c r="AF2117" s="124"/>
    </row>
    <row r="2118" spans="1:32" s="106" customFormat="1">
      <c r="A2118" s="108"/>
      <c r="B2118" s="108"/>
      <c r="C2118" s="108"/>
      <c r="D2118" s="125"/>
      <c r="E2118" s="100"/>
      <c r="F2118" s="125"/>
      <c r="G2118" s="125"/>
      <c r="H2118" s="133"/>
      <c r="I2118" s="133"/>
      <c r="J2118" s="133"/>
      <c r="K2118" s="133"/>
      <c r="L2118" s="133"/>
      <c r="M2118" s="133"/>
      <c r="N2118" s="133"/>
      <c r="Q2118" s="109"/>
      <c r="R2118" s="109"/>
      <c r="S2118" s="109"/>
      <c r="T2118" s="109"/>
      <c r="U2118" s="109"/>
      <c r="V2118" s="109"/>
      <c r="W2118" s="122"/>
      <c r="X2118" s="138"/>
      <c r="Y2118" s="123"/>
      <c r="Z2118" s="123"/>
      <c r="AA2118" s="79"/>
      <c r="AB2118" s="79"/>
      <c r="AC2118" s="164"/>
      <c r="AD2118" s="123"/>
      <c r="AE2118" s="174"/>
      <c r="AF2118" s="124"/>
    </row>
    <row r="2119" spans="1:32" s="106" customFormat="1">
      <c r="A2119" s="108"/>
      <c r="B2119" s="108"/>
      <c r="C2119" s="108"/>
      <c r="D2119" s="125"/>
      <c r="E2119" s="100"/>
      <c r="F2119" s="125"/>
      <c r="G2119" s="125"/>
      <c r="H2119" s="133"/>
      <c r="I2119" s="133"/>
      <c r="J2119" s="133"/>
      <c r="K2119" s="133"/>
      <c r="L2119" s="133"/>
      <c r="M2119" s="133"/>
      <c r="N2119" s="133"/>
      <c r="Q2119" s="109"/>
      <c r="R2119" s="109"/>
      <c r="S2119" s="109"/>
      <c r="T2119" s="109"/>
      <c r="U2119" s="109"/>
      <c r="V2119" s="109"/>
      <c r="W2119" s="122"/>
      <c r="X2119" s="138"/>
      <c r="Y2119" s="123"/>
      <c r="Z2119" s="123"/>
      <c r="AA2119" s="79"/>
      <c r="AB2119" s="79"/>
      <c r="AC2119" s="164"/>
      <c r="AD2119" s="123"/>
      <c r="AE2119" s="174"/>
      <c r="AF2119" s="124"/>
    </row>
    <row r="2120" spans="1:32" s="106" customFormat="1">
      <c r="A2120" s="108"/>
      <c r="B2120" s="108"/>
      <c r="C2120" s="108"/>
      <c r="D2120" s="41"/>
      <c r="E2120" s="41"/>
      <c r="F2120" s="41"/>
      <c r="G2120" s="41"/>
      <c r="H2120" s="133"/>
      <c r="I2120" s="133"/>
      <c r="J2120" s="133"/>
      <c r="K2120" s="133"/>
      <c r="L2120" s="133"/>
      <c r="M2120" s="133"/>
      <c r="N2120" s="133"/>
      <c r="Q2120" s="109"/>
      <c r="R2120" s="109"/>
      <c r="S2120" s="109"/>
      <c r="T2120" s="109"/>
      <c r="U2120" s="109"/>
      <c r="V2120" s="109"/>
      <c r="W2120" s="122"/>
      <c r="X2120" s="138"/>
      <c r="Y2120" s="123"/>
      <c r="Z2120" s="123"/>
      <c r="AA2120" s="79"/>
      <c r="AB2120" s="79"/>
      <c r="AC2120" s="164"/>
      <c r="AD2120" s="123"/>
      <c r="AE2120" s="174"/>
      <c r="AF2120" s="124"/>
    </row>
    <row r="2121" spans="1:32" s="106" customFormat="1">
      <c r="A2121" s="108"/>
      <c r="B2121" s="108"/>
      <c r="C2121" s="108"/>
      <c r="D2121" s="41"/>
      <c r="E2121" s="41"/>
      <c r="F2121" s="41"/>
      <c r="G2121" s="41"/>
      <c r="H2121" s="133"/>
      <c r="I2121" s="133"/>
      <c r="J2121" s="133"/>
      <c r="K2121" s="133"/>
      <c r="L2121" s="133"/>
      <c r="M2121" s="133"/>
      <c r="N2121" s="133"/>
      <c r="Q2121" s="109"/>
      <c r="R2121" s="109"/>
      <c r="S2121" s="109"/>
      <c r="T2121" s="109"/>
      <c r="U2121" s="109"/>
      <c r="V2121" s="109"/>
      <c r="W2121" s="122"/>
      <c r="X2121" s="138"/>
      <c r="Y2121" s="123"/>
      <c r="Z2121" s="123"/>
      <c r="AA2121" s="79"/>
      <c r="AB2121" s="79"/>
      <c r="AC2121" s="164"/>
      <c r="AD2121" s="123"/>
      <c r="AE2121" s="174"/>
      <c r="AF2121" s="124"/>
    </row>
    <row r="2122" spans="1:32" s="106" customFormat="1">
      <c r="A2122" s="108"/>
      <c r="B2122" s="108"/>
      <c r="C2122" s="108"/>
      <c r="D2122" s="111"/>
      <c r="E2122" s="100"/>
      <c r="F2122" s="111"/>
      <c r="G2122" s="111"/>
      <c r="H2122" s="133"/>
      <c r="I2122" s="133"/>
      <c r="J2122" s="133"/>
      <c r="K2122" s="133"/>
      <c r="L2122" s="133"/>
      <c r="M2122" s="133"/>
      <c r="N2122" s="133"/>
      <c r="Q2122" s="109"/>
      <c r="R2122" s="109"/>
      <c r="S2122" s="109"/>
      <c r="T2122" s="109"/>
      <c r="U2122" s="109"/>
      <c r="V2122" s="109"/>
      <c r="W2122" s="122"/>
      <c r="X2122" s="138"/>
      <c r="Y2122" s="123"/>
      <c r="Z2122" s="123"/>
      <c r="AA2122" s="79"/>
      <c r="AB2122" s="79"/>
      <c r="AC2122" s="164"/>
      <c r="AD2122" s="123"/>
      <c r="AE2122" s="174"/>
      <c r="AF2122" s="124"/>
    </row>
    <row r="2123" spans="1:32" s="106" customFormat="1">
      <c r="A2123" s="108"/>
      <c r="B2123" s="108"/>
      <c r="C2123" s="108"/>
      <c r="D2123" s="125"/>
      <c r="E2123" s="100"/>
      <c r="F2123" s="125"/>
      <c r="G2123" s="125"/>
      <c r="H2123" s="133"/>
      <c r="I2123" s="133"/>
      <c r="J2123" s="133"/>
      <c r="K2123" s="133"/>
      <c r="L2123" s="133"/>
      <c r="M2123" s="133"/>
      <c r="N2123" s="133"/>
      <c r="Q2123" s="109"/>
      <c r="R2123" s="109"/>
      <c r="S2123" s="109"/>
      <c r="T2123" s="109"/>
      <c r="U2123" s="109"/>
      <c r="V2123" s="109"/>
      <c r="W2123" s="122"/>
      <c r="X2123" s="138"/>
      <c r="Y2123" s="123"/>
      <c r="Z2123" s="123"/>
      <c r="AA2123" s="79"/>
      <c r="AB2123" s="79"/>
      <c r="AC2123" s="164"/>
      <c r="AD2123" s="123"/>
      <c r="AE2123" s="174"/>
      <c r="AF2123" s="124"/>
    </row>
    <row r="2124" spans="1:32" s="106" customFormat="1">
      <c r="A2124" s="108"/>
      <c r="B2124" s="108"/>
      <c r="C2124" s="108"/>
      <c r="D2124" s="125"/>
      <c r="E2124" s="100"/>
      <c r="F2124" s="125"/>
      <c r="G2124" s="125"/>
      <c r="H2124" s="133"/>
      <c r="I2124" s="133"/>
      <c r="J2124" s="133"/>
      <c r="K2124" s="133"/>
      <c r="L2124" s="133"/>
      <c r="M2124" s="133"/>
      <c r="N2124" s="133"/>
      <c r="Q2124" s="109"/>
      <c r="R2124" s="109"/>
      <c r="S2124" s="109"/>
      <c r="T2124" s="109"/>
      <c r="U2124" s="109"/>
      <c r="V2124" s="109"/>
      <c r="W2124" s="122"/>
      <c r="X2124" s="138"/>
      <c r="Y2124" s="123"/>
      <c r="Z2124" s="123"/>
      <c r="AA2124" s="79"/>
      <c r="AB2124" s="79"/>
      <c r="AC2124" s="164"/>
      <c r="AD2124" s="123"/>
      <c r="AE2124" s="174"/>
      <c r="AF2124" s="124"/>
    </row>
    <row r="2125" spans="1:32" s="106" customFormat="1">
      <c r="A2125" s="108"/>
      <c r="B2125" s="108"/>
      <c r="C2125" s="108"/>
      <c r="D2125" s="125"/>
      <c r="E2125" s="100"/>
      <c r="F2125" s="125"/>
      <c r="G2125" s="125"/>
      <c r="H2125" s="133"/>
      <c r="I2125" s="133"/>
      <c r="J2125" s="133"/>
      <c r="K2125" s="133"/>
      <c r="L2125" s="133"/>
      <c r="M2125" s="133"/>
      <c r="N2125" s="133"/>
      <c r="Q2125" s="109"/>
      <c r="R2125" s="109"/>
      <c r="S2125" s="109"/>
      <c r="T2125" s="109"/>
      <c r="U2125" s="109"/>
      <c r="V2125" s="109"/>
      <c r="W2125" s="122"/>
      <c r="X2125" s="138"/>
      <c r="Y2125" s="123"/>
      <c r="Z2125" s="123"/>
      <c r="AA2125" s="79"/>
      <c r="AB2125" s="79"/>
      <c r="AC2125" s="164"/>
      <c r="AD2125" s="123"/>
      <c r="AE2125" s="174"/>
      <c r="AF2125" s="124"/>
    </row>
    <row r="2126" spans="1:32" s="106" customFormat="1">
      <c r="A2126" s="108"/>
      <c r="B2126" s="108"/>
      <c r="C2126" s="108"/>
      <c r="D2126" s="102"/>
      <c r="E2126" s="102"/>
      <c r="F2126" s="102"/>
      <c r="G2126" s="102"/>
      <c r="H2126" s="133"/>
      <c r="I2126" s="133"/>
      <c r="J2126" s="133"/>
      <c r="K2126" s="133"/>
      <c r="L2126" s="133"/>
      <c r="M2126" s="133"/>
      <c r="N2126" s="133"/>
      <c r="Q2126" s="109"/>
      <c r="R2126" s="109"/>
      <c r="S2126" s="109"/>
      <c r="T2126" s="109"/>
      <c r="U2126" s="109"/>
      <c r="V2126" s="109"/>
      <c r="W2126" s="122"/>
      <c r="X2126" s="138"/>
      <c r="Y2126" s="123"/>
      <c r="Z2126" s="123"/>
      <c r="AA2126" s="79"/>
      <c r="AB2126" s="79"/>
      <c r="AC2126" s="164"/>
      <c r="AD2126" s="123"/>
      <c r="AE2126" s="174"/>
      <c r="AF2126" s="124"/>
    </row>
    <row r="2127" spans="1:32" s="106" customFormat="1">
      <c r="A2127" s="108"/>
      <c r="B2127" s="108"/>
      <c r="C2127" s="108"/>
      <c r="D2127" s="111"/>
      <c r="E2127" s="100"/>
      <c r="F2127" s="111"/>
      <c r="G2127" s="111"/>
      <c r="H2127" s="133"/>
      <c r="I2127" s="133"/>
      <c r="J2127" s="133"/>
      <c r="K2127" s="133"/>
      <c r="L2127" s="133"/>
      <c r="M2127" s="133"/>
      <c r="N2127" s="133"/>
      <c r="Q2127" s="109"/>
      <c r="R2127" s="109"/>
      <c r="S2127" s="109"/>
      <c r="T2127" s="109"/>
      <c r="U2127" s="109"/>
      <c r="V2127" s="109"/>
      <c r="W2127" s="122"/>
      <c r="X2127" s="138"/>
      <c r="Y2127" s="123"/>
      <c r="Z2127" s="123"/>
      <c r="AA2127" s="79"/>
      <c r="AB2127" s="79"/>
      <c r="AC2127" s="164"/>
      <c r="AD2127" s="123"/>
      <c r="AE2127" s="174"/>
      <c r="AF2127" s="124"/>
    </row>
    <row r="2128" spans="1:32" s="106" customFormat="1">
      <c r="A2128" s="108"/>
      <c r="B2128" s="108"/>
      <c r="C2128" s="108"/>
      <c r="D2128" s="41"/>
      <c r="E2128" s="41"/>
      <c r="F2128" s="41"/>
      <c r="G2128" s="41"/>
      <c r="H2128" s="133"/>
      <c r="I2128" s="133"/>
      <c r="J2128" s="133"/>
      <c r="K2128" s="133"/>
      <c r="L2128" s="133"/>
      <c r="M2128" s="133"/>
      <c r="N2128" s="133"/>
      <c r="Q2128" s="109"/>
      <c r="R2128" s="109"/>
      <c r="S2128" s="109"/>
      <c r="T2128" s="109"/>
      <c r="U2128" s="109"/>
      <c r="V2128" s="109"/>
      <c r="W2128" s="122"/>
      <c r="X2128" s="138"/>
      <c r="Y2128" s="123"/>
      <c r="Z2128" s="123"/>
      <c r="AA2128" s="79"/>
      <c r="AB2128" s="79"/>
      <c r="AC2128" s="164"/>
      <c r="AD2128" s="123"/>
      <c r="AE2128" s="174"/>
      <c r="AF2128" s="124"/>
    </row>
    <row r="2129" spans="1:32" s="106" customFormat="1">
      <c r="A2129" s="108"/>
      <c r="B2129" s="108"/>
      <c r="C2129" s="108"/>
      <c r="D2129" s="41"/>
      <c r="E2129" s="41"/>
      <c r="F2129" s="41"/>
      <c r="G2129" s="41"/>
      <c r="H2129" s="133"/>
      <c r="I2129" s="133"/>
      <c r="J2129" s="133"/>
      <c r="K2129" s="133"/>
      <c r="L2129" s="133"/>
      <c r="M2129" s="133"/>
      <c r="N2129" s="133"/>
      <c r="Q2129" s="109"/>
      <c r="R2129" s="109"/>
      <c r="S2129" s="109"/>
      <c r="T2129" s="109"/>
      <c r="U2129" s="109"/>
      <c r="V2129" s="109"/>
      <c r="W2129" s="122"/>
      <c r="X2129" s="138"/>
      <c r="Y2129" s="123"/>
      <c r="Z2129" s="123"/>
      <c r="AA2129" s="79"/>
      <c r="AB2129" s="79"/>
      <c r="AC2129" s="164"/>
      <c r="AD2129" s="123"/>
      <c r="AE2129" s="174"/>
      <c r="AF2129" s="124"/>
    </row>
    <row r="2130" spans="1:32" s="106" customFormat="1">
      <c r="A2130" s="108"/>
      <c r="B2130" s="108"/>
      <c r="C2130" s="108"/>
      <c r="D2130" s="41"/>
      <c r="E2130" s="41"/>
      <c r="F2130" s="41"/>
      <c r="G2130" s="41"/>
      <c r="H2130" s="133"/>
      <c r="I2130" s="133"/>
      <c r="J2130" s="133"/>
      <c r="K2130" s="133"/>
      <c r="L2130" s="133"/>
      <c r="M2130" s="133"/>
      <c r="N2130" s="133"/>
      <c r="Q2130" s="109"/>
      <c r="R2130" s="109"/>
      <c r="S2130" s="109"/>
      <c r="T2130" s="109"/>
      <c r="U2130" s="109"/>
      <c r="V2130" s="109"/>
      <c r="W2130" s="122"/>
      <c r="X2130" s="138"/>
      <c r="Y2130" s="123"/>
      <c r="Z2130" s="123"/>
      <c r="AA2130" s="79"/>
      <c r="AB2130" s="79"/>
      <c r="AC2130" s="164"/>
      <c r="AD2130" s="123"/>
      <c r="AE2130" s="174"/>
      <c r="AF2130" s="124"/>
    </row>
    <row r="2131" spans="1:32" s="106" customFormat="1">
      <c r="A2131" s="108"/>
      <c r="B2131" s="108"/>
      <c r="C2131" s="108"/>
      <c r="D2131" s="41"/>
      <c r="E2131" s="41"/>
      <c r="F2131" s="41"/>
      <c r="G2131" s="41"/>
      <c r="H2131" s="133"/>
      <c r="I2131" s="133"/>
      <c r="J2131" s="133"/>
      <c r="K2131" s="133"/>
      <c r="L2131" s="133"/>
      <c r="M2131" s="133"/>
      <c r="N2131" s="133"/>
      <c r="Q2131" s="109"/>
      <c r="R2131" s="109"/>
      <c r="S2131" s="109"/>
      <c r="T2131" s="109"/>
      <c r="U2131" s="109"/>
      <c r="V2131" s="109"/>
      <c r="W2131" s="122"/>
      <c r="X2131" s="138"/>
      <c r="Y2131" s="123"/>
      <c r="Z2131" s="123"/>
      <c r="AA2131" s="79"/>
      <c r="AB2131" s="79"/>
      <c r="AC2131" s="164"/>
      <c r="AD2131" s="123"/>
      <c r="AE2131" s="174"/>
      <c r="AF2131" s="124"/>
    </row>
    <row r="2132" spans="1:32" s="106" customFormat="1">
      <c r="A2132" s="108"/>
      <c r="B2132" s="108"/>
      <c r="C2132" s="108"/>
      <c r="D2132" s="41"/>
      <c r="E2132" s="107"/>
      <c r="F2132" s="41"/>
      <c r="G2132" s="41"/>
      <c r="H2132" s="133"/>
      <c r="I2132" s="133"/>
      <c r="J2132" s="133"/>
      <c r="K2132" s="133"/>
      <c r="L2132" s="133"/>
      <c r="M2132" s="133"/>
      <c r="N2132" s="133"/>
      <c r="Q2132" s="109"/>
      <c r="R2132" s="109"/>
      <c r="S2132" s="109"/>
      <c r="T2132" s="109"/>
      <c r="U2132" s="109"/>
      <c r="V2132" s="109"/>
      <c r="W2132" s="122"/>
      <c r="X2132" s="138"/>
      <c r="Y2132" s="123"/>
      <c r="Z2132" s="123"/>
      <c r="AA2132" s="79"/>
      <c r="AB2132" s="79"/>
      <c r="AC2132" s="164"/>
      <c r="AD2132" s="123"/>
      <c r="AE2132" s="174"/>
      <c r="AF2132" s="124"/>
    </row>
    <row r="2133" spans="1:32" s="106" customFormat="1">
      <c r="A2133" s="108"/>
      <c r="B2133" s="108"/>
      <c r="C2133" s="108"/>
      <c r="D2133" s="41"/>
      <c r="E2133" s="41"/>
      <c r="F2133" s="41"/>
      <c r="G2133" s="41"/>
      <c r="H2133" s="133"/>
      <c r="I2133" s="133"/>
      <c r="J2133" s="133"/>
      <c r="K2133" s="133"/>
      <c r="L2133" s="133"/>
      <c r="M2133" s="133"/>
      <c r="N2133" s="133"/>
      <c r="Q2133" s="109"/>
      <c r="R2133" s="109"/>
      <c r="S2133" s="109"/>
      <c r="T2133" s="109"/>
      <c r="U2133" s="109"/>
      <c r="V2133" s="109"/>
      <c r="W2133" s="122"/>
      <c r="X2133" s="138"/>
      <c r="Y2133" s="123"/>
      <c r="Z2133" s="123"/>
      <c r="AA2133" s="79"/>
      <c r="AB2133" s="79"/>
      <c r="AC2133" s="164"/>
      <c r="AD2133" s="123"/>
      <c r="AE2133" s="174"/>
      <c r="AF2133" s="124"/>
    </row>
    <row r="2134" spans="1:32" s="106" customFormat="1">
      <c r="A2134" s="108"/>
      <c r="B2134" s="108"/>
      <c r="C2134" s="108"/>
      <c r="D2134" s="41"/>
      <c r="E2134" s="41"/>
      <c r="F2134" s="41"/>
      <c r="G2134" s="41"/>
      <c r="H2134" s="133"/>
      <c r="I2134" s="133"/>
      <c r="J2134" s="133"/>
      <c r="K2134" s="133"/>
      <c r="L2134" s="133"/>
      <c r="M2134" s="133"/>
      <c r="N2134" s="133"/>
      <c r="Q2134" s="109"/>
      <c r="R2134" s="109"/>
      <c r="S2134" s="109"/>
      <c r="T2134" s="109"/>
      <c r="U2134" s="109"/>
      <c r="V2134" s="109"/>
      <c r="W2134" s="122"/>
      <c r="X2134" s="138"/>
      <c r="Y2134" s="123"/>
      <c r="Z2134" s="123"/>
      <c r="AA2134" s="79"/>
      <c r="AB2134" s="79"/>
      <c r="AC2134" s="164"/>
      <c r="AD2134" s="123"/>
      <c r="AE2134" s="174"/>
      <c r="AF2134" s="124"/>
    </row>
    <row r="2135" spans="1:32" s="106" customFormat="1">
      <c r="A2135" s="108"/>
      <c r="B2135" s="108"/>
      <c r="C2135" s="108"/>
      <c r="D2135" s="41"/>
      <c r="E2135" s="41"/>
      <c r="F2135" s="41"/>
      <c r="G2135" s="41"/>
      <c r="H2135" s="133"/>
      <c r="I2135" s="133"/>
      <c r="J2135" s="133"/>
      <c r="K2135" s="133"/>
      <c r="L2135" s="133"/>
      <c r="M2135" s="133"/>
      <c r="N2135" s="133"/>
      <c r="Q2135" s="109"/>
      <c r="R2135" s="109"/>
      <c r="S2135" s="109"/>
      <c r="T2135" s="109"/>
      <c r="U2135" s="109"/>
      <c r="V2135" s="109"/>
      <c r="W2135" s="122"/>
      <c r="X2135" s="138"/>
      <c r="Y2135" s="123"/>
      <c r="Z2135" s="123"/>
      <c r="AA2135" s="79"/>
      <c r="AB2135" s="79"/>
      <c r="AC2135" s="164"/>
      <c r="AD2135" s="123"/>
      <c r="AE2135" s="174"/>
      <c r="AF2135" s="124"/>
    </row>
    <row r="2136" spans="1:32" s="106" customFormat="1">
      <c r="A2136" s="108"/>
      <c r="B2136" s="108"/>
      <c r="C2136" s="108"/>
      <c r="D2136" s="41"/>
      <c r="E2136" s="41"/>
      <c r="F2136" s="41"/>
      <c r="G2136" s="41"/>
      <c r="H2136" s="133"/>
      <c r="I2136" s="133"/>
      <c r="J2136" s="133"/>
      <c r="K2136" s="133"/>
      <c r="L2136" s="133"/>
      <c r="M2136" s="133"/>
      <c r="N2136" s="133"/>
      <c r="Q2136" s="109"/>
      <c r="R2136" s="109"/>
      <c r="S2136" s="109"/>
      <c r="T2136" s="109"/>
      <c r="U2136" s="109"/>
      <c r="V2136" s="109"/>
      <c r="W2136" s="122"/>
      <c r="X2136" s="138"/>
      <c r="Y2136" s="123"/>
      <c r="Z2136" s="123"/>
      <c r="AA2136" s="79"/>
      <c r="AB2136" s="79"/>
      <c r="AC2136" s="164"/>
      <c r="AD2136" s="123"/>
      <c r="AE2136" s="174"/>
      <c r="AF2136" s="124"/>
    </row>
    <row r="2137" spans="1:32" s="106" customFormat="1">
      <c r="A2137" s="108"/>
      <c r="B2137" s="108"/>
      <c r="C2137" s="108"/>
      <c r="D2137" s="41"/>
      <c r="E2137" s="41"/>
      <c r="F2137" s="41"/>
      <c r="G2137" s="41"/>
      <c r="H2137" s="133"/>
      <c r="I2137" s="133"/>
      <c r="J2137" s="133"/>
      <c r="K2137" s="133"/>
      <c r="L2137" s="133"/>
      <c r="M2137" s="133"/>
      <c r="N2137" s="133"/>
      <c r="Q2137" s="109"/>
      <c r="R2137" s="109"/>
      <c r="S2137" s="109"/>
      <c r="T2137" s="109"/>
      <c r="U2137" s="109"/>
      <c r="V2137" s="109"/>
      <c r="W2137" s="122"/>
      <c r="X2137" s="138"/>
      <c r="Y2137" s="123"/>
      <c r="Z2137" s="123"/>
      <c r="AA2137" s="79"/>
      <c r="AB2137" s="79"/>
      <c r="AC2137" s="164"/>
      <c r="AD2137" s="123"/>
      <c r="AE2137" s="174"/>
      <c r="AF2137" s="124"/>
    </row>
    <row r="2138" spans="1:32" s="106" customFormat="1">
      <c r="A2138" s="108"/>
      <c r="B2138" s="108"/>
      <c r="C2138" s="108"/>
      <c r="D2138" s="126"/>
      <c r="E2138" s="100"/>
      <c r="F2138" s="126"/>
      <c r="G2138" s="126"/>
      <c r="H2138" s="133"/>
      <c r="I2138" s="133"/>
      <c r="J2138" s="133"/>
      <c r="K2138" s="133"/>
      <c r="L2138" s="133"/>
      <c r="M2138" s="133"/>
      <c r="N2138" s="133"/>
      <c r="Q2138" s="109"/>
      <c r="R2138" s="109"/>
      <c r="S2138" s="109"/>
      <c r="T2138" s="109"/>
      <c r="U2138" s="109"/>
      <c r="V2138" s="109"/>
      <c r="W2138" s="122"/>
      <c r="X2138" s="138"/>
      <c r="Y2138" s="123"/>
      <c r="Z2138" s="123"/>
      <c r="AA2138" s="79"/>
      <c r="AB2138" s="79"/>
      <c r="AC2138" s="164"/>
      <c r="AD2138" s="123"/>
      <c r="AE2138" s="174"/>
      <c r="AF2138" s="124"/>
    </row>
    <row r="2139" spans="1:32" s="106" customFormat="1">
      <c r="A2139" s="108"/>
      <c r="B2139" s="108"/>
      <c r="C2139" s="108"/>
      <c r="D2139" s="41"/>
      <c r="E2139" s="41"/>
      <c r="F2139" s="41"/>
      <c r="G2139" s="41"/>
      <c r="H2139" s="133"/>
      <c r="I2139" s="133"/>
      <c r="J2139" s="133"/>
      <c r="K2139" s="133"/>
      <c r="L2139" s="133"/>
      <c r="M2139" s="133"/>
      <c r="N2139" s="133"/>
      <c r="Q2139" s="109"/>
      <c r="R2139" s="109"/>
      <c r="S2139" s="109"/>
      <c r="T2139" s="109"/>
      <c r="U2139" s="109"/>
      <c r="V2139" s="109"/>
      <c r="W2139" s="122"/>
      <c r="X2139" s="138"/>
      <c r="Y2139" s="123"/>
      <c r="Z2139" s="123"/>
      <c r="AA2139" s="79"/>
      <c r="AB2139" s="79"/>
      <c r="AC2139" s="164"/>
      <c r="AD2139" s="123"/>
      <c r="AE2139" s="174"/>
      <c r="AF2139" s="124"/>
    </row>
    <row r="2140" spans="1:32" s="106" customFormat="1">
      <c r="A2140" s="108"/>
      <c r="B2140" s="108"/>
      <c r="C2140" s="108"/>
      <c r="D2140" s="41"/>
      <c r="E2140" s="41"/>
      <c r="F2140" s="41"/>
      <c r="G2140" s="41"/>
      <c r="H2140" s="133"/>
      <c r="I2140" s="133"/>
      <c r="J2140" s="133"/>
      <c r="K2140" s="133"/>
      <c r="L2140" s="133"/>
      <c r="M2140" s="133"/>
      <c r="N2140" s="133"/>
      <c r="Q2140" s="109"/>
      <c r="R2140" s="109"/>
      <c r="S2140" s="109"/>
      <c r="T2140" s="109"/>
      <c r="U2140" s="109"/>
      <c r="V2140" s="109"/>
      <c r="W2140" s="122"/>
      <c r="X2140" s="138"/>
      <c r="Y2140" s="123"/>
      <c r="Z2140" s="123"/>
      <c r="AA2140" s="79"/>
      <c r="AB2140" s="79"/>
      <c r="AC2140" s="164"/>
      <c r="AD2140" s="123"/>
      <c r="AE2140" s="174"/>
      <c r="AF2140" s="124"/>
    </row>
    <row r="2141" spans="1:32" s="106" customFormat="1">
      <c r="A2141" s="108"/>
      <c r="B2141" s="108"/>
      <c r="C2141" s="108"/>
      <c r="D2141" s="41"/>
      <c r="E2141" s="41"/>
      <c r="F2141" s="41"/>
      <c r="G2141" s="41"/>
      <c r="H2141" s="133"/>
      <c r="I2141" s="133"/>
      <c r="J2141" s="133"/>
      <c r="K2141" s="133"/>
      <c r="L2141" s="133"/>
      <c r="M2141" s="133"/>
      <c r="N2141" s="133"/>
      <c r="Q2141" s="109"/>
      <c r="R2141" s="109"/>
      <c r="S2141" s="109"/>
      <c r="T2141" s="109"/>
      <c r="U2141" s="109"/>
      <c r="V2141" s="109"/>
      <c r="W2141" s="122"/>
      <c r="X2141" s="138"/>
      <c r="Y2141" s="123"/>
      <c r="Z2141" s="123"/>
      <c r="AA2141" s="79"/>
      <c r="AB2141" s="79"/>
      <c r="AC2141" s="164"/>
      <c r="AD2141" s="123"/>
      <c r="AE2141" s="174"/>
      <c r="AF2141" s="124"/>
    </row>
    <row r="2142" spans="1:32" s="106" customFormat="1">
      <c r="A2142" s="108"/>
      <c r="B2142" s="108"/>
      <c r="C2142" s="108"/>
      <c r="D2142" s="125"/>
      <c r="E2142" s="100"/>
      <c r="F2142" s="125"/>
      <c r="G2142" s="125"/>
      <c r="H2142" s="133"/>
      <c r="I2142" s="133"/>
      <c r="J2142" s="133"/>
      <c r="K2142" s="133"/>
      <c r="L2142" s="133"/>
      <c r="M2142" s="133"/>
      <c r="N2142" s="133"/>
      <c r="Q2142" s="109"/>
      <c r="R2142" s="109"/>
      <c r="S2142" s="109"/>
      <c r="T2142" s="109"/>
      <c r="U2142" s="109"/>
      <c r="V2142" s="109"/>
      <c r="W2142" s="122"/>
      <c r="X2142" s="138"/>
      <c r="Y2142" s="123"/>
      <c r="Z2142" s="123"/>
      <c r="AA2142" s="79"/>
      <c r="AB2142" s="79"/>
      <c r="AC2142" s="164"/>
      <c r="AD2142" s="123"/>
      <c r="AE2142" s="174"/>
      <c r="AF2142" s="124"/>
    </row>
    <row r="2143" spans="1:32" s="106" customFormat="1">
      <c r="A2143" s="108"/>
      <c r="B2143" s="108"/>
      <c r="C2143" s="108"/>
      <c r="D2143" s="125"/>
      <c r="E2143" s="100"/>
      <c r="F2143" s="125"/>
      <c r="G2143" s="125"/>
      <c r="H2143" s="133"/>
      <c r="I2143" s="133"/>
      <c r="J2143" s="133"/>
      <c r="K2143" s="133"/>
      <c r="L2143" s="133"/>
      <c r="M2143" s="133"/>
      <c r="N2143" s="133"/>
      <c r="Q2143" s="109"/>
      <c r="R2143" s="109"/>
      <c r="S2143" s="109"/>
      <c r="T2143" s="109"/>
      <c r="U2143" s="109"/>
      <c r="V2143" s="109"/>
      <c r="W2143" s="122"/>
      <c r="X2143" s="138"/>
      <c r="Y2143" s="123"/>
      <c r="Z2143" s="123"/>
      <c r="AA2143" s="79"/>
      <c r="AB2143" s="79"/>
      <c r="AC2143" s="164"/>
      <c r="AD2143" s="123"/>
      <c r="AE2143" s="174"/>
      <c r="AF2143" s="124"/>
    </row>
    <row r="2144" spans="1:32" s="106" customFormat="1">
      <c r="A2144" s="108"/>
      <c r="B2144" s="108"/>
      <c r="C2144" s="108"/>
      <c r="D2144" s="41"/>
      <c r="E2144" s="41"/>
      <c r="F2144" s="41"/>
      <c r="G2144" s="41"/>
      <c r="H2144" s="133"/>
      <c r="I2144" s="133"/>
      <c r="J2144" s="133"/>
      <c r="K2144" s="133"/>
      <c r="L2144" s="133"/>
      <c r="M2144" s="133"/>
      <c r="N2144" s="133"/>
      <c r="Q2144" s="109"/>
      <c r="R2144" s="109"/>
      <c r="S2144" s="109"/>
      <c r="T2144" s="109"/>
      <c r="U2144" s="109"/>
      <c r="V2144" s="109"/>
      <c r="W2144" s="122"/>
      <c r="X2144" s="138"/>
      <c r="Y2144" s="123"/>
      <c r="Z2144" s="123"/>
      <c r="AA2144" s="79"/>
      <c r="AB2144" s="79"/>
      <c r="AC2144" s="164"/>
      <c r="AD2144" s="123"/>
      <c r="AE2144" s="174"/>
      <c r="AF2144" s="124"/>
    </row>
    <row r="2145" spans="1:32" s="106" customFormat="1">
      <c r="A2145" s="108"/>
      <c r="B2145" s="108"/>
      <c r="C2145" s="108"/>
      <c r="D2145" s="41"/>
      <c r="E2145" s="41"/>
      <c r="F2145" s="41"/>
      <c r="G2145" s="41"/>
      <c r="H2145" s="133"/>
      <c r="I2145" s="133"/>
      <c r="J2145" s="133"/>
      <c r="K2145" s="133"/>
      <c r="L2145" s="133"/>
      <c r="M2145" s="133"/>
      <c r="N2145" s="133"/>
      <c r="Q2145" s="109"/>
      <c r="R2145" s="109"/>
      <c r="S2145" s="109"/>
      <c r="T2145" s="109"/>
      <c r="U2145" s="109"/>
      <c r="V2145" s="109"/>
      <c r="W2145" s="122"/>
      <c r="X2145" s="138"/>
      <c r="Y2145" s="123"/>
      <c r="Z2145" s="123"/>
      <c r="AA2145" s="79"/>
      <c r="AB2145" s="79"/>
      <c r="AC2145" s="164"/>
      <c r="AD2145" s="123"/>
      <c r="AE2145" s="174"/>
      <c r="AF2145" s="124"/>
    </row>
    <row r="2146" spans="1:32" s="106" customFormat="1">
      <c r="A2146" s="108"/>
      <c r="B2146" s="108"/>
      <c r="C2146" s="108"/>
      <c r="D2146" s="126"/>
      <c r="E2146" s="100"/>
      <c r="F2146" s="126"/>
      <c r="G2146" s="126"/>
      <c r="H2146" s="133"/>
      <c r="I2146" s="133"/>
      <c r="J2146" s="133"/>
      <c r="K2146" s="133"/>
      <c r="L2146" s="133"/>
      <c r="M2146" s="133"/>
      <c r="N2146" s="133"/>
      <c r="Q2146" s="109"/>
      <c r="R2146" s="109"/>
      <c r="S2146" s="109"/>
      <c r="T2146" s="109"/>
      <c r="U2146" s="109"/>
      <c r="V2146" s="109"/>
      <c r="W2146" s="122"/>
      <c r="X2146" s="138"/>
      <c r="Y2146" s="123"/>
      <c r="Z2146" s="123"/>
      <c r="AA2146" s="79"/>
      <c r="AB2146" s="79"/>
      <c r="AC2146" s="164"/>
      <c r="AD2146" s="123"/>
      <c r="AE2146" s="174"/>
      <c r="AF2146" s="124"/>
    </row>
    <row r="2147" spans="1:32" s="106" customFormat="1">
      <c r="A2147" s="108"/>
      <c r="B2147" s="108"/>
      <c r="C2147" s="108"/>
      <c r="D2147" s="111"/>
      <c r="E2147" s="100"/>
      <c r="F2147" s="111"/>
      <c r="G2147" s="111"/>
      <c r="H2147" s="133"/>
      <c r="I2147" s="133"/>
      <c r="J2147" s="133"/>
      <c r="K2147" s="133"/>
      <c r="L2147" s="133"/>
      <c r="M2147" s="133"/>
      <c r="N2147" s="133"/>
      <c r="Q2147" s="109"/>
      <c r="R2147" s="109"/>
      <c r="S2147" s="109"/>
      <c r="T2147" s="109"/>
      <c r="U2147" s="109"/>
      <c r="V2147" s="109"/>
      <c r="W2147" s="122"/>
      <c r="X2147" s="138"/>
      <c r="Y2147" s="123"/>
      <c r="Z2147" s="123"/>
      <c r="AA2147" s="79"/>
      <c r="AB2147" s="79"/>
      <c r="AC2147" s="164"/>
      <c r="AD2147" s="123"/>
      <c r="AE2147" s="174"/>
      <c r="AF2147" s="124"/>
    </row>
    <row r="2148" spans="1:32" s="106" customFormat="1">
      <c r="A2148" s="108"/>
      <c r="B2148" s="108"/>
      <c r="C2148" s="108"/>
      <c r="D2148" s="111"/>
      <c r="E2148" s="100"/>
      <c r="F2148" s="111"/>
      <c r="G2148" s="111"/>
      <c r="H2148" s="133"/>
      <c r="I2148" s="133"/>
      <c r="J2148" s="133"/>
      <c r="K2148" s="133"/>
      <c r="L2148" s="133"/>
      <c r="M2148" s="133"/>
      <c r="N2148" s="133"/>
      <c r="Q2148" s="109"/>
      <c r="R2148" s="109"/>
      <c r="S2148" s="109"/>
      <c r="T2148" s="109"/>
      <c r="U2148" s="109"/>
      <c r="V2148" s="109"/>
      <c r="W2148" s="122"/>
      <c r="X2148" s="138"/>
      <c r="Y2148" s="123"/>
      <c r="Z2148" s="123"/>
      <c r="AA2148" s="79"/>
      <c r="AB2148" s="79"/>
      <c r="AC2148" s="164"/>
      <c r="AD2148" s="123"/>
      <c r="AE2148" s="174"/>
      <c r="AF2148" s="124"/>
    </row>
    <row r="2149" spans="1:32" s="106" customFormat="1">
      <c r="A2149" s="108"/>
      <c r="B2149" s="108"/>
      <c r="C2149" s="108"/>
      <c r="D2149" s="125"/>
      <c r="E2149" s="100"/>
      <c r="F2149" s="125"/>
      <c r="G2149" s="125"/>
      <c r="H2149" s="133"/>
      <c r="I2149" s="133"/>
      <c r="J2149" s="133"/>
      <c r="K2149" s="133"/>
      <c r="L2149" s="133"/>
      <c r="M2149" s="133"/>
      <c r="N2149" s="133"/>
      <c r="Q2149" s="109"/>
      <c r="R2149" s="109"/>
      <c r="S2149" s="109"/>
      <c r="T2149" s="109"/>
      <c r="U2149" s="109"/>
      <c r="V2149" s="109"/>
      <c r="W2149" s="122"/>
      <c r="X2149" s="138"/>
      <c r="Y2149" s="123"/>
      <c r="Z2149" s="123"/>
      <c r="AA2149" s="79"/>
      <c r="AB2149" s="79"/>
      <c r="AC2149" s="164"/>
      <c r="AD2149" s="123"/>
      <c r="AE2149" s="174"/>
      <c r="AF2149" s="124"/>
    </row>
    <row r="2150" spans="1:32" s="106" customFormat="1">
      <c r="A2150" s="108"/>
      <c r="B2150" s="108"/>
      <c r="C2150" s="108"/>
      <c r="D2150" s="125"/>
      <c r="E2150" s="100"/>
      <c r="F2150" s="125"/>
      <c r="G2150" s="125"/>
      <c r="H2150" s="133"/>
      <c r="I2150" s="133"/>
      <c r="J2150" s="133"/>
      <c r="K2150" s="133"/>
      <c r="L2150" s="133"/>
      <c r="M2150" s="133"/>
      <c r="N2150" s="133"/>
      <c r="Q2150" s="109"/>
      <c r="R2150" s="109"/>
      <c r="S2150" s="109"/>
      <c r="T2150" s="109"/>
      <c r="U2150" s="109"/>
      <c r="V2150" s="109"/>
      <c r="W2150" s="122"/>
      <c r="X2150" s="138"/>
      <c r="Y2150" s="123"/>
      <c r="Z2150" s="123"/>
      <c r="AA2150" s="79"/>
      <c r="AB2150" s="79"/>
      <c r="AC2150" s="164"/>
      <c r="AD2150" s="123"/>
      <c r="AE2150" s="174"/>
      <c r="AF2150" s="124"/>
    </row>
    <row r="2151" spans="1:32" s="106" customFormat="1">
      <c r="A2151" s="108"/>
      <c r="B2151" s="108"/>
      <c r="C2151" s="108"/>
      <c r="D2151" s="125"/>
      <c r="E2151" s="100"/>
      <c r="F2151" s="125"/>
      <c r="G2151" s="125"/>
      <c r="H2151" s="133"/>
      <c r="I2151" s="133"/>
      <c r="J2151" s="133"/>
      <c r="K2151" s="133"/>
      <c r="L2151" s="133"/>
      <c r="M2151" s="133"/>
      <c r="N2151" s="133"/>
      <c r="Q2151" s="109"/>
      <c r="R2151" s="109"/>
      <c r="S2151" s="109"/>
      <c r="T2151" s="109"/>
      <c r="U2151" s="109"/>
      <c r="V2151" s="109"/>
      <c r="W2151" s="122"/>
      <c r="X2151" s="138"/>
      <c r="Y2151" s="123"/>
      <c r="Z2151" s="123"/>
      <c r="AA2151" s="79"/>
      <c r="AB2151" s="79"/>
      <c r="AC2151" s="164"/>
      <c r="AD2151" s="123"/>
      <c r="AE2151" s="174"/>
      <c r="AF2151" s="124"/>
    </row>
    <row r="2152" spans="1:32" s="106" customFormat="1">
      <c r="A2152" s="108"/>
      <c r="B2152" s="108"/>
      <c r="C2152" s="108"/>
      <c r="D2152" s="41"/>
      <c r="E2152" s="41"/>
      <c r="F2152" s="41"/>
      <c r="G2152" s="41"/>
      <c r="H2152" s="133"/>
      <c r="I2152" s="133"/>
      <c r="J2152" s="133"/>
      <c r="K2152" s="133"/>
      <c r="L2152" s="133"/>
      <c r="M2152" s="133"/>
      <c r="N2152" s="133"/>
      <c r="Q2152" s="109"/>
      <c r="R2152" s="109"/>
      <c r="S2152" s="109"/>
      <c r="T2152" s="109"/>
      <c r="U2152" s="109"/>
      <c r="V2152" s="109"/>
      <c r="W2152" s="122"/>
      <c r="X2152" s="138"/>
      <c r="Y2152" s="123"/>
      <c r="Z2152" s="123"/>
      <c r="AA2152" s="79"/>
      <c r="AB2152" s="79"/>
      <c r="AC2152" s="164"/>
      <c r="AD2152" s="123"/>
      <c r="AE2152" s="174"/>
      <c r="AF2152" s="124"/>
    </row>
    <row r="2153" spans="1:32" s="106" customFormat="1">
      <c r="A2153" s="108"/>
      <c r="B2153" s="108"/>
      <c r="C2153" s="108"/>
      <c r="D2153" s="125"/>
      <c r="E2153" s="100"/>
      <c r="F2153" s="125"/>
      <c r="G2153" s="125"/>
      <c r="H2153" s="133"/>
      <c r="I2153" s="133"/>
      <c r="J2153" s="133"/>
      <c r="K2153" s="133"/>
      <c r="L2153" s="133"/>
      <c r="M2153" s="133"/>
      <c r="N2153" s="133"/>
      <c r="Q2153" s="109"/>
      <c r="R2153" s="109"/>
      <c r="S2153" s="109"/>
      <c r="T2153" s="109"/>
      <c r="U2153" s="109"/>
      <c r="V2153" s="109"/>
      <c r="W2153" s="122"/>
      <c r="X2153" s="138"/>
      <c r="Y2153" s="123"/>
      <c r="Z2153" s="123"/>
      <c r="AA2153" s="79"/>
      <c r="AB2153" s="79"/>
      <c r="AC2153" s="164"/>
      <c r="AD2153" s="123"/>
      <c r="AE2153" s="174"/>
      <c r="AF2153" s="124"/>
    </row>
    <row r="2154" spans="1:32" s="106" customFormat="1">
      <c r="A2154" s="108"/>
      <c r="B2154" s="108"/>
      <c r="C2154" s="108"/>
      <c r="D2154" s="41"/>
      <c r="E2154" s="41"/>
      <c r="F2154" s="41"/>
      <c r="G2154" s="41"/>
      <c r="H2154" s="133"/>
      <c r="I2154" s="133"/>
      <c r="J2154" s="133"/>
      <c r="K2154" s="133"/>
      <c r="L2154" s="133"/>
      <c r="M2154" s="133"/>
      <c r="N2154" s="133"/>
      <c r="Q2154" s="109"/>
      <c r="R2154" s="109"/>
      <c r="S2154" s="109"/>
      <c r="T2154" s="109"/>
      <c r="U2154" s="109"/>
      <c r="V2154" s="109"/>
      <c r="W2154" s="122"/>
      <c r="X2154" s="138"/>
      <c r="Y2154" s="123"/>
      <c r="Z2154" s="123"/>
      <c r="AA2154" s="79"/>
      <c r="AB2154" s="79"/>
      <c r="AC2154" s="164"/>
      <c r="AD2154" s="123"/>
      <c r="AE2154" s="174"/>
      <c r="AF2154" s="124"/>
    </row>
    <row r="2155" spans="1:32" s="106" customFormat="1">
      <c r="A2155" s="108"/>
      <c r="B2155" s="108"/>
      <c r="C2155" s="108"/>
      <c r="D2155" s="41"/>
      <c r="E2155" s="41"/>
      <c r="F2155" s="41"/>
      <c r="G2155" s="41"/>
      <c r="H2155" s="133"/>
      <c r="I2155" s="133"/>
      <c r="J2155" s="133"/>
      <c r="K2155" s="133"/>
      <c r="L2155" s="133"/>
      <c r="M2155" s="133"/>
      <c r="N2155" s="133"/>
      <c r="Q2155" s="109"/>
      <c r="R2155" s="109"/>
      <c r="S2155" s="109"/>
      <c r="T2155" s="109"/>
      <c r="U2155" s="109"/>
      <c r="V2155" s="109"/>
      <c r="W2155" s="122"/>
      <c r="X2155" s="138"/>
      <c r="Y2155" s="123"/>
      <c r="Z2155" s="123"/>
      <c r="AA2155" s="79"/>
      <c r="AB2155" s="79"/>
      <c r="AC2155" s="164"/>
      <c r="AD2155" s="123"/>
      <c r="AE2155" s="174"/>
      <c r="AF2155" s="124"/>
    </row>
    <row r="2156" spans="1:32" s="106" customFormat="1">
      <c r="A2156" s="108"/>
      <c r="B2156" s="108"/>
      <c r="C2156" s="108"/>
      <c r="D2156" s="41"/>
      <c r="E2156" s="41"/>
      <c r="F2156" s="41"/>
      <c r="G2156" s="41"/>
      <c r="H2156" s="133"/>
      <c r="I2156" s="133"/>
      <c r="J2156" s="133"/>
      <c r="K2156" s="133"/>
      <c r="L2156" s="133"/>
      <c r="M2156" s="133"/>
      <c r="N2156" s="133"/>
      <c r="Q2156" s="109"/>
      <c r="R2156" s="109"/>
      <c r="S2156" s="109"/>
      <c r="T2156" s="109"/>
      <c r="U2156" s="109"/>
      <c r="V2156" s="109"/>
      <c r="W2156" s="122"/>
      <c r="X2156" s="138"/>
      <c r="Y2156" s="123"/>
      <c r="Z2156" s="123"/>
      <c r="AA2156" s="79"/>
      <c r="AB2156" s="79"/>
      <c r="AC2156" s="164"/>
      <c r="AD2156" s="123"/>
      <c r="AE2156" s="174"/>
      <c r="AF2156" s="124"/>
    </row>
    <row r="2157" spans="1:32" s="106" customFormat="1">
      <c r="A2157" s="108"/>
      <c r="B2157" s="108"/>
      <c r="C2157" s="108"/>
      <c r="D2157" s="41"/>
      <c r="E2157" s="41"/>
      <c r="F2157" s="41"/>
      <c r="G2157" s="41"/>
      <c r="H2157" s="133"/>
      <c r="I2157" s="133"/>
      <c r="J2157" s="133"/>
      <c r="K2157" s="133"/>
      <c r="L2157" s="133"/>
      <c r="M2157" s="133"/>
      <c r="N2157" s="133"/>
      <c r="Q2157" s="109"/>
      <c r="R2157" s="109"/>
      <c r="S2157" s="109"/>
      <c r="T2157" s="109"/>
      <c r="U2157" s="109"/>
      <c r="V2157" s="109"/>
      <c r="W2157" s="122"/>
      <c r="X2157" s="138"/>
      <c r="Y2157" s="123"/>
      <c r="Z2157" s="123"/>
      <c r="AA2157" s="79"/>
      <c r="AB2157" s="79"/>
      <c r="AC2157" s="164"/>
      <c r="AD2157" s="123"/>
      <c r="AE2157" s="174"/>
      <c r="AF2157" s="124"/>
    </row>
    <row r="2158" spans="1:32" s="106" customFormat="1">
      <c r="A2158" s="108"/>
      <c r="B2158" s="108"/>
      <c r="C2158" s="108"/>
      <c r="D2158" s="41"/>
      <c r="E2158" s="41"/>
      <c r="F2158" s="41"/>
      <c r="G2158" s="41"/>
      <c r="H2158" s="133"/>
      <c r="I2158" s="133"/>
      <c r="J2158" s="133"/>
      <c r="K2158" s="133"/>
      <c r="L2158" s="133"/>
      <c r="M2158" s="133"/>
      <c r="N2158" s="133"/>
      <c r="Q2158" s="109"/>
      <c r="R2158" s="109"/>
      <c r="S2158" s="109"/>
      <c r="T2158" s="109"/>
      <c r="U2158" s="109"/>
      <c r="V2158" s="109"/>
      <c r="W2158" s="122"/>
      <c r="X2158" s="138"/>
      <c r="Y2158" s="123"/>
      <c r="Z2158" s="123"/>
      <c r="AA2158" s="79"/>
      <c r="AB2158" s="79"/>
      <c r="AC2158" s="164"/>
      <c r="AD2158" s="123"/>
      <c r="AE2158" s="174"/>
      <c r="AF2158" s="124"/>
    </row>
    <row r="2159" spans="1:32" s="106" customFormat="1">
      <c r="A2159" s="108"/>
      <c r="B2159" s="108"/>
      <c r="C2159" s="108"/>
      <c r="D2159" s="41"/>
      <c r="E2159" s="41"/>
      <c r="F2159" s="41"/>
      <c r="G2159" s="41"/>
      <c r="H2159" s="133"/>
      <c r="I2159" s="133"/>
      <c r="J2159" s="133"/>
      <c r="K2159" s="133"/>
      <c r="L2159" s="133"/>
      <c r="M2159" s="133"/>
      <c r="N2159" s="133"/>
      <c r="Q2159" s="109"/>
      <c r="R2159" s="109"/>
      <c r="S2159" s="109"/>
      <c r="T2159" s="109"/>
      <c r="U2159" s="109"/>
      <c r="V2159" s="109"/>
      <c r="W2159" s="122"/>
      <c r="X2159" s="138"/>
      <c r="Y2159" s="123"/>
      <c r="Z2159" s="123"/>
      <c r="AA2159" s="79"/>
      <c r="AB2159" s="79"/>
      <c r="AC2159" s="164"/>
      <c r="AD2159" s="123"/>
      <c r="AE2159" s="174"/>
      <c r="AF2159" s="124"/>
    </row>
    <row r="2160" spans="1:32" s="106" customFormat="1">
      <c r="A2160" s="108"/>
      <c r="B2160" s="108"/>
      <c r="C2160" s="108"/>
      <c r="D2160" s="41"/>
      <c r="E2160" s="41"/>
      <c r="F2160" s="41"/>
      <c r="G2160" s="41"/>
      <c r="H2160" s="133"/>
      <c r="I2160" s="133"/>
      <c r="J2160" s="133"/>
      <c r="K2160" s="133"/>
      <c r="L2160" s="133"/>
      <c r="M2160" s="133"/>
      <c r="N2160" s="133"/>
      <c r="Q2160" s="109"/>
      <c r="R2160" s="109"/>
      <c r="S2160" s="109"/>
      <c r="T2160" s="109"/>
      <c r="U2160" s="109"/>
      <c r="V2160" s="109"/>
      <c r="W2160" s="122"/>
      <c r="X2160" s="138"/>
      <c r="Y2160" s="123"/>
      <c r="Z2160" s="123"/>
      <c r="AA2160" s="79"/>
      <c r="AB2160" s="79"/>
      <c r="AC2160" s="164"/>
      <c r="AD2160" s="123"/>
      <c r="AE2160" s="174"/>
      <c r="AF2160" s="124"/>
    </row>
    <row r="2161" spans="1:32" s="106" customFormat="1">
      <c r="A2161" s="108"/>
      <c r="B2161" s="108"/>
      <c r="C2161" s="108"/>
      <c r="D2161" s="41"/>
      <c r="E2161" s="41"/>
      <c r="F2161" s="41"/>
      <c r="G2161" s="41"/>
      <c r="H2161" s="133"/>
      <c r="I2161" s="133"/>
      <c r="J2161" s="133"/>
      <c r="K2161" s="133"/>
      <c r="L2161" s="133"/>
      <c r="M2161" s="133"/>
      <c r="N2161" s="133"/>
      <c r="Q2161" s="109"/>
      <c r="R2161" s="109"/>
      <c r="S2161" s="109"/>
      <c r="T2161" s="109"/>
      <c r="U2161" s="109"/>
      <c r="V2161" s="109"/>
      <c r="W2161" s="122"/>
      <c r="X2161" s="138"/>
      <c r="Y2161" s="123"/>
      <c r="Z2161" s="123"/>
      <c r="AA2161" s="79"/>
      <c r="AB2161" s="79"/>
      <c r="AC2161" s="164"/>
      <c r="AD2161" s="123"/>
      <c r="AE2161" s="174"/>
      <c r="AF2161" s="124"/>
    </row>
    <row r="2162" spans="1:32" s="106" customFormat="1">
      <c r="A2162" s="108"/>
      <c r="B2162" s="108"/>
      <c r="C2162" s="108"/>
      <c r="D2162" s="41"/>
      <c r="E2162" s="41"/>
      <c r="F2162" s="41"/>
      <c r="G2162" s="41"/>
      <c r="H2162" s="133"/>
      <c r="I2162" s="133"/>
      <c r="J2162" s="133"/>
      <c r="K2162" s="133"/>
      <c r="L2162" s="133"/>
      <c r="M2162" s="133"/>
      <c r="N2162" s="133"/>
      <c r="Q2162" s="109"/>
      <c r="R2162" s="109"/>
      <c r="S2162" s="109"/>
      <c r="T2162" s="109"/>
      <c r="U2162" s="109"/>
      <c r="V2162" s="109"/>
      <c r="W2162" s="122"/>
      <c r="X2162" s="138"/>
      <c r="Y2162" s="123"/>
      <c r="Z2162" s="123"/>
      <c r="AA2162" s="79"/>
      <c r="AB2162" s="79"/>
      <c r="AC2162" s="164"/>
      <c r="AD2162" s="123"/>
      <c r="AE2162" s="174"/>
      <c r="AF2162" s="124"/>
    </row>
    <row r="2163" spans="1:32" s="106" customFormat="1">
      <c r="A2163" s="108"/>
      <c r="B2163" s="108"/>
      <c r="C2163" s="108"/>
      <c r="D2163" s="41"/>
      <c r="E2163" s="41"/>
      <c r="F2163" s="41"/>
      <c r="G2163" s="41"/>
      <c r="H2163" s="133"/>
      <c r="I2163" s="133"/>
      <c r="J2163" s="133"/>
      <c r="K2163" s="133"/>
      <c r="L2163" s="133"/>
      <c r="M2163" s="133"/>
      <c r="N2163" s="133"/>
      <c r="Q2163" s="109"/>
      <c r="R2163" s="109"/>
      <c r="S2163" s="109"/>
      <c r="T2163" s="109"/>
      <c r="U2163" s="109"/>
      <c r="V2163" s="109"/>
      <c r="W2163" s="122"/>
      <c r="X2163" s="138"/>
      <c r="Y2163" s="123"/>
      <c r="Z2163" s="123"/>
      <c r="AA2163" s="79"/>
      <c r="AB2163" s="79"/>
      <c r="AC2163" s="164"/>
      <c r="AD2163" s="123"/>
      <c r="AE2163" s="174"/>
      <c r="AF2163" s="124"/>
    </row>
    <row r="2164" spans="1:32" s="106" customFormat="1">
      <c r="A2164" s="108"/>
      <c r="B2164" s="108"/>
      <c r="C2164" s="108"/>
      <c r="D2164" s="41"/>
      <c r="E2164" s="41"/>
      <c r="F2164" s="41"/>
      <c r="G2164" s="41"/>
      <c r="H2164" s="133"/>
      <c r="I2164" s="133"/>
      <c r="J2164" s="133"/>
      <c r="K2164" s="133"/>
      <c r="L2164" s="133"/>
      <c r="M2164" s="133"/>
      <c r="N2164" s="133"/>
      <c r="Q2164" s="109"/>
      <c r="R2164" s="109"/>
      <c r="S2164" s="109"/>
      <c r="T2164" s="109"/>
      <c r="U2164" s="109"/>
      <c r="V2164" s="109"/>
      <c r="W2164" s="122"/>
      <c r="X2164" s="138"/>
      <c r="Y2164" s="123"/>
      <c r="Z2164" s="123"/>
      <c r="AA2164" s="79"/>
      <c r="AB2164" s="79"/>
      <c r="AC2164" s="164"/>
      <c r="AD2164" s="123"/>
      <c r="AE2164" s="174"/>
      <c r="AF2164" s="124"/>
    </row>
    <row r="2165" spans="1:32" s="106" customFormat="1">
      <c r="A2165" s="108"/>
      <c r="B2165" s="108"/>
      <c r="C2165" s="108"/>
      <c r="D2165" s="41"/>
      <c r="E2165" s="41"/>
      <c r="F2165" s="41"/>
      <c r="G2165" s="41"/>
      <c r="H2165" s="133"/>
      <c r="I2165" s="133"/>
      <c r="J2165" s="133"/>
      <c r="K2165" s="133"/>
      <c r="L2165" s="133"/>
      <c r="M2165" s="133"/>
      <c r="N2165" s="133"/>
      <c r="Q2165" s="109"/>
      <c r="R2165" s="109"/>
      <c r="S2165" s="109"/>
      <c r="T2165" s="109"/>
      <c r="U2165" s="109"/>
      <c r="V2165" s="109"/>
      <c r="W2165" s="122"/>
      <c r="X2165" s="138"/>
      <c r="Y2165" s="123"/>
      <c r="Z2165" s="123"/>
      <c r="AA2165" s="79"/>
      <c r="AB2165" s="79"/>
      <c r="AC2165" s="164"/>
      <c r="AD2165" s="123"/>
      <c r="AE2165" s="174"/>
      <c r="AF2165" s="124"/>
    </row>
    <row r="2166" spans="1:32" s="106" customFormat="1">
      <c r="A2166" s="108"/>
      <c r="B2166" s="108"/>
      <c r="C2166" s="108"/>
      <c r="D2166" s="41"/>
      <c r="E2166" s="41"/>
      <c r="F2166" s="41"/>
      <c r="G2166" s="41"/>
      <c r="H2166" s="133"/>
      <c r="I2166" s="133"/>
      <c r="J2166" s="133"/>
      <c r="K2166" s="133"/>
      <c r="L2166" s="133"/>
      <c r="M2166" s="133"/>
      <c r="N2166" s="133"/>
      <c r="Q2166" s="109"/>
      <c r="R2166" s="109"/>
      <c r="S2166" s="109"/>
      <c r="T2166" s="109"/>
      <c r="U2166" s="109"/>
      <c r="V2166" s="109"/>
      <c r="W2166" s="122"/>
      <c r="X2166" s="138"/>
      <c r="Y2166" s="123"/>
      <c r="Z2166" s="123"/>
      <c r="AA2166" s="79"/>
      <c r="AB2166" s="79"/>
      <c r="AC2166" s="164"/>
      <c r="AD2166" s="123"/>
      <c r="AE2166" s="174"/>
      <c r="AF2166" s="124"/>
    </row>
    <row r="2167" spans="1:32" s="106" customFormat="1">
      <c r="A2167" s="108"/>
      <c r="B2167" s="108"/>
      <c r="C2167" s="108"/>
      <c r="D2167" s="41"/>
      <c r="E2167" s="41"/>
      <c r="F2167" s="41"/>
      <c r="G2167" s="41"/>
      <c r="H2167" s="133"/>
      <c r="I2167" s="133"/>
      <c r="J2167" s="133"/>
      <c r="K2167" s="133"/>
      <c r="L2167" s="133"/>
      <c r="M2167" s="133"/>
      <c r="N2167" s="133"/>
      <c r="Q2167" s="109"/>
      <c r="R2167" s="109"/>
      <c r="S2167" s="109"/>
      <c r="T2167" s="109"/>
      <c r="U2167" s="109"/>
      <c r="V2167" s="109"/>
      <c r="W2167" s="122"/>
      <c r="X2167" s="138"/>
      <c r="Y2167" s="123"/>
      <c r="Z2167" s="123"/>
      <c r="AA2167" s="79"/>
      <c r="AB2167" s="79"/>
      <c r="AC2167" s="164"/>
      <c r="AD2167" s="123"/>
      <c r="AE2167" s="174"/>
      <c r="AF2167" s="124"/>
    </row>
    <row r="2168" spans="1:32" s="106" customFormat="1">
      <c r="A2168" s="108"/>
      <c r="B2168" s="108"/>
      <c r="C2168" s="108"/>
      <c r="D2168" s="41"/>
      <c r="E2168" s="41"/>
      <c r="F2168" s="41"/>
      <c r="G2168" s="41"/>
      <c r="H2168" s="133"/>
      <c r="I2168" s="133"/>
      <c r="J2168" s="133"/>
      <c r="K2168" s="133"/>
      <c r="L2168" s="133"/>
      <c r="M2168" s="133"/>
      <c r="N2168" s="133"/>
      <c r="Q2168" s="109"/>
      <c r="R2168" s="109"/>
      <c r="S2168" s="109"/>
      <c r="T2168" s="109"/>
      <c r="U2168" s="109"/>
      <c r="V2168" s="109"/>
      <c r="W2168" s="122"/>
      <c r="X2168" s="138"/>
      <c r="Y2168" s="123"/>
      <c r="Z2168" s="123"/>
      <c r="AA2168" s="79"/>
      <c r="AB2168" s="79"/>
      <c r="AC2168" s="164"/>
      <c r="AD2168" s="123"/>
      <c r="AE2168" s="174"/>
      <c r="AF2168" s="124"/>
    </row>
    <row r="2169" spans="1:32" s="106" customFormat="1">
      <c r="A2169" s="108"/>
      <c r="B2169" s="108"/>
      <c r="C2169" s="108"/>
      <c r="D2169" s="41"/>
      <c r="E2169" s="41"/>
      <c r="F2169" s="41"/>
      <c r="G2169" s="41"/>
      <c r="H2169" s="133"/>
      <c r="I2169" s="133"/>
      <c r="J2169" s="133"/>
      <c r="K2169" s="133"/>
      <c r="L2169" s="133"/>
      <c r="M2169" s="133"/>
      <c r="N2169" s="133"/>
      <c r="Q2169" s="109"/>
      <c r="R2169" s="109"/>
      <c r="S2169" s="109"/>
      <c r="T2169" s="109"/>
      <c r="U2169" s="109"/>
      <c r="V2169" s="109"/>
      <c r="W2169" s="122"/>
      <c r="X2169" s="138"/>
      <c r="Y2169" s="123"/>
      <c r="Z2169" s="123"/>
      <c r="AA2169" s="79"/>
      <c r="AB2169" s="79"/>
      <c r="AC2169" s="164"/>
      <c r="AD2169" s="123"/>
      <c r="AE2169" s="174"/>
      <c r="AF2169" s="124"/>
    </row>
    <row r="2170" spans="1:32" s="106" customFormat="1">
      <c r="A2170" s="108"/>
      <c r="B2170" s="108"/>
      <c r="C2170" s="108"/>
      <c r="D2170" s="41"/>
      <c r="E2170" s="41"/>
      <c r="F2170" s="41"/>
      <c r="G2170" s="41"/>
      <c r="H2170" s="133"/>
      <c r="I2170" s="133"/>
      <c r="J2170" s="133"/>
      <c r="K2170" s="133"/>
      <c r="L2170" s="133"/>
      <c r="M2170" s="133"/>
      <c r="N2170" s="133"/>
      <c r="Q2170" s="109"/>
      <c r="R2170" s="109"/>
      <c r="S2170" s="109"/>
      <c r="T2170" s="109"/>
      <c r="U2170" s="109"/>
      <c r="V2170" s="109"/>
      <c r="W2170" s="122"/>
      <c r="X2170" s="138"/>
      <c r="Y2170" s="123"/>
      <c r="Z2170" s="123"/>
      <c r="AA2170" s="79"/>
      <c r="AB2170" s="79"/>
      <c r="AC2170" s="164"/>
      <c r="AD2170" s="123"/>
      <c r="AE2170" s="174"/>
      <c r="AF2170" s="124"/>
    </row>
    <row r="2171" spans="1:32" s="106" customFormat="1">
      <c r="A2171" s="108"/>
      <c r="B2171" s="108"/>
      <c r="C2171" s="108"/>
      <c r="D2171" s="41"/>
      <c r="E2171" s="41"/>
      <c r="F2171" s="41"/>
      <c r="G2171" s="41"/>
      <c r="H2171" s="133"/>
      <c r="I2171" s="133"/>
      <c r="J2171" s="133"/>
      <c r="K2171" s="133"/>
      <c r="L2171" s="133"/>
      <c r="M2171" s="133"/>
      <c r="N2171" s="133"/>
      <c r="Q2171" s="109"/>
      <c r="R2171" s="109"/>
      <c r="S2171" s="109"/>
      <c r="T2171" s="109"/>
      <c r="U2171" s="109"/>
      <c r="V2171" s="109"/>
      <c r="W2171" s="122"/>
      <c r="X2171" s="138"/>
      <c r="Y2171" s="123"/>
      <c r="Z2171" s="123"/>
      <c r="AA2171" s="79"/>
      <c r="AB2171" s="79"/>
      <c r="AC2171" s="164"/>
      <c r="AD2171" s="123"/>
      <c r="AE2171" s="174"/>
      <c r="AF2171" s="124"/>
    </row>
    <row r="2172" spans="1:32" s="132" customFormat="1">
      <c r="A2172" s="108"/>
      <c r="B2172" s="108"/>
      <c r="C2172" s="108"/>
      <c r="D2172" s="102"/>
      <c r="E2172" s="102"/>
      <c r="F2172" s="102"/>
      <c r="G2172" s="102"/>
      <c r="H2172" s="133"/>
      <c r="I2172" s="133"/>
      <c r="J2172" s="133"/>
      <c r="K2172" s="133"/>
      <c r="L2172" s="133"/>
      <c r="M2172" s="133"/>
      <c r="N2172" s="133"/>
      <c r="O2172" s="106"/>
      <c r="P2172" s="106"/>
      <c r="Q2172" s="109"/>
      <c r="R2172" s="109"/>
      <c r="S2172" s="109"/>
      <c r="T2172" s="109"/>
      <c r="U2172" s="109"/>
      <c r="V2172" s="109"/>
      <c r="W2172" s="122"/>
      <c r="X2172" s="138"/>
      <c r="Y2172" s="123"/>
      <c r="Z2172" s="123"/>
      <c r="AA2172" s="79"/>
      <c r="AB2172" s="79"/>
      <c r="AC2172" s="164"/>
      <c r="AD2172" s="123"/>
      <c r="AE2172" s="174"/>
      <c r="AF2172" s="124"/>
    </row>
    <row r="2173" spans="1:32" s="106" customFormat="1">
      <c r="A2173" s="108"/>
      <c r="B2173" s="108"/>
      <c r="C2173" s="108"/>
      <c r="D2173" s="125"/>
      <c r="E2173" s="100"/>
      <c r="F2173" s="125"/>
      <c r="G2173" s="125"/>
      <c r="H2173" s="133"/>
      <c r="I2173" s="133"/>
      <c r="J2173" s="133"/>
      <c r="K2173" s="133"/>
      <c r="L2173" s="133"/>
      <c r="M2173" s="133"/>
      <c r="N2173" s="133"/>
      <c r="Q2173" s="109"/>
      <c r="R2173" s="109"/>
      <c r="S2173" s="109"/>
      <c r="T2173" s="109"/>
      <c r="U2173" s="109"/>
      <c r="V2173" s="109"/>
      <c r="W2173" s="122"/>
      <c r="X2173" s="138"/>
      <c r="Y2173" s="123"/>
      <c r="Z2173" s="123"/>
      <c r="AA2173" s="79"/>
      <c r="AB2173" s="79"/>
      <c r="AC2173" s="164"/>
      <c r="AD2173" s="123"/>
      <c r="AE2173" s="174"/>
      <c r="AF2173" s="124"/>
    </row>
    <row r="2174" spans="1:32" s="106" customFormat="1">
      <c r="A2174" s="108"/>
      <c r="B2174" s="108"/>
      <c r="C2174" s="108"/>
      <c r="D2174" s="125"/>
      <c r="E2174" s="100"/>
      <c r="F2174" s="125"/>
      <c r="G2174" s="125"/>
      <c r="H2174" s="133"/>
      <c r="I2174" s="133"/>
      <c r="J2174" s="133"/>
      <c r="K2174" s="133"/>
      <c r="L2174" s="133"/>
      <c r="M2174" s="133"/>
      <c r="N2174" s="133"/>
      <c r="Q2174" s="109"/>
      <c r="R2174" s="109"/>
      <c r="S2174" s="109"/>
      <c r="T2174" s="109"/>
      <c r="U2174" s="109"/>
      <c r="V2174" s="109"/>
      <c r="W2174" s="122"/>
      <c r="X2174" s="138"/>
      <c r="Y2174" s="123"/>
      <c r="Z2174" s="123"/>
      <c r="AA2174" s="79"/>
      <c r="AB2174" s="79"/>
      <c r="AC2174" s="164"/>
      <c r="AD2174" s="123"/>
      <c r="AE2174" s="174"/>
      <c r="AF2174" s="124"/>
    </row>
    <row r="2175" spans="1:32" s="106" customFormat="1">
      <c r="A2175" s="108"/>
      <c r="B2175" s="108"/>
      <c r="C2175" s="108"/>
      <c r="D2175" s="125"/>
      <c r="E2175" s="100"/>
      <c r="F2175" s="125"/>
      <c r="G2175" s="125"/>
      <c r="H2175" s="133"/>
      <c r="I2175" s="133"/>
      <c r="J2175" s="133"/>
      <c r="K2175" s="133"/>
      <c r="L2175" s="133"/>
      <c r="M2175" s="133"/>
      <c r="N2175" s="133"/>
      <c r="Q2175" s="109"/>
      <c r="R2175" s="109"/>
      <c r="S2175" s="109"/>
      <c r="T2175" s="109"/>
      <c r="U2175" s="109"/>
      <c r="V2175" s="109"/>
      <c r="W2175" s="122"/>
      <c r="X2175" s="138"/>
      <c r="Y2175" s="123"/>
      <c r="Z2175" s="123"/>
      <c r="AA2175" s="79"/>
      <c r="AB2175" s="79"/>
      <c r="AC2175" s="164"/>
      <c r="AD2175" s="123"/>
      <c r="AE2175" s="174"/>
      <c r="AF2175" s="124"/>
    </row>
    <row r="2176" spans="1:32" s="106" customFormat="1">
      <c r="A2176" s="108"/>
      <c r="B2176" s="108"/>
      <c r="C2176" s="108"/>
      <c r="D2176" s="41"/>
      <c r="E2176" s="41"/>
      <c r="F2176" s="41"/>
      <c r="G2176" s="41"/>
      <c r="H2176" s="133"/>
      <c r="I2176" s="133"/>
      <c r="J2176" s="133"/>
      <c r="K2176" s="133"/>
      <c r="L2176" s="133"/>
      <c r="M2176" s="133"/>
      <c r="N2176" s="133"/>
      <c r="Q2176" s="109"/>
      <c r="R2176" s="109"/>
      <c r="S2176" s="109"/>
      <c r="T2176" s="109"/>
      <c r="U2176" s="109"/>
      <c r="V2176" s="109"/>
      <c r="W2176" s="122"/>
      <c r="X2176" s="138"/>
      <c r="Y2176" s="123"/>
      <c r="Z2176" s="123"/>
      <c r="AA2176" s="79"/>
      <c r="AB2176" s="79"/>
      <c r="AC2176" s="164"/>
      <c r="AD2176" s="123"/>
      <c r="AE2176" s="174"/>
      <c r="AF2176" s="124"/>
    </row>
    <row r="2177" spans="1:32" s="106" customFormat="1">
      <c r="A2177" s="108"/>
      <c r="B2177" s="108"/>
      <c r="C2177" s="108"/>
      <c r="D2177" s="41"/>
      <c r="E2177" s="41"/>
      <c r="F2177" s="41"/>
      <c r="G2177" s="41"/>
      <c r="H2177" s="133"/>
      <c r="I2177" s="133"/>
      <c r="J2177" s="133"/>
      <c r="K2177" s="133"/>
      <c r="L2177" s="133"/>
      <c r="M2177" s="133"/>
      <c r="N2177" s="133"/>
      <c r="Q2177" s="109"/>
      <c r="R2177" s="109"/>
      <c r="S2177" s="109"/>
      <c r="T2177" s="109"/>
      <c r="U2177" s="109"/>
      <c r="V2177" s="109"/>
      <c r="W2177" s="122"/>
      <c r="X2177" s="138"/>
      <c r="Y2177" s="123"/>
      <c r="Z2177" s="123"/>
      <c r="AA2177" s="79"/>
      <c r="AB2177" s="79"/>
      <c r="AC2177" s="164"/>
      <c r="AD2177" s="123"/>
      <c r="AE2177" s="174"/>
      <c r="AF2177" s="124"/>
    </row>
    <row r="2178" spans="1:32" s="106" customFormat="1">
      <c r="A2178" s="108"/>
      <c r="B2178" s="108"/>
      <c r="C2178" s="108"/>
      <c r="D2178" s="41"/>
      <c r="E2178" s="41"/>
      <c r="F2178" s="41"/>
      <c r="G2178" s="41"/>
      <c r="H2178" s="133"/>
      <c r="I2178" s="133"/>
      <c r="J2178" s="133"/>
      <c r="K2178" s="133"/>
      <c r="L2178" s="133"/>
      <c r="M2178" s="133"/>
      <c r="N2178" s="133"/>
      <c r="Q2178" s="109"/>
      <c r="R2178" s="109"/>
      <c r="S2178" s="109"/>
      <c r="T2178" s="109"/>
      <c r="U2178" s="109"/>
      <c r="V2178" s="109"/>
      <c r="W2178" s="122"/>
      <c r="X2178" s="138"/>
      <c r="Y2178" s="123"/>
      <c r="Z2178" s="123"/>
      <c r="AA2178" s="79"/>
      <c r="AB2178" s="79"/>
      <c r="AC2178" s="164"/>
      <c r="AD2178" s="123"/>
      <c r="AE2178" s="174"/>
      <c r="AF2178" s="124"/>
    </row>
    <row r="2179" spans="1:32" s="106" customFormat="1">
      <c r="A2179" s="108"/>
      <c r="B2179" s="108"/>
      <c r="C2179" s="108"/>
      <c r="D2179" s="127"/>
      <c r="E2179" s="100"/>
      <c r="F2179" s="127"/>
      <c r="G2179" s="127"/>
      <c r="H2179" s="133"/>
      <c r="I2179" s="133"/>
      <c r="J2179" s="133"/>
      <c r="K2179" s="133"/>
      <c r="L2179" s="133"/>
      <c r="M2179" s="133"/>
      <c r="N2179" s="133"/>
      <c r="Q2179" s="109"/>
      <c r="R2179" s="109"/>
      <c r="S2179" s="109"/>
      <c r="T2179" s="109"/>
      <c r="U2179" s="109"/>
      <c r="V2179" s="109"/>
      <c r="W2179" s="122"/>
      <c r="X2179" s="138"/>
      <c r="Y2179" s="123"/>
      <c r="Z2179" s="123"/>
      <c r="AA2179" s="79"/>
      <c r="AB2179" s="79"/>
      <c r="AC2179" s="164"/>
      <c r="AD2179" s="123"/>
      <c r="AE2179" s="174"/>
      <c r="AF2179" s="124"/>
    </row>
    <row r="2180" spans="1:32" s="106" customFormat="1">
      <c r="A2180" s="108"/>
      <c r="B2180" s="108"/>
      <c r="C2180" s="108"/>
      <c r="D2180" s="125"/>
      <c r="E2180" s="100"/>
      <c r="F2180" s="125"/>
      <c r="G2180" s="125"/>
      <c r="H2180" s="133"/>
      <c r="I2180" s="133"/>
      <c r="J2180" s="133"/>
      <c r="K2180" s="133"/>
      <c r="L2180" s="133"/>
      <c r="M2180" s="133"/>
      <c r="N2180" s="133"/>
      <c r="Q2180" s="109"/>
      <c r="R2180" s="109"/>
      <c r="S2180" s="109"/>
      <c r="T2180" s="109"/>
      <c r="U2180" s="109"/>
      <c r="V2180" s="109"/>
      <c r="W2180" s="122"/>
      <c r="X2180" s="138"/>
      <c r="Y2180" s="123"/>
      <c r="Z2180" s="123"/>
      <c r="AA2180" s="79"/>
      <c r="AB2180" s="79"/>
      <c r="AC2180" s="164"/>
      <c r="AD2180" s="123"/>
      <c r="AE2180" s="174"/>
      <c r="AF2180" s="124"/>
    </row>
    <row r="2181" spans="1:32" s="106" customFormat="1">
      <c r="A2181" s="108"/>
      <c r="B2181" s="108"/>
      <c r="C2181" s="108"/>
      <c r="D2181" s="125"/>
      <c r="E2181" s="100"/>
      <c r="F2181" s="125"/>
      <c r="G2181" s="125"/>
      <c r="H2181" s="133"/>
      <c r="I2181" s="133"/>
      <c r="J2181" s="133"/>
      <c r="K2181" s="133"/>
      <c r="L2181" s="133"/>
      <c r="M2181" s="133"/>
      <c r="N2181" s="133"/>
      <c r="Q2181" s="109"/>
      <c r="R2181" s="109"/>
      <c r="S2181" s="109"/>
      <c r="T2181" s="109"/>
      <c r="U2181" s="109"/>
      <c r="V2181" s="109"/>
      <c r="W2181" s="122"/>
      <c r="X2181" s="138"/>
      <c r="Y2181" s="123"/>
      <c r="Z2181" s="123"/>
      <c r="AA2181" s="79"/>
      <c r="AB2181" s="79"/>
      <c r="AC2181" s="164"/>
      <c r="AD2181" s="123"/>
      <c r="AE2181" s="174"/>
      <c r="AF2181" s="124"/>
    </row>
    <row r="2182" spans="1:32" s="106" customFormat="1">
      <c r="A2182" s="108"/>
      <c r="B2182" s="108"/>
      <c r="C2182" s="108"/>
      <c r="D2182" s="125"/>
      <c r="E2182" s="100"/>
      <c r="F2182" s="125"/>
      <c r="G2182" s="125"/>
      <c r="H2182" s="133"/>
      <c r="I2182" s="133"/>
      <c r="J2182" s="133"/>
      <c r="K2182" s="133"/>
      <c r="L2182" s="133"/>
      <c r="M2182" s="133"/>
      <c r="N2182" s="133"/>
      <c r="Q2182" s="109"/>
      <c r="R2182" s="109"/>
      <c r="S2182" s="109"/>
      <c r="T2182" s="109"/>
      <c r="U2182" s="109"/>
      <c r="V2182" s="109"/>
      <c r="W2182" s="122"/>
      <c r="X2182" s="138"/>
      <c r="Y2182" s="123"/>
      <c r="Z2182" s="123"/>
      <c r="AA2182" s="79"/>
      <c r="AB2182" s="79"/>
      <c r="AC2182" s="164"/>
      <c r="AD2182" s="123"/>
      <c r="AE2182" s="174"/>
      <c r="AF2182" s="124"/>
    </row>
    <row r="2183" spans="1:32" s="106" customFormat="1">
      <c r="A2183" s="108"/>
      <c r="B2183" s="108"/>
      <c r="C2183" s="108"/>
      <c r="D2183" s="125"/>
      <c r="E2183" s="100"/>
      <c r="F2183" s="125"/>
      <c r="G2183" s="125"/>
      <c r="H2183" s="133"/>
      <c r="I2183" s="133"/>
      <c r="J2183" s="133"/>
      <c r="K2183" s="133"/>
      <c r="L2183" s="133"/>
      <c r="M2183" s="133"/>
      <c r="N2183" s="133"/>
      <c r="Q2183" s="109"/>
      <c r="R2183" s="109"/>
      <c r="S2183" s="109"/>
      <c r="T2183" s="109"/>
      <c r="U2183" s="109"/>
      <c r="V2183" s="109"/>
      <c r="W2183" s="122"/>
      <c r="X2183" s="138"/>
      <c r="Y2183" s="123"/>
      <c r="Z2183" s="123"/>
      <c r="AA2183" s="79"/>
      <c r="AB2183" s="79"/>
      <c r="AC2183" s="164"/>
      <c r="AD2183" s="123"/>
      <c r="AE2183" s="174"/>
      <c r="AF2183" s="124"/>
    </row>
    <row r="2184" spans="1:32" s="106" customFormat="1">
      <c r="A2184" s="108"/>
      <c r="B2184" s="108"/>
      <c r="C2184" s="108"/>
      <c r="D2184" s="125"/>
      <c r="E2184" s="100"/>
      <c r="F2184" s="125"/>
      <c r="G2184" s="125"/>
      <c r="H2184" s="133"/>
      <c r="I2184" s="133"/>
      <c r="J2184" s="133"/>
      <c r="K2184" s="133"/>
      <c r="L2184" s="133"/>
      <c r="M2184" s="133"/>
      <c r="N2184" s="133"/>
      <c r="Q2184" s="109"/>
      <c r="R2184" s="109"/>
      <c r="S2184" s="109"/>
      <c r="T2184" s="109"/>
      <c r="U2184" s="109"/>
      <c r="V2184" s="109"/>
      <c r="W2184" s="122"/>
      <c r="X2184" s="138"/>
      <c r="Y2184" s="123"/>
      <c r="Z2184" s="123"/>
      <c r="AA2184" s="79"/>
      <c r="AB2184" s="79"/>
      <c r="AC2184" s="164"/>
      <c r="AD2184" s="123"/>
      <c r="AE2184" s="174"/>
      <c r="AF2184" s="124"/>
    </row>
    <row r="2185" spans="1:32" s="106" customFormat="1">
      <c r="A2185" s="108"/>
      <c r="B2185" s="108"/>
      <c r="C2185" s="108"/>
      <c r="D2185" s="125"/>
      <c r="E2185" s="100"/>
      <c r="F2185" s="125"/>
      <c r="G2185" s="125"/>
      <c r="H2185" s="133"/>
      <c r="I2185" s="133"/>
      <c r="J2185" s="133"/>
      <c r="K2185" s="133"/>
      <c r="L2185" s="133"/>
      <c r="M2185" s="133"/>
      <c r="N2185" s="133"/>
      <c r="Q2185" s="109"/>
      <c r="R2185" s="109"/>
      <c r="S2185" s="109"/>
      <c r="T2185" s="109"/>
      <c r="U2185" s="109"/>
      <c r="V2185" s="109"/>
      <c r="W2185" s="122"/>
      <c r="X2185" s="138"/>
      <c r="Y2185" s="123"/>
      <c r="Z2185" s="123"/>
      <c r="AA2185" s="79"/>
      <c r="AB2185" s="79"/>
      <c r="AC2185" s="164"/>
      <c r="AD2185" s="123"/>
      <c r="AE2185" s="174"/>
      <c r="AF2185" s="124"/>
    </row>
    <row r="2186" spans="1:32" s="106" customFormat="1">
      <c r="A2186" s="108"/>
      <c r="B2186" s="108"/>
      <c r="C2186" s="108"/>
      <c r="D2186" s="125"/>
      <c r="E2186" s="100"/>
      <c r="F2186" s="125"/>
      <c r="G2186" s="125"/>
      <c r="H2186" s="133"/>
      <c r="I2186" s="133"/>
      <c r="J2186" s="133"/>
      <c r="K2186" s="133"/>
      <c r="L2186" s="133"/>
      <c r="M2186" s="133"/>
      <c r="N2186" s="133"/>
      <c r="Q2186" s="109"/>
      <c r="R2186" s="109"/>
      <c r="S2186" s="109"/>
      <c r="T2186" s="109"/>
      <c r="U2186" s="109"/>
      <c r="V2186" s="109"/>
      <c r="W2186" s="122"/>
      <c r="X2186" s="138"/>
      <c r="Y2186" s="123"/>
      <c r="Z2186" s="123"/>
      <c r="AA2186" s="79"/>
      <c r="AB2186" s="79"/>
      <c r="AC2186" s="164"/>
      <c r="AD2186" s="123"/>
      <c r="AE2186" s="174"/>
      <c r="AF2186" s="124"/>
    </row>
    <row r="2187" spans="1:32" s="106" customFormat="1">
      <c r="A2187" s="108"/>
      <c r="B2187" s="108"/>
      <c r="C2187" s="108"/>
      <c r="D2187" s="125"/>
      <c r="E2187" s="100"/>
      <c r="F2187" s="125"/>
      <c r="G2187" s="125"/>
      <c r="H2187" s="133"/>
      <c r="I2187" s="133"/>
      <c r="J2187" s="133"/>
      <c r="K2187" s="133"/>
      <c r="L2187" s="133"/>
      <c r="M2187" s="133"/>
      <c r="N2187" s="133"/>
      <c r="Q2187" s="109"/>
      <c r="R2187" s="109"/>
      <c r="S2187" s="109"/>
      <c r="T2187" s="109"/>
      <c r="U2187" s="109"/>
      <c r="V2187" s="109"/>
      <c r="W2187" s="122"/>
      <c r="X2187" s="138"/>
      <c r="Y2187" s="123"/>
      <c r="Z2187" s="123"/>
      <c r="AA2187" s="79"/>
      <c r="AB2187" s="79"/>
      <c r="AC2187" s="164"/>
      <c r="AD2187" s="123"/>
      <c r="AE2187" s="174"/>
      <c r="AF2187" s="124"/>
    </row>
    <row r="2188" spans="1:32" s="106" customFormat="1">
      <c r="A2188" s="108"/>
      <c r="B2188" s="108"/>
      <c r="C2188" s="108"/>
      <c r="D2188" s="41"/>
      <c r="E2188" s="41"/>
      <c r="F2188" s="41"/>
      <c r="G2188" s="41"/>
      <c r="H2188" s="133"/>
      <c r="I2188" s="133"/>
      <c r="J2188" s="133"/>
      <c r="K2188" s="133"/>
      <c r="L2188" s="133"/>
      <c r="M2188" s="133"/>
      <c r="N2188" s="133"/>
      <c r="Q2188" s="109"/>
      <c r="R2188" s="109"/>
      <c r="S2188" s="109"/>
      <c r="T2188" s="109"/>
      <c r="U2188" s="109"/>
      <c r="V2188" s="109"/>
      <c r="W2188" s="122"/>
      <c r="X2188" s="138"/>
      <c r="Y2188" s="123"/>
      <c r="Z2188" s="123"/>
      <c r="AA2188" s="79"/>
      <c r="AB2188" s="79"/>
      <c r="AC2188" s="164"/>
      <c r="AD2188" s="123"/>
      <c r="AE2188" s="174"/>
      <c r="AF2188" s="124"/>
    </row>
    <row r="2189" spans="1:32" s="106" customFormat="1">
      <c r="A2189" s="108"/>
      <c r="B2189" s="108"/>
      <c r="C2189" s="108"/>
      <c r="D2189" s="111"/>
      <c r="E2189" s="100"/>
      <c r="F2189" s="111"/>
      <c r="G2189" s="111"/>
      <c r="H2189" s="133"/>
      <c r="I2189" s="133"/>
      <c r="J2189" s="133"/>
      <c r="K2189" s="133"/>
      <c r="L2189" s="133"/>
      <c r="M2189" s="133"/>
      <c r="N2189" s="133"/>
      <c r="Q2189" s="109"/>
      <c r="R2189" s="109"/>
      <c r="S2189" s="109"/>
      <c r="T2189" s="109"/>
      <c r="U2189" s="109"/>
      <c r="V2189" s="109"/>
      <c r="W2189" s="122"/>
      <c r="X2189" s="138"/>
      <c r="Y2189" s="123"/>
      <c r="Z2189" s="123"/>
      <c r="AA2189" s="79"/>
      <c r="AB2189" s="79"/>
      <c r="AC2189" s="164"/>
      <c r="AD2189" s="123"/>
      <c r="AE2189" s="174"/>
      <c r="AF2189" s="124"/>
    </row>
    <row r="2190" spans="1:32" s="106" customFormat="1">
      <c r="A2190" s="108"/>
      <c r="B2190" s="108"/>
      <c r="C2190" s="108"/>
      <c r="D2190" s="126"/>
      <c r="E2190" s="100"/>
      <c r="F2190" s="126"/>
      <c r="G2190" s="126"/>
      <c r="H2190" s="133"/>
      <c r="I2190" s="133"/>
      <c r="J2190" s="133"/>
      <c r="K2190" s="133"/>
      <c r="L2190" s="133"/>
      <c r="M2190" s="133"/>
      <c r="N2190" s="133"/>
      <c r="Q2190" s="109"/>
      <c r="R2190" s="109"/>
      <c r="S2190" s="109"/>
      <c r="T2190" s="109"/>
      <c r="U2190" s="109"/>
      <c r="V2190" s="109"/>
      <c r="W2190" s="122"/>
      <c r="X2190" s="138"/>
      <c r="Y2190" s="123"/>
      <c r="Z2190" s="123"/>
      <c r="AA2190" s="79"/>
      <c r="AB2190" s="79"/>
      <c r="AC2190" s="164"/>
      <c r="AD2190" s="123"/>
      <c r="AE2190" s="174"/>
      <c r="AF2190" s="124"/>
    </row>
    <row r="2191" spans="1:32" s="106" customFormat="1">
      <c r="A2191" s="108"/>
      <c r="B2191" s="108"/>
      <c r="C2191" s="108"/>
      <c r="D2191" s="126"/>
      <c r="E2191" s="100"/>
      <c r="F2191" s="126"/>
      <c r="G2191" s="126"/>
      <c r="H2191" s="133"/>
      <c r="I2191" s="133"/>
      <c r="J2191" s="133"/>
      <c r="K2191" s="133"/>
      <c r="L2191" s="133"/>
      <c r="M2191" s="133"/>
      <c r="N2191" s="133"/>
      <c r="Q2191" s="109"/>
      <c r="R2191" s="109"/>
      <c r="S2191" s="109"/>
      <c r="T2191" s="109"/>
      <c r="U2191" s="109"/>
      <c r="V2191" s="109"/>
      <c r="W2191" s="122"/>
      <c r="X2191" s="138"/>
      <c r="Y2191" s="123"/>
      <c r="Z2191" s="123"/>
      <c r="AA2191" s="79"/>
      <c r="AB2191" s="79"/>
      <c r="AC2191" s="164"/>
      <c r="AD2191" s="123"/>
      <c r="AE2191" s="174"/>
      <c r="AF2191" s="124"/>
    </row>
    <row r="2192" spans="1:32" s="106" customFormat="1">
      <c r="A2192" s="108"/>
      <c r="B2192" s="108"/>
      <c r="C2192" s="108"/>
      <c r="D2192" s="41"/>
      <c r="E2192" s="41"/>
      <c r="F2192" s="41"/>
      <c r="G2192" s="41"/>
      <c r="H2192" s="133"/>
      <c r="I2192" s="133"/>
      <c r="J2192" s="133"/>
      <c r="K2192" s="133"/>
      <c r="L2192" s="133"/>
      <c r="M2192" s="133"/>
      <c r="N2192" s="133"/>
      <c r="Q2192" s="109"/>
      <c r="R2192" s="109"/>
      <c r="S2192" s="109"/>
      <c r="T2192" s="109"/>
      <c r="U2192" s="109"/>
      <c r="V2192" s="109"/>
      <c r="W2192" s="122"/>
      <c r="X2192" s="138"/>
      <c r="Y2192" s="123"/>
      <c r="Z2192" s="123"/>
      <c r="AA2192" s="79"/>
      <c r="AB2192" s="79"/>
      <c r="AC2192" s="164"/>
      <c r="AD2192" s="123"/>
      <c r="AE2192" s="174"/>
      <c r="AF2192" s="124"/>
    </row>
    <row r="2193" spans="1:32" s="106" customFormat="1">
      <c r="A2193" s="108"/>
      <c r="B2193" s="108"/>
      <c r="C2193" s="108"/>
      <c r="D2193" s="41"/>
      <c r="E2193" s="41"/>
      <c r="F2193" s="41"/>
      <c r="G2193" s="41"/>
      <c r="H2193" s="133"/>
      <c r="I2193" s="133"/>
      <c r="J2193" s="133"/>
      <c r="K2193" s="133"/>
      <c r="L2193" s="133"/>
      <c r="M2193" s="133"/>
      <c r="N2193" s="133"/>
      <c r="Q2193" s="109"/>
      <c r="R2193" s="109"/>
      <c r="S2193" s="109"/>
      <c r="T2193" s="109"/>
      <c r="U2193" s="109"/>
      <c r="V2193" s="109"/>
      <c r="W2193" s="122"/>
      <c r="X2193" s="138"/>
      <c r="Y2193" s="123"/>
      <c r="Z2193" s="123"/>
      <c r="AA2193" s="79"/>
      <c r="AB2193" s="79"/>
      <c r="AC2193" s="164"/>
      <c r="AD2193" s="123"/>
      <c r="AE2193" s="174"/>
      <c r="AF2193" s="124"/>
    </row>
    <row r="2194" spans="1:32" s="106" customFormat="1">
      <c r="A2194" s="108"/>
      <c r="B2194" s="108"/>
      <c r="C2194" s="108"/>
      <c r="D2194" s="41"/>
      <c r="E2194" s="41"/>
      <c r="F2194" s="41"/>
      <c r="G2194" s="41"/>
      <c r="H2194" s="133"/>
      <c r="I2194" s="133"/>
      <c r="J2194" s="133"/>
      <c r="K2194" s="133"/>
      <c r="L2194" s="133"/>
      <c r="M2194" s="133"/>
      <c r="N2194" s="133"/>
      <c r="Q2194" s="109"/>
      <c r="R2194" s="109"/>
      <c r="S2194" s="109"/>
      <c r="T2194" s="109"/>
      <c r="U2194" s="109"/>
      <c r="V2194" s="109"/>
      <c r="W2194" s="122"/>
      <c r="X2194" s="138"/>
      <c r="Y2194" s="123"/>
      <c r="Z2194" s="123"/>
      <c r="AA2194" s="79"/>
      <c r="AB2194" s="79"/>
      <c r="AC2194" s="164"/>
      <c r="AD2194" s="123"/>
      <c r="AE2194" s="174"/>
      <c r="AF2194" s="124"/>
    </row>
    <row r="2195" spans="1:32" s="106" customFormat="1">
      <c r="A2195" s="108"/>
      <c r="B2195" s="108"/>
      <c r="C2195" s="108"/>
      <c r="D2195" s="41"/>
      <c r="E2195" s="41"/>
      <c r="F2195" s="41"/>
      <c r="G2195" s="41"/>
      <c r="H2195" s="133"/>
      <c r="I2195" s="133"/>
      <c r="J2195" s="133"/>
      <c r="K2195" s="133"/>
      <c r="L2195" s="133"/>
      <c r="M2195" s="133"/>
      <c r="N2195" s="133"/>
      <c r="Q2195" s="109"/>
      <c r="R2195" s="109"/>
      <c r="S2195" s="109"/>
      <c r="T2195" s="109"/>
      <c r="U2195" s="109"/>
      <c r="V2195" s="109"/>
      <c r="W2195" s="122"/>
      <c r="X2195" s="138"/>
      <c r="Y2195" s="123"/>
      <c r="Z2195" s="123"/>
      <c r="AA2195" s="79"/>
      <c r="AB2195" s="79"/>
      <c r="AC2195" s="164"/>
      <c r="AD2195" s="123"/>
      <c r="AE2195" s="174"/>
      <c r="AF2195" s="124"/>
    </row>
    <row r="2196" spans="1:32" s="106" customFormat="1">
      <c r="A2196" s="108"/>
      <c r="B2196" s="108"/>
      <c r="C2196" s="108"/>
      <c r="D2196" s="102"/>
      <c r="E2196" s="102"/>
      <c r="F2196" s="102"/>
      <c r="G2196" s="102"/>
      <c r="H2196" s="133"/>
      <c r="I2196" s="133"/>
      <c r="J2196" s="133"/>
      <c r="K2196" s="133"/>
      <c r="L2196" s="133"/>
      <c r="M2196" s="133"/>
      <c r="N2196" s="133"/>
      <c r="Q2196" s="109"/>
      <c r="R2196" s="109"/>
      <c r="S2196" s="109"/>
      <c r="T2196" s="109"/>
      <c r="U2196" s="109"/>
      <c r="V2196" s="109"/>
      <c r="W2196" s="122"/>
      <c r="X2196" s="138"/>
      <c r="Y2196" s="123"/>
      <c r="Z2196" s="123"/>
      <c r="AA2196" s="79"/>
      <c r="AB2196" s="79"/>
      <c r="AC2196" s="164"/>
      <c r="AD2196" s="123"/>
      <c r="AE2196" s="174"/>
      <c r="AF2196" s="124"/>
    </row>
    <row r="2197" spans="1:32" s="106" customFormat="1">
      <c r="A2197" s="108"/>
      <c r="B2197" s="108"/>
      <c r="C2197" s="108"/>
      <c r="D2197" s="41"/>
      <c r="E2197" s="41"/>
      <c r="F2197" s="41"/>
      <c r="G2197" s="41"/>
      <c r="H2197" s="133"/>
      <c r="I2197" s="133"/>
      <c r="J2197" s="133"/>
      <c r="K2197" s="133"/>
      <c r="L2197" s="133"/>
      <c r="M2197" s="133"/>
      <c r="N2197" s="133"/>
      <c r="Q2197" s="109"/>
      <c r="R2197" s="109"/>
      <c r="S2197" s="109"/>
      <c r="T2197" s="109"/>
      <c r="U2197" s="109"/>
      <c r="V2197" s="109"/>
      <c r="W2197" s="122"/>
      <c r="X2197" s="138"/>
      <c r="Y2197" s="123"/>
      <c r="Z2197" s="123"/>
      <c r="AA2197" s="79"/>
      <c r="AB2197" s="79"/>
      <c r="AC2197" s="164"/>
      <c r="AD2197" s="123"/>
      <c r="AE2197" s="174"/>
      <c r="AF2197" s="124"/>
    </row>
    <row r="2198" spans="1:32" s="106" customFormat="1">
      <c r="A2198" s="108"/>
      <c r="B2198" s="108"/>
      <c r="C2198" s="108"/>
      <c r="D2198" s="41"/>
      <c r="E2198" s="41"/>
      <c r="F2198" s="41"/>
      <c r="G2198" s="41"/>
      <c r="H2198" s="133"/>
      <c r="I2198" s="133"/>
      <c r="J2198" s="133"/>
      <c r="K2198" s="133"/>
      <c r="L2198" s="133"/>
      <c r="M2198" s="133"/>
      <c r="N2198" s="133"/>
      <c r="Q2198" s="109"/>
      <c r="R2198" s="109"/>
      <c r="S2198" s="109"/>
      <c r="T2198" s="109"/>
      <c r="U2198" s="109"/>
      <c r="V2198" s="109"/>
      <c r="W2198" s="122"/>
      <c r="X2198" s="138"/>
      <c r="Y2198" s="123"/>
      <c r="Z2198" s="123"/>
      <c r="AA2198" s="79"/>
      <c r="AB2198" s="79"/>
      <c r="AC2198" s="164"/>
      <c r="AD2198" s="123"/>
      <c r="AE2198" s="174"/>
      <c r="AF2198" s="124"/>
    </row>
    <row r="2199" spans="1:32" s="106" customFormat="1">
      <c r="A2199" s="108"/>
      <c r="B2199" s="108"/>
      <c r="C2199" s="108"/>
      <c r="D2199" s="41"/>
      <c r="E2199" s="41"/>
      <c r="F2199" s="41"/>
      <c r="G2199" s="41"/>
      <c r="H2199" s="133"/>
      <c r="I2199" s="133"/>
      <c r="J2199" s="133"/>
      <c r="K2199" s="133"/>
      <c r="L2199" s="133"/>
      <c r="M2199" s="133"/>
      <c r="N2199" s="133"/>
      <c r="Q2199" s="109"/>
      <c r="R2199" s="109"/>
      <c r="S2199" s="109"/>
      <c r="T2199" s="109"/>
      <c r="U2199" s="109"/>
      <c r="V2199" s="109"/>
      <c r="W2199" s="122"/>
      <c r="X2199" s="138"/>
      <c r="Y2199" s="123"/>
      <c r="Z2199" s="123"/>
      <c r="AA2199" s="79"/>
      <c r="AB2199" s="79"/>
      <c r="AC2199" s="164"/>
      <c r="AD2199" s="123"/>
      <c r="AE2199" s="174"/>
      <c r="AF2199" s="124"/>
    </row>
    <row r="2200" spans="1:32" s="106" customFormat="1">
      <c r="A2200" s="108"/>
      <c r="B2200" s="108"/>
      <c r="C2200" s="108"/>
      <c r="D2200" s="111"/>
      <c r="E2200" s="100"/>
      <c r="F2200" s="111"/>
      <c r="G2200" s="111"/>
      <c r="H2200" s="133"/>
      <c r="I2200" s="133"/>
      <c r="J2200" s="133"/>
      <c r="K2200" s="133"/>
      <c r="L2200" s="133"/>
      <c r="M2200" s="133"/>
      <c r="N2200" s="133"/>
      <c r="Q2200" s="109"/>
      <c r="R2200" s="109"/>
      <c r="S2200" s="109"/>
      <c r="T2200" s="109"/>
      <c r="U2200" s="109"/>
      <c r="V2200" s="109"/>
      <c r="W2200" s="122"/>
      <c r="X2200" s="138"/>
      <c r="Y2200" s="123"/>
      <c r="Z2200" s="123"/>
      <c r="AA2200" s="79"/>
      <c r="AB2200" s="79"/>
      <c r="AC2200" s="164"/>
      <c r="AD2200" s="123"/>
      <c r="AE2200" s="174"/>
      <c r="AF2200" s="124"/>
    </row>
    <row r="2201" spans="1:32" s="106" customFormat="1">
      <c r="A2201" s="108"/>
      <c r="B2201" s="108"/>
      <c r="C2201" s="108"/>
      <c r="D2201" s="41"/>
      <c r="E2201" s="41"/>
      <c r="F2201" s="41"/>
      <c r="G2201" s="41"/>
      <c r="H2201" s="133"/>
      <c r="I2201" s="133"/>
      <c r="J2201" s="133"/>
      <c r="K2201" s="133"/>
      <c r="L2201" s="133"/>
      <c r="M2201" s="133"/>
      <c r="N2201" s="133"/>
      <c r="Q2201" s="109"/>
      <c r="R2201" s="109"/>
      <c r="S2201" s="109"/>
      <c r="T2201" s="109"/>
      <c r="U2201" s="109"/>
      <c r="V2201" s="109"/>
      <c r="W2201" s="122"/>
      <c r="X2201" s="138"/>
      <c r="Y2201" s="123"/>
      <c r="Z2201" s="123"/>
      <c r="AA2201" s="79"/>
      <c r="AB2201" s="79"/>
      <c r="AC2201" s="164"/>
      <c r="AD2201" s="123"/>
      <c r="AE2201" s="174"/>
      <c r="AF2201" s="124"/>
    </row>
    <row r="2202" spans="1:32" s="106" customFormat="1">
      <c r="A2202" s="108"/>
      <c r="B2202" s="108"/>
      <c r="C2202" s="108"/>
      <c r="D2202" s="41"/>
      <c r="E2202" s="41"/>
      <c r="F2202" s="41"/>
      <c r="G2202" s="41"/>
      <c r="H2202" s="133"/>
      <c r="I2202" s="133"/>
      <c r="J2202" s="133"/>
      <c r="K2202" s="133"/>
      <c r="L2202" s="133"/>
      <c r="M2202" s="133"/>
      <c r="N2202" s="133"/>
      <c r="Q2202" s="109"/>
      <c r="R2202" s="109"/>
      <c r="S2202" s="109"/>
      <c r="T2202" s="109"/>
      <c r="U2202" s="109"/>
      <c r="V2202" s="109"/>
      <c r="W2202" s="122"/>
      <c r="X2202" s="138"/>
      <c r="Y2202" s="123"/>
      <c r="Z2202" s="123"/>
      <c r="AA2202" s="79"/>
      <c r="AB2202" s="79"/>
      <c r="AC2202" s="164"/>
      <c r="AD2202" s="123"/>
      <c r="AE2202" s="174"/>
      <c r="AF2202" s="124"/>
    </row>
    <row r="2203" spans="1:32" s="106" customFormat="1">
      <c r="A2203" s="108"/>
      <c r="B2203" s="108"/>
      <c r="C2203" s="108"/>
      <c r="D2203" s="125"/>
      <c r="E2203" s="100"/>
      <c r="F2203" s="125"/>
      <c r="G2203" s="125"/>
      <c r="H2203" s="133"/>
      <c r="I2203" s="133"/>
      <c r="J2203" s="133"/>
      <c r="K2203" s="133"/>
      <c r="L2203" s="133"/>
      <c r="M2203" s="133"/>
      <c r="N2203" s="133"/>
      <c r="Q2203" s="109"/>
      <c r="R2203" s="109"/>
      <c r="S2203" s="109"/>
      <c r="T2203" s="109"/>
      <c r="U2203" s="109"/>
      <c r="V2203" s="109"/>
      <c r="W2203" s="122"/>
      <c r="X2203" s="138"/>
      <c r="Y2203" s="123"/>
      <c r="Z2203" s="123"/>
      <c r="AA2203" s="79"/>
      <c r="AB2203" s="79"/>
      <c r="AC2203" s="164"/>
      <c r="AD2203" s="123"/>
      <c r="AE2203" s="174"/>
      <c r="AF2203" s="124"/>
    </row>
    <row r="2204" spans="1:32" s="106" customFormat="1">
      <c r="A2204" s="108"/>
      <c r="B2204" s="108"/>
      <c r="C2204" s="108"/>
      <c r="D2204" s="41"/>
      <c r="E2204" s="41"/>
      <c r="F2204" s="41"/>
      <c r="G2204" s="41"/>
      <c r="H2204" s="133"/>
      <c r="I2204" s="133"/>
      <c r="J2204" s="133"/>
      <c r="K2204" s="133"/>
      <c r="L2204" s="133"/>
      <c r="M2204" s="133"/>
      <c r="N2204" s="133"/>
      <c r="Q2204" s="109"/>
      <c r="R2204" s="109"/>
      <c r="S2204" s="109"/>
      <c r="T2204" s="109"/>
      <c r="U2204" s="109"/>
      <c r="V2204" s="109"/>
      <c r="W2204" s="122"/>
      <c r="X2204" s="138"/>
      <c r="Y2204" s="123"/>
      <c r="Z2204" s="123"/>
      <c r="AA2204" s="79"/>
      <c r="AB2204" s="79"/>
      <c r="AC2204" s="164"/>
      <c r="AD2204" s="123"/>
      <c r="AE2204" s="174"/>
      <c r="AF2204" s="124"/>
    </row>
    <row r="2205" spans="1:32" s="106" customFormat="1">
      <c r="A2205" s="108"/>
      <c r="B2205" s="108"/>
      <c r="C2205" s="108"/>
      <c r="D2205" s="125"/>
      <c r="E2205" s="100"/>
      <c r="F2205" s="125"/>
      <c r="G2205" s="125"/>
      <c r="H2205" s="133"/>
      <c r="I2205" s="133"/>
      <c r="J2205" s="133"/>
      <c r="K2205" s="133"/>
      <c r="L2205" s="133"/>
      <c r="M2205" s="133"/>
      <c r="N2205" s="133"/>
      <c r="Q2205" s="109"/>
      <c r="R2205" s="109"/>
      <c r="S2205" s="109"/>
      <c r="T2205" s="109"/>
      <c r="U2205" s="109"/>
      <c r="V2205" s="109"/>
      <c r="W2205" s="122"/>
      <c r="X2205" s="138"/>
      <c r="Y2205" s="123"/>
      <c r="Z2205" s="123"/>
      <c r="AA2205" s="79"/>
      <c r="AB2205" s="79"/>
      <c r="AC2205" s="164"/>
      <c r="AD2205" s="123"/>
      <c r="AE2205" s="174"/>
      <c r="AF2205" s="124"/>
    </row>
    <row r="2206" spans="1:32" s="106" customFormat="1">
      <c r="A2206" s="108"/>
      <c r="B2206" s="108"/>
      <c r="C2206" s="108"/>
      <c r="D2206" s="125"/>
      <c r="E2206" s="100"/>
      <c r="F2206" s="125"/>
      <c r="G2206" s="125"/>
      <c r="H2206" s="133"/>
      <c r="I2206" s="133"/>
      <c r="J2206" s="133"/>
      <c r="K2206" s="133"/>
      <c r="L2206" s="133"/>
      <c r="M2206" s="133"/>
      <c r="N2206" s="133"/>
      <c r="Q2206" s="109"/>
      <c r="R2206" s="109"/>
      <c r="S2206" s="109"/>
      <c r="T2206" s="109"/>
      <c r="U2206" s="109"/>
      <c r="V2206" s="109"/>
      <c r="W2206" s="122"/>
      <c r="X2206" s="138"/>
      <c r="Y2206" s="123"/>
      <c r="Z2206" s="123"/>
      <c r="AA2206" s="79"/>
      <c r="AB2206" s="79"/>
      <c r="AC2206" s="164"/>
      <c r="AD2206" s="123"/>
      <c r="AE2206" s="174"/>
      <c r="AF2206" s="124"/>
    </row>
    <row r="2207" spans="1:32" s="106" customFormat="1">
      <c r="A2207" s="108"/>
      <c r="B2207" s="108"/>
      <c r="C2207" s="108"/>
      <c r="D2207" s="125"/>
      <c r="E2207" s="100"/>
      <c r="F2207" s="125"/>
      <c r="G2207" s="125"/>
      <c r="H2207" s="133"/>
      <c r="I2207" s="133"/>
      <c r="J2207" s="133"/>
      <c r="K2207" s="133"/>
      <c r="L2207" s="133"/>
      <c r="M2207" s="133"/>
      <c r="N2207" s="133"/>
      <c r="Q2207" s="109"/>
      <c r="R2207" s="109"/>
      <c r="S2207" s="109"/>
      <c r="T2207" s="109"/>
      <c r="U2207" s="109"/>
      <c r="V2207" s="109"/>
      <c r="W2207" s="122"/>
      <c r="X2207" s="138"/>
      <c r="Y2207" s="123"/>
      <c r="Z2207" s="123"/>
      <c r="AA2207" s="79"/>
      <c r="AB2207" s="79"/>
      <c r="AC2207" s="164"/>
      <c r="AD2207" s="123"/>
      <c r="AE2207" s="174"/>
      <c r="AF2207" s="124"/>
    </row>
    <row r="2208" spans="1:32" s="106" customFormat="1">
      <c r="A2208" s="108"/>
      <c r="B2208" s="108"/>
      <c r="C2208" s="108"/>
      <c r="D2208" s="111"/>
      <c r="E2208" s="100"/>
      <c r="F2208" s="111"/>
      <c r="G2208" s="111"/>
      <c r="H2208" s="133"/>
      <c r="I2208" s="133"/>
      <c r="J2208" s="133"/>
      <c r="K2208" s="133"/>
      <c r="L2208" s="133"/>
      <c r="M2208" s="133"/>
      <c r="N2208" s="133"/>
      <c r="Q2208" s="109"/>
      <c r="R2208" s="109"/>
      <c r="S2208" s="109"/>
      <c r="T2208" s="109"/>
      <c r="U2208" s="109"/>
      <c r="V2208" s="109"/>
      <c r="W2208" s="122"/>
      <c r="X2208" s="138"/>
      <c r="Y2208" s="123"/>
      <c r="Z2208" s="123"/>
      <c r="AA2208" s="79"/>
      <c r="AB2208" s="79"/>
      <c r="AC2208" s="164"/>
      <c r="AD2208" s="123"/>
      <c r="AE2208" s="174"/>
      <c r="AF2208" s="124"/>
    </row>
    <row r="2209" spans="1:32" s="106" customFormat="1">
      <c r="A2209" s="108"/>
      <c r="B2209" s="108"/>
      <c r="C2209" s="108"/>
      <c r="D2209" s="111"/>
      <c r="E2209" s="100"/>
      <c r="F2209" s="111"/>
      <c r="G2209" s="111"/>
      <c r="H2209" s="133"/>
      <c r="I2209" s="133"/>
      <c r="J2209" s="133"/>
      <c r="K2209" s="133"/>
      <c r="L2209" s="133"/>
      <c r="M2209" s="133"/>
      <c r="N2209" s="133"/>
      <c r="Q2209" s="109"/>
      <c r="R2209" s="109"/>
      <c r="S2209" s="109"/>
      <c r="T2209" s="109"/>
      <c r="U2209" s="109"/>
      <c r="V2209" s="109"/>
      <c r="W2209" s="122"/>
      <c r="X2209" s="138"/>
      <c r="Y2209" s="123"/>
      <c r="Z2209" s="123"/>
      <c r="AA2209" s="79"/>
      <c r="AB2209" s="79"/>
      <c r="AC2209" s="164"/>
      <c r="AD2209" s="123"/>
      <c r="AE2209" s="174"/>
      <c r="AF2209" s="124"/>
    </row>
    <row r="2210" spans="1:32" s="106" customFormat="1">
      <c r="A2210" s="108"/>
      <c r="B2210" s="108"/>
      <c r="C2210" s="108"/>
      <c r="D2210" s="111"/>
      <c r="E2210" s="100"/>
      <c r="F2210" s="111"/>
      <c r="G2210" s="111"/>
      <c r="H2210" s="133"/>
      <c r="I2210" s="133"/>
      <c r="J2210" s="133"/>
      <c r="K2210" s="133"/>
      <c r="L2210" s="133"/>
      <c r="M2210" s="133"/>
      <c r="N2210" s="133"/>
      <c r="Q2210" s="109"/>
      <c r="R2210" s="109"/>
      <c r="S2210" s="109"/>
      <c r="T2210" s="109"/>
      <c r="U2210" s="109"/>
      <c r="V2210" s="109"/>
      <c r="W2210" s="122"/>
      <c r="X2210" s="138"/>
      <c r="Y2210" s="123"/>
      <c r="Z2210" s="123"/>
      <c r="AA2210" s="79"/>
      <c r="AB2210" s="79"/>
      <c r="AC2210" s="164"/>
      <c r="AD2210" s="123"/>
      <c r="AE2210" s="174"/>
      <c r="AF2210" s="124"/>
    </row>
    <row r="2211" spans="1:32" s="106" customFormat="1">
      <c r="A2211" s="108"/>
      <c r="B2211" s="108"/>
      <c r="C2211" s="108"/>
      <c r="D2211" s="41"/>
      <c r="E2211" s="41"/>
      <c r="F2211" s="41"/>
      <c r="G2211" s="41"/>
      <c r="H2211" s="133"/>
      <c r="I2211" s="133"/>
      <c r="J2211" s="133"/>
      <c r="K2211" s="133"/>
      <c r="L2211" s="133"/>
      <c r="M2211" s="133"/>
      <c r="N2211" s="133"/>
      <c r="Q2211" s="109"/>
      <c r="R2211" s="109"/>
      <c r="S2211" s="109"/>
      <c r="T2211" s="109"/>
      <c r="U2211" s="109"/>
      <c r="V2211" s="109"/>
      <c r="W2211" s="122"/>
      <c r="X2211" s="138"/>
      <c r="Y2211" s="123"/>
      <c r="Z2211" s="123"/>
      <c r="AA2211" s="79"/>
      <c r="AB2211" s="79"/>
      <c r="AC2211" s="164"/>
      <c r="AD2211" s="123"/>
      <c r="AE2211" s="174"/>
      <c r="AF2211" s="124"/>
    </row>
    <row r="2212" spans="1:32" s="106" customFormat="1">
      <c r="A2212" s="108"/>
      <c r="B2212" s="108"/>
      <c r="C2212" s="108"/>
      <c r="D2212" s="41"/>
      <c r="E2212" s="41"/>
      <c r="F2212" s="41"/>
      <c r="G2212" s="41"/>
      <c r="H2212" s="133"/>
      <c r="I2212" s="133"/>
      <c r="J2212" s="133"/>
      <c r="K2212" s="133"/>
      <c r="L2212" s="133"/>
      <c r="M2212" s="133"/>
      <c r="N2212" s="133"/>
      <c r="Q2212" s="109"/>
      <c r="R2212" s="109"/>
      <c r="S2212" s="109"/>
      <c r="T2212" s="109"/>
      <c r="U2212" s="109"/>
      <c r="V2212" s="109"/>
      <c r="W2212" s="122"/>
      <c r="X2212" s="138"/>
      <c r="Y2212" s="123"/>
      <c r="Z2212" s="123"/>
      <c r="AA2212" s="79"/>
      <c r="AB2212" s="79"/>
      <c r="AC2212" s="164"/>
      <c r="AD2212" s="123"/>
      <c r="AE2212" s="174"/>
      <c r="AF2212" s="124"/>
    </row>
    <row r="2213" spans="1:32" s="106" customFormat="1">
      <c r="A2213" s="108"/>
      <c r="B2213" s="108"/>
      <c r="C2213" s="108"/>
      <c r="D2213" s="41"/>
      <c r="E2213" s="41"/>
      <c r="F2213" s="41"/>
      <c r="G2213" s="41"/>
      <c r="H2213" s="133"/>
      <c r="I2213" s="133"/>
      <c r="J2213" s="133"/>
      <c r="K2213" s="133"/>
      <c r="L2213" s="133"/>
      <c r="M2213" s="133"/>
      <c r="N2213" s="133"/>
      <c r="Q2213" s="109"/>
      <c r="R2213" s="109"/>
      <c r="S2213" s="109"/>
      <c r="T2213" s="109"/>
      <c r="U2213" s="109"/>
      <c r="V2213" s="109"/>
      <c r="W2213" s="122"/>
      <c r="X2213" s="138"/>
      <c r="Y2213" s="123"/>
      <c r="Z2213" s="123"/>
      <c r="AA2213" s="79"/>
      <c r="AB2213" s="79"/>
      <c r="AC2213" s="164"/>
      <c r="AD2213" s="123"/>
      <c r="AE2213" s="174"/>
      <c r="AF2213" s="124"/>
    </row>
    <row r="2214" spans="1:32" s="106" customFormat="1">
      <c r="A2214" s="108"/>
      <c r="B2214" s="108"/>
      <c r="C2214" s="108"/>
      <c r="D2214" s="41"/>
      <c r="E2214" s="41"/>
      <c r="F2214" s="41"/>
      <c r="G2214" s="41"/>
      <c r="H2214" s="133"/>
      <c r="I2214" s="133"/>
      <c r="J2214" s="133"/>
      <c r="K2214" s="133"/>
      <c r="L2214" s="133"/>
      <c r="M2214" s="133"/>
      <c r="N2214" s="133"/>
      <c r="Q2214" s="109"/>
      <c r="R2214" s="109"/>
      <c r="S2214" s="109"/>
      <c r="T2214" s="109"/>
      <c r="U2214" s="109"/>
      <c r="V2214" s="109"/>
      <c r="W2214" s="122"/>
      <c r="X2214" s="138"/>
      <c r="Y2214" s="123"/>
      <c r="Z2214" s="123"/>
      <c r="AA2214" s="79"/>
      <c r="AB2214" s="79"/>
      <c r="AC2214" s="164"/>
      <c r="AD2214" s="123"/>
      <c r="AE2214" s="174"/>
      <c r="AF2214" s="124"/>
    </row>
    <row r="2215" spans="1:32" s="106" customFormat="1">
      <c r="A2215" s="108"/>
      <c r="B2215" s="108"/>
      <c r="C2215" s="108"/>
      <c r="D2215" s="125"/>
      <c r="E2215" s="100"/>
      <c r="F2215" s="125"/>
      <c r="G2215" s="125"/>
      <c r="H2215" s="133"/>
      <c r="I2215" s="133"/>
      <c r="J2215" s="133"/>
      <c r="K2215" s="133"/>
      <c r="L2215" s="133"/>
      <c r="M2215" s="133"/>
      <c r="N2215" s="133"/>
      <c r="Q2215" s="109"/>
      <c r="R2215" s="109"/>
      <c r="S2215" s="109"/>
      <c r="T2215" s="109"/>
      <c r="U2215" s="109"/>
      <c r="V2215" s="109"/>
      <c r="W2215" s="122"/>
      <c r="X2215" s="138"/>
      <c r="Y2215" s="123"/>
      <c r="Z2215" s="123"/>
      <c r="AA2215" s="79"/>
      <c r="AB2215" s="79"/>
      <c r="AC2215" s="164"/>
      <c r="AD2215" s="123"/>
      <c r="AE2215" s="174"/>
      <c r="AF2215" s="124"/>
    </row>
    <row r="2216" spans="1:32" s="106" customFormat="1">
      <c r="A2216" s="108"/>
      <c r="B2216" s="108"/>
      <c r="C2216" s="108"/>
      <c r="D2216" s="41"/>
      <c r="E2216" s="41"/>
      <c r="F2216" s="41"/>
      <c r="G2216" s="41"/>
      <c r="H2216" s="133"/>
      <c r="I2216" s="133"/>
      <c r="J2216" s="133"/>
      <c r="K2216" s="133"/>
      <c r="L2216" s="133"/>
      <c r="M2216" s="133"/>
      <c r="N2216" s="133"/>
      <c r="Q2216" s="109"/>
      <c r="R2216" s="109"/>
      <c r="S2216" s="109"/>
      <c r="T2216" s="109"/>
      <c r="U2216" s="109"/>
      <c r="V2216" s="109"/>
      <c r="W2216" s="122"/>
      <c r="X2216" s="138"/>
      <c r="Y2216" s="123"/>
      <c r="Z2216" s="123"/>
      <c r="AA2216" s="79"/>
      <c r="AB2216" s="79"/>
      <c r="AC2216" s="164"/>
      <c r="AD2216" s="123"/>
      <c r="AE2216" s="174"/>
      <c r="AF2216" s="124"/>
    </row>
    <row r="2217" spans="1:32" s="106" customFormat="1">
      <c r="A2217" s="108"/>
      <c r="B2217" s="108"/>
      <c r="C2217" s="108"/>
      <c r="D2217" s="41"/>
      <c r="E2217" s="41"/>
      <c r="F2217" s="41"/>
      <c r="G2217" s="41"/>
      <c r="H2217" s="133"/>
      <c r="I2217" s="133"/>
      <c r="J2217" s="133"/>
      <c r="K2217" s="133"/>
      <c r="L2217" s="133"/>
      <c r="M2217" s="133"/>
      <c r="N2217" s="133"/>
      <c r="Q2217" s="109"/>
      <c r="R2217" s="109"/>
      <c r="S2217" s="109"/>
      <c r="T2217" s="109"/>
      <c r="U2217" s="109"/>
      <c r="V2217" s="109"/>
      <c r="W2217" s="122"/>
      <c r="X2217" s="138"/>
      <c r="Y2217" s="123"/>
      <c r="Z2217" s="123"/>
      <c r="AA2217" s="79"/>
      <c r="AB2217" s="79"/>
      <c r="AC2217" s="164"/>
      <c r="AD2217" s="123"/>
      <c r="AE2217" s="174"/>
      <c r="AF2217" s="124"/>
    </row>
    <row r="2218" spans="1:32" s="106" customFormat="1">
      <c r="A2218" s="108"/>
      <c r="B2218" s="108"/>
      <c r="C2218" s="108"/>
      <c r="D2218" s="41"/>
      <c r="E2218" s="41"/>
      <c r="F2218" s="41"/>
      <c r="G2218" s="41"/>
      <c r="H2218" s="133"/>
      <c r="I2218" s="133"/>
      <c r="J2218" s="133"/>
      <c r="K2218" s="133"/>
      <c r="L2218" s="133"/>
      <c r="M2218" s="133"/>
      <c r="N2218" s="133"/>
      <c r="Q2218" s="109"/>
      <c r="R2218" s="109"/>
      <c r="S2218" s="109"/>
      <c r="T2218" s="109"/>
      <c r="U2218" s="109"/>
      <c r="V2218" s="109"/>
      <c r="W2218" s="122"/>
      <c r="X2218" s="138"/>
      <c r="Y2218" s="123"/>
      <c r="Z2218" s="123"/>
      <c r="AA2218" s="79"/>
      <c r="AB2218" s="79"/>
      <c r="AC2218" s="164"/>
      <c r="AD2218" s="123"/>
      <c r="AE2218" s="174"/>
      <c r="AF2218" s="124"/>
    </row>
    <row r="2219" spans="1:32" s="106" customFormat="1">
      <c r="A2219" s="108"/>
      <c r="B2219" s="108"/>
      <c r="C2219" s="108"/>
      <c r="D2219" s="102"/>
      <c r="E2219" s="102"/>
      <c r="F2219" s="102"/>
      <c r="G2219" s="102"/>
      <c r="H2219" s="133"/>
      <c r="I2219" s="133"/>
      <c r="J2219" s="133"/>
      <c r="K2219" s="133"/>
      <c r="L2219" s="133"/>
      <c r="M2219" s="133"/>
      <c r="N2219" s="133"/>
      <c r="Q2219" s="109"/>
      <c r="R2219" s="109"/>
      <c r="S2219" s="109"/>
      <c r="T2219" s="109"/>
      <c r="U2219" s="109"/>
      <c r="V2219" s="109"/>
      <c r="W2219" s="122"/>
      <c r="X2219" s="138"/>
      <c r="Y2219" s="123"/>
      <c r="Z2219" s="123"/>
      <c r="AA2219" s="79"/>
      <c r="AB2219" s="79"/>
      <c r="AC2219" s="164"/>
      <c r="AD2219" s="123"/>
      <c r="AE2219" s="174"/>
      <c r="AF2219" s="124"/>
    </row>
    <row r="2220" spans="1:32" s="106" customFormat="1">
      <c r="A2220" s="108"/>
      <c r="B2220" s="108"/>
      <c r="C2220" s="108"/>
      <c r="D2220" s="41"/>
      <c r="E2220" s="41"/>
      <c r="F2220" s="41"/>
      <c r="G2220" s="41"/>
      <c r="H2220" s="133"/>
      <c r="I2220" s="133"/>
      <c r="J2220" s="133"/>
      <c r="K2220" s="133"/>
      <c r="L2220" s="133"/>
      <c r="M2220" s="133"/>
      <c r="N2220" s="133"/>
      <c r="Q2220" s="109"/>
      <c r="R2220" s="109"/>
      <c r="S2220" s="109"/>
      <c r="T2220" s="109"/>
      <c r="U2220" s="109"/>
      <c r="V2220" s="109"/>
      <c r="W2220" s="122"/>
      <c r="X2220" s="138"/>
      <c r="Y2220" s="123"/>
      <c r="Z2220" s="123"/>
      <c r="AA2220" s="79"/>
      <c r="AB2220" s="79"/>
      <c r="AC2220" s="164"/>
      <c r="AD2220" s="123"/>
      <c r="AE2220" s="174"/>
      <c r="AF2220" s="124"/>
    </row>
    <row r="2221" spans="1:32" s="106" customFormat="1">
      <c r="A2221" s="108"/>
      <c r="B2221" s="108"/>
      <c r="C2221" s="108"/>
      <c r="D2221" s="102"/>
      <c r="E2221" s="102"/>
      <c r="F2221" s="102"/>
      <c r="G2221" s="102"/>
      <c r="H2221" s="133"/>
      <c r="I2221" s="133"/>
      <c r="J2221" s="133"/>
      <c r="K2221" s="133"/>
      <c r="L2221" s="133"/>
      <c r="M2221" s="133"/>
      <c r="N2221" s="133"/>
      <c r="Q2221" s="109"/>
      <c r="R2221" s="109"/>
      <c r="S2221" s="109"/>
      <c r="T2221" s="109"/>
      <c r="U2221" s="109"/>
      <c r="V2221" s="109"/>
      <c r="W2221" s="122"/>
      <c r="X2221" s="138"/>
      <c r="Y2221" s="123"/>
      <c r="Z2221" s="123"/>
      <c r="AA2221" s="79"/>
      <c r="AB2221" s="79"/>
      <c r="AC2221" s="164"/>
      <c r="AD2221" s="123"/>
      <c r="AE2221" s="174"/>
      <c r="AF2221" s="124"/>
    </row>
    <row r="2222" spans="1:32" s="106" customFormat="1">
      <c r="A2222" s="108"/>
      <c r="B2222" s="108"/>
      <c r="C2222" s="108"/>
      <c r="D2222" s="41"/>
      <c r="E2222" s="41"/>
      <c r="F2222" s="41"/>
      <c r="G2222" s="41"/>
      <c r="H2222" s="133"/>
      <c r="I2222" s="133"/>
      <c r="J2222" s="133"/>
      <c r="K2222" s="133"/>
      <c r="L2222" s="133"/>
      <c r="M2222" s="133"/>
      <c r="N2222" s="133"/>
      <c r="Q2222" s="109"/>
      <c r="R2222" s="109"/>
      <c r="S2222" s="109"/>
      <c r="T2222" s="109"/>
      <c r="U2222" s="109"/>
      <c r="V2222" s="109"/>
      <c r="W2222" s="122"/>
      <c r="X2222" s="138"/>
      <c r="Y2222" s="123"/>
      <c r="Z2222" s="123"/>
      <c r="AA2222" s="79"/>
      <c r="AB2222" s="79"/>
      <c r="AC2222" s="164"/>
      <c r="AD2222" s="123"/>
      <c r="AE2222" s="174"/>
      <c r="AF2222" s="124"/>
    </row>
    <row r="2223" spans="1:32" s="106" customFormat="1">
      <c r="A2223" s="108"/>
      <c r="B2223" s="108"/>
      <c r="C2223" s="108"/>
      <c r="D2223" s="41"/>
      <c r="E2223" s="41"/>
      <c r="F2223" s="41"/>
      <c r="G2223" s="41"/>
      <c r="H2223" s="133"/>
      <c r="I2223" s="133"/>
      <c r="J2223" s="133"/>
      <c r="K2223" s="133"/>
      <c r="L2223" s="133"/>
      <c r="M2223" s="133"/>
      <c r="N2223" s="133"/>
      <c r="Q2223" s="109"/>
      <c r="R2223" s="109"/>
      <c r="S2223" s="109"/>
      <c r="T2223" s="109"/>
      <c r="U2223" s="109"/>
      <c r="V2223" s="109"/>
      <c r="W2223" s="122"/>
      <c r="X2223" s="138"/>
      <c r="Y2223" s="123"/>
      <c r="Z2223" s="123"/>
      <c r="AA2223" s="79"/>
      <c r="AB2223" s="79"/>
      <c r="AC2223" s="164"/>
      <c r="AD2223" s="123"/>
      <c r="AE2223" s="174"/>
      <c r="AF2223" s="124"/>
    </row>
    <row r="2224" spans="1:32" s="106" customFormat="1">
      <c r="A2224" s="108"/>
      <c r="B2224" s="108"/>
      <c r="C2224" s="108"/>
      <c r="D2224" s="125"/>
      <c r="E2224" s="100"/>
      <c r="F2224" s="125"/>
      <c r="G2224" s="125"/>
      <c r="H2224" s="133"/>
      <c r="I2224" s="133"/>
      <c r="J2224" s="133"/>
      <c r="K2224" s="133"/>
      <c r="L2224" s="133"/>
      <c r="M2224" s="133"/>
      <c r="N2224" s="133"/>
      <c r="Q2224" s="109"/>
      <c r="R2224" s="109"/>
      <c r="S2224" s="109"/>
      <c r="T2224" s="109"/>
      <c r="U2224" s="109"/>
      <c r="V2224" s="109"/>
      <c r="W2224" s="122"/>
      <c r="X2224" s="138"/>
      <c r="Y2224" s="123"/>
      <c r="Z2224" s="123"/>
      <c r="AA2224" s="79"/>
      <c r="AB2224" s="79"/>
      <c r="AC2224" s="164"/>
      <c r="AD2224" s="123"/>
      <c r="AE2224" s="174"/>
      <c r="AF2224" s="124"/>
    </row>
    <row r="2225" spans="1:32" s="106" customFormat="1">
      <c r="A2225" s="108"/>
      <c r="B2225" s="108"/>
      <c r="C2225" s="108"/>
      <c r="D2225" s="125"/>
      <c r="E2225" s="100"/>
      <c r="F2225" s="125"/>
      <c r="G2225" s="125"/>
      <c r="H2225" s="133"/>
      <c r="I2225" s="133"/>
      <c r="J2225" s="133"/>
      <c r="K2225" s="133"/>
      <c r="L2225" s="133"/>
      <c r="M2225" s="133"/>
      <c r="N2225" s="133"/>
      <c r="Q2225" s="109"/>
      <c r="R2225" s="109"/>
      <c r="S2225" s="109"/>
      <c r="T2225" s="109"/>
      <c r="U2225" s="109"/>
      <c r="V2225" s="109"/>
      <c r="W2225" s="122"/>
      <c r="X2225" s="138"/>
      <c r="Y2225" s="123"/>
      <c r="Z2225" s="123"/>
      <c r="AA2225" s="79"/>
      <c r="AB2225" s="79"/>
      <c r="AC2225" s="164"/>
      <c r="AD2225" s="123"/>
      <c r="AE2225" s="174"/>
      <c r="AF2225" s="124"/>
    </row>
    <row r="2226" spans="1:32" s="106" customFormat="1">
      <c r="A2226" s="108"/>
      <c r="B2226" s="108"/>
      <c r="C2226" s="108"/>
      <c r="D2226" s="41"/>
      <c r="E2226" s="41"/>
      <c r="F2226" s="41"/>
      <c r="G2226" s="41"/>
      <c r="H2226" s="133"/>
      <c r="I2226" s="133"/>
      <c r="J2226" s="133"/>
      <c r="K2226" s="133"/>
      <c r="L2226" s="133"/>
      <c r="M2226" s="133"/>
      <c r="N2226" s="133"/>
      <c r="Q2226" s="109"/>
      <c r="R2226" s="109"/>
      <c r="S2226" s="109"/>
      <c r="T2226" s="109"/>
      <c r="U2226" s="109"/>
      <c r="V2226" s="109"/>
      <c r="W2226" s="122"/>
      <c r="X2226" s="138"/>
      <c r="Y2226" s="123"/>
      <c r="Z2226" s="123"/>
      <c r="AA2226" s="79"/>
      <c r="AB2226" s="79"/>
      <c r="AC2226" s="164"/>
      <c r="AD2226" s="123"/>
      <c r="AE2226" s="174"/>
      <c r="AF2226" s="124"/>
    </row>
    <row r="2227" spans="1:32" s="106" customFormat="1">
      <c r="A2227" s="108"/>
      <c r="B2227" s="108"/>
      <c r="C2227" s="108"/>
      <c r="D2227" s="41"/>
      <c r="E2227" s="41"/>
      <c r="F2227" s="41"/>
      <c r="G2227" s="41"/>
      <c r="H2227" s="133"/>
      <c r="I2227" s="133"/>
      <c r="J2227" s="133"/>
      <c r="K2227" s="133"/>
      <c r="L2227" s="133"/>
      <c r="M2227" s="133"/>
      <c r="N2227" s="133"/>
      <c r="Q2227" s="109"/>
      <c r="R2227" s="109"/>
      <c r="S2227" s="109"/>
      <c r="T2227" s="109"/>
      <c r="U2227" s="109"/>
      <c r="V2227" s="109"/>
      <c r="W2227" s="122"/>
      <c r="X2227" s="138"/>
      <c r="Y2227" s="123"/>
      <c r="Z2227" s="123"/>
      <c r="AA2227" s="79"/>
      <c r="AB2227" s="79"/>
      <c r="AC2227" s="164"/>
      <c r="AD2227" s="123"/>
      <c r="AE2227" s="174"/>
      <c r="AF2227" s="124"/>
    </row>
    <row r="2228" spans="1:32" s="106" customFormat="1">
      <c r="A2228" s="108"/>
      <c r="B2228" s="108"/>
      <c r="C2228" s="108"/>
      <c r="D2228" s="41"/>
      <c r="E2228" s="41"/>
      <c r="F2228" s="41"/>
      <c r="G2228" s="41"/>
      <c r="H2228" s="133"/>
      <c r="I2228" s="133"/>
      <c r="J2228" s="133"/>
      <c r="K2228" s="133"/>
      <c r="L2228" s="133"/>
      <c r="M2228" s="133"/>
      <c r="N2228" s="133"/>
      <c r="Q2228" s="109"/>
      <c r="R2228" s="109"/>
      <c r="S2228" s="109"/>
      <c r="T2228" s="109"/>
      <c r="U2228" s="109"/>
      <c r="V2228" s="109"/>
      <c r="W2228" s="122"/>
      <c r="X2228" s="138"/>
      <c r="Y2228" s="123"/>
      <c r="Z2228" s="123"/>
      <c r="AA2228" s="79"/>
      <c r="AB2228" s="79"/>
      <c r="AC2228" s="164"/>
      <c r="AD2228" s="123"/>
      <c r="AE2228" s="174"/>
      <c r="AF2228" s="124"/>
    </row>
    <row r="2229" spans="1:32" s="106" customFormat="1">
      <c r="A2229" s="108"/>
      <c r="B2229" s="108"/>
      <c r="C2229" s="108"/>
      <c r="D2229" s="125"/>
      <c r="E2229" s="100"/>
      <c r="F2229" s="125"/>
      <c r="G2229" s="125"/>
      <c r="H2229" s="133"/>
      <c r="I2229" s="133"/>
      <c r="J2229" s="133"/>
      <c r="K2229" s="133"/>
      <c r="L2229" s="133"/>
      <c r="M2229" s="133"/>
      <c r="N2229" s="133"/>
      <c r="Q2229" s="109"/>
      <c r="R2229" s="109"/>
      <c r="S2229" s="109"/>
      <c r="T2229" s="109"/>
      <c r="U2229" s="109"/>
      <c r="V2229" s="109"/>
      <c r="W2229" s="122"/>
      <c r="X2229" s="138"/>
      <c r="Y2229" s="123"/>
      <c r="Z2229" s="123"/>
      <c r="AA2229" s="79"/>
      <c r="AB2229" s="79"/>
      <c r="AC2229" s="164"/>
      <c r="AD2229" s="123"/>
      <c r="AE2229" s="174"/>
      <c r="AF2229" s="124"/>
    </row>
    <row r="2230" spans="1:32" s="106" customFormat="1">
      <c r="A2230" s="108"/>
      <c r="B2230" s="108"/>
      <c r="C2230" s="108"/>
      <c r="D2230" s="41"/>
      <c r="E2230" s="41"/>
      <c r="F2230" s="41"/>
      <c r="G2230" s="41"/>
      <c r="H2230" s="133"/>
      <c r="I2230" s="133"/>
      <c r="J2230" s="133"/>
      <c r="K2230" s="133"/>
      <c r="L2230" s="133"/>
      <c r="M2230" s="133"/>
      <c r="N2230" s="133"/>
      <c r="Q2230" s="109"/>
      <c r="R2230" s="109"/>
      <c r="S2230" s="109"/>
      <c r="T2230" s="109"/>
      <c r="U2230" s="109"/>
      <c r="V2230" s="109"/>
      <c r="W2230" s="122"/>
      <c r="X2230" s="138"/>
      <c r="Y2230" s="123"/>
      <c r="Z2230" s="123"/>
      <c r="AA2230" s="79"/>
      <c r="AB2230" s="79"/>
      <c r="AC2230" s="164"/>
      <c r="AD2230" s="123"/>
      <c r="AE2230" s="174"/>
      <c r="AF2230" s="124"/>
    </row>
    <row r="2231" spans="1:32" s="106" customFormat="1">
      <c r="A2231" s="108"/>
      <c r="B2231" s="108"/>
      <c r="C2231" s="108"/>
      <c r="D2231" s="41"/>
      <c r="E2231" s="41"/>
      <c r="F2231" s="41"/>
      <c r="G2231" s="41"/>
      <c r="H2231" s="133"/>
      <c r="I2231" s="133"/>
      <c r="J2231" s="133"/>
      <c r="K2231" s="133"/>
      <c r="L2231" s="133"/>
      <c r="M2231" s="133"/>
      <c r="N2231" s="133"/>
      <c r="Q2231" s="109"/>
      <c r="R2231" s="109"/>
      <c r="S2231" s="109"/>
      <c r="T2231" s="109"/>
      <c r="U2231" s="109"/>
      <c r="V2231" s="109"/>
      <c r="W2231" s="122"/>
      <c r="X2231" s="138"/>
      <c r="Y2231" s="123"/>
      <c r="Z2231" s="123"/>
      <c r="AA2231" s="79"/>
      <c r="AB2231" s="79"/>
      <c r="AC2231" s="164"/>
      <c r="AD2231" s="123"/>
      <c r="AE2231" s="174"/>
      <c r="AF2231" s="124"/>
    </row>
    <row r="2232" spans="1:32" s="106" customFormat="1">
      <c r="A2232" s="108"/>
      <c r="B2232" s="108"/>
      <c r="C2232" s="108"/>
      <c r="D2232" s="41"/>
      <c r="E2232" s="41"/>
      <c r="F2232" s="41"/>
      <c r="G2232" s="41"/>
      <c r="H2232" s="133"/>
      <c r="I2232" s="133"/>
      <c r="J2232" s="133"/>
      <c r="K2232" s="133"/>
      <c r="L2232" s="133"/>
      <c r="M2232" s="133"/>
      <c r="N2232" s="133"/>
      <c r="Q2232" s="109"/>
      <c r="R2232" s="109"/>
      <c r="S2232" s="109"/>
      <c r="T2232" s="109"/>
      <c r="U2232" s="109"/>
      <c r="V2232" s="109"/>
      <c r="W2232" s="122"/>
      <c r="X2232" s="138"/>
      <c r="Y2232" s="123"/>
      <c r="Z2232" s="123"/>
      <c r="AA2232" s="79"/>
      <c r="AB2232" s="79"/>
      <c r="AC2232" s="164"/>
      <c r="AD2232" s="123"/>
      <c r="AE2232" s="174"/>
      <c r="AF2232" s="124"/>
    </row>
    <row r="2233" spans="1:32" s="106" customFormat="1">
      <c r="A2233" s="108"/>
      <c r="B2233" s="108"/>
      <c r="C2233" s="108"/>
      <c r="D2233" s="41"/>
      <c r="E2233" s="41"/>
      <c r="F2233" s="41"/>
      <c r="G2233" s="41"/>
      <c r="H2233" s="133"/>
      <c r="I2233" s="133"/>
      <c r="J2233" s="133"/>
      <c r="K2233" s="133"/>
      <c r="L2233" s="133"/>
      <c r="M2233" s="133"/>
      <c r="N2233" s="133"/>
      <c r="Q2233" s="109"/>
      <c r="R2233" s="109"/>
      <c r="S2233" s="109"/>
      <c r="T2233" s="109"/>
      <c r="U2233" s="109"/>
      <c r="V2233" s="109"/>
      <c r="W2233" s="122"/>
      <c r="X2233" s="138"/>
      <c r="Y2233" s="123"/>
      <c r="Z2233" s="123"/>
      <c r="AA2233" s="79"/>
      <c r="AB2233" s="79"/>
      <c r="AC2233" s="164"/>
      <c r="AD2233" s="123"/>
      <c r="AE2233" s="174"/>
      <c r="AF2233" s="124"/>
    </row>
    <row r="2234" spans="1:32" s="106" customFormat="1">
      <c r="A2234" s="108"/>
      <c r="B2234" s="108"/>
      <c r="C2234" s="108"/>
      <c r="D2234" s="125"/>
      <c r="E2234" s="100"/>
      <c r="F2234" s="125"/>
      <c r="G2234" s="125"/>
      <c r="H2234" s="133"/>
      <c r="I2234" s="133"/>
      <c r="J2234" s="133"/>
      <c r="K2234" s="133"/>
      <c r="L2234" s="133"/>
      <c r="M2234" s="133"/>
      <c r="N2234" s="133"/>
      <c r="Q2234" s="109"/>
      <c r="R2234" s="109"/>
      <c r="S2234" s="109"/>
      <c r="T2234" s="109"/>
      <c r="U2234" s="109"/>
      <c r="V2234" s="109"/>
      <c r="W2234" s="122"/>
      <c r="X2234" s="138"/>
      <c r="Y2234" s="123"/>
      <c r="Z2234" s="123"/>
      <c r="AA2234" s="79"/>
      <c r="AB2234" s="79"/>
      <c r="AC2234" s="164"/>
      <c r="AD2234" s="123"/>
      <c r="AE2234" s="174"/>
      <c r="AF2234" s="124"/>
    </row>
    <row r="2235" spans="1:32" s="106" customFormat="1">
      <c r="A2235" s="108"/>
      <c r="B2235" s="108"/>
      <c r="C2235" s="108"/>
      <c r="D2235" s="125"/>
      <c r="E2235" s="100"/>
      <c r="F2235" s="125"/>
      <c r="G2235" s="125"/>
      <c r="H2235" s="133"/>
      <c r="I2235" s="133"/>
      <c r="J2235" s="133"/>
      <c r="K2235" s="133"/>
      <c r="L2235" s="133"/>
      <c r="M2235" s="133"/>
      <c r="N2235" s="133"/>
      <c r="Q2235" s="109"/>
      <c r="R2235" s="109"/>
      <c r="S2235" s="109"/>
      <c r="T2235" s="109"/>
      <c r="U2235" s="109"/>
      <c r="V2235" s="109"/>
      <c r="W2235" s="122"/>
      <c r="X2235" s="138"/>
      <c r="Y2235" s="123"/>
      <c r="Z2235" s="123"/>
      <c r="AA2235" s="79"/>
      <c r="AB2235" s="79"/>
      <c r="AC2235" s="164"/>
      <c r="AD2235" s="123"/>
      <c r="AE2235" s="174"/>
      <c r="AF2235" s="124"/>
    </row>
    <row r="2236" spans="1:32" s="106" customFormat="1">
      <c r="A2236" s="108"/>
      <c r="B2236" s="108"/>
      <c r="C2236" s="108"/>
      <c r="D2236" s="41"/>
      <c r="E2236" s="41"/>
      <c r="F2236" s="41"/>
      <c r="G2236" s="41"/>
      <c r="H2236" s="133"/>
      <c r="I2236" s="133"/>
      <c r="J2236" s="133"/>
      <c r="K2236" s="133"/>
      <c r="L2236" s="133"/>
      <c r="M2236" s="133"/>
      <c r="N2236" s="133"/>
      <c r="Q2236" s="109"/>
      <c r="R2236" s="109"/>
      <c r="S2236" s="109"/>
      <c r="T2236" s="109"/>
      <c r="U2236" s="109"/>
      <c r="V2236" s="109"/>
      <c r="W2236" s="122"/>
      <c r="X2236" s="138"/>
      <c r="Y2236" s="123"/>
      <c r="Z2236" s="123"/>
      <c r="AA2236" s="79"/>
      <c r="AB2236" s="79"/>
      <c r="AC2236" s="164"/>
      <c r="AD2236" s="123"/>
      <c r="AE2236" s="174"/>
      <c r="AF2236" s="124"/>
    </row>
    <row r="2237" spans="1:32" s="106" customFormat="1">
      <c r="A2237" s="108"/>
      <c r="B2237" s="108"/>
      <c r="C2237" s="108"/>
      <c r="D2237" s="41"/>
      <c r="E2237" s="41"/>
      <c r="F2237" s="41"/>
      <c r="G2237" s="41"/>
      <c r="H2237" s="133"/>
      <c r="I2237" s="133"/>
      <c r="J2237" s="133"/>
      <c r="K2237" s="133"/>
      <c r="L2237" s="133"/>
      <c r="M2237" s="133"/>
      <c r="N2237" s="133"/>
      <c r="Q2237" s="109"/>
      <c r="R2237" s="109"/>
      <c r="S2237" s="109"/>
      <c r="T2237" s="109"/>
      <c r="U2237" s="109"/>
      <c r="V2237" s="109"/>
      <c r="W2237" s="122"/>
      <c r="X2237" s="138"/>
      <c r="Y2237" s="123"/>
      <c r="Z2237" s="123"/>
      <c r="AA2237" s="79"/>
      <c r="AB2237" s="79"/>
      <c r="AC2237" s="164"/>
      <c r="AD2237" s="123"/>
      <c r="AE2237" s="174"/>
      <c r="AF2237" s="124"/>
    </row>
    <row r="2238" spans="1:32" s="106" customFormat="1">
      <c r="A2238" s="108"/>
      <c r="B2238" s="108"/>
      <c r="C2238" s="108"/>
      <c r="D2238" s="111"/>
      <c r="E2238" s="100"/>
      <c r="F2238" s="111"/>
      <c r="G2238" s="111"/>
      <c r="H2238" s="133"/>
      <c r="I2238" s="133"/>
      <c r="J2238" s="133"/>
      <c r="K2238" s="133"/>
      <c r="L2238" s="133"/>
      <c r="M2238" s="133"/>
      <c r="N2238" s="133"/>
      <c r="Q2238" s="109"/>
      <c r="R2238" s="109"/>
      <c r="S2238" s="109"/>
      <c r="T2238" s="109"/>
      <c r="U2238" s="109"/>
      <c r="V2238" s="109"/>
      <c r="W2238" s="122"/>
      <c r="X2238" s="138"/>
      <c r="Y2238" s="123"/>
      <c r="Z2238" s="123"/>
      <c r="AA2238" s="79"/>
      <c r="AB2238" s="79"/>
      <c r="AC2238" s="164"/>
      <c r="AD2238" s="123"/>
      <c r="AE2238" s="174"/>
      <c r="AF2238" s="124"/>
    </row>
    <row r="2239" spans="1:32" s="106" customFormat="1">
      <c r="A2239" s="108"/>
      <c r="B2239" s="108"/>
      <c r="C2239" s="108"/>
      <c r="D2239" s="126"/>
      <c r="E2239" s="100"/>
      <c r="F2239" s="126"/>
      <c r="G2239" s="126"/>
      <c r="H2239" s="133"/>
      <c r="I2239" s="133"/>
      <c r="J2239" s="133"/>
      <c r="K2239" s="133"/>
      <c r="L2239" s="133"/>
      <c r="M2239" s="133"/>
      <c r="N2239" s="133"/>
      <c r="Q2239" s="109"/>
      <c r="R2239" s="109"/>
      <c r="S2239" s="109"/>
      <c r="T2239" s="109"/>
      <c r="U2239" s="109"/>
      <c r="V2239" s="109"/>
      <c r="W2239" s="122"/>
      <c r="X2239" s="138"/>
      <c r="Y2239" s="123"/>
      <c r="Z2239" s="123"/>
      <c r="AA2239" s="79"/>
      <c r="AB2239" s="79"/>
      <c r="AC2239" s="164"/>
      <c r="AD2239" s="123"/>
      <c r="AE2239" s="174"/>
      <c r="AF2239" s="124"/>
    </row>
    <row r="2240" spans="1:32" s="106" customFormat="1">
      <c r="A2240" s="108"/>
      <c r="B2240" s="108"/>
      <c r="C2240" s="108"/>
      <c r="D2240" s="41"/>
      <c r="E2240" s="107"/>
      <c r="F2240" s="41"/>
      <c r="G2240" s="41"/>
      <c r="H2240" s="133"/>
      <c r="I2240" s="133"/>
      <c r="J2240" s="133"/>
      <c r="K2240" s="133"/>
      <c r="L2240" s="133"/>
      <c r="M2240" s="133"/>
      <c r="N2240" s="133"/>
      <c r="Q2240" s="109"/>
      <c r="R2240" s="109"/>
      <c r="S2240" s="109"/>
      <c r="T2240" s="109"/>
      <c r="U2240" s="109"/>
      <c r="V2240" s="109"/>
      <c r="W2240" s="122"/>
      <c r="X2240" s="138"/>
      <c r="Y2240" s="123"/>
      <c r="Z2240" s="123"/>
      <c r="AA2240" s="79"/>
      <c r="AB2240" s="79"/>
      <c r="AC2240" s="164"/>
      <c r="AD2240" s="123"/>
      <c r="AE2240" s="174"/>
      <c r="AF2240" s="124"/>
    </row>
    <row r="2241" spans="1:32" s="106" customFormat="1">
      <c r="A2241" s="108"/>
      <c r="B2241" s="108"/>
      <c r="C2241" s="108"/>
      <c r="D2241" s="41"/>
      <c r="E2241" s="107"/>
      <c r="F2241" s="41"/>
      <c r="G2241" s="41"/>
      <c r="H2241" s="133"/>
      <c r="I2241" s="133"/>
      <c r="J2241" s="133"/>
      <c r="K2241" s="133"/>
      <c r="L2241" s="133"/>
      <c r="M2241" s="133"/>
      <c r="N2241" s="133"/>
      <c r="Q2241" s="109"/>
      <c r="R2241" s="109"/>
      <c r="S2241" s="109"/>
      <c r="T2241" s="109"/>
      <c r="U2241" s="109"/>
      <c r="V2241" s="109"/>
      <c r="W2241" s="122"/>
      <c r="X2241" s="138"/>
      <c r="Y2241" s="123"/>
      <c r="Z2241" s="123"/>
      <c r="AA2241" s="79"/>
      <c r="AB2241" s="79"/>
      <c r="AC2241" s="164"/>
      <c r="AD2241" s="123"/>
      <c r="AE2241" s="174"/>
      <c r="AF2241" s="124"/>
    </row>
    <row r="2242" spans="1:32" s="106" customFormat="1">
      <c r="A2242" s="108"/>
      <c r="B2242" s="108"/>
      <c r="C2242" s="108"/>
      <c r="D2242" s="41"/>
      <c r="E2242" s="41"/>
      <c r="F2242" s="41"/>
      <c r="G2242" s="41"/>
      <c r="H2242" s="133"/>
      <c r="I2242" s="133"/>
      <c r="J2242" s="133"/>
      <c r="K2242" s="133"/>
      <c r="L2242" s="133"/>
      <c r="M2242" s="133"/>
      <c r="N2242" s="133"/>
      <c r="Q2242" s="109"/>
      <c r="R2242" s="109"/>
      <c r="S2242" s="109"/>
      <c r="T2242" s="109"/>
      <c r="U2242" s="109"/>
      <c r="V2242" s="109"/>
      <c r="W2242" s="122"/>
      <c r="X2242" s="138"/>
      <c r="Y2242" s="123"/>
      <c r="Z2242" s="123"/>
      <c r="AA2242" s="79"/>
      <c r="AB2242" s="79"/>
      <c r="AC2242" s="164"/>
      <c r="AD2242" s="123"/>
      <c r="AE2242" s="174"/>
      <c r="AF2242" s="124"/>
    </row>
    <row r="2243" spans="1:32" s="106" customFormat="1">
      <c r="A2243" s="108"/>
      <c r="B2243" s="108"/>
      <c r="C2243" s="108"/>
      <c r="D2243" s="41"/>
      <c r="E2243" s="41"/>
      <c r="F2243" s="41"/>
      <c r="G2243" s="41"/>
      <c r="H2243" s="133"/>
      <c r="I2243" s="133"/>
      <c r="J2243" s="133"/>
      <c r="K2243" s="133"/>
      <c r="L2243" s="133"/>
      <c r="M2243" s="133"/>
      <c r="N2243" s="133"/>
      <c r="Q2243" s="109"/>
      <c r="R2243" s="109"/>
      <c r="S2243" s="109"/>
      <c r="T2243" s="109"/>
      <c r="U2243" s="109"/>
      <c r="V2243" s="109"/>
      <c r="W2243" s="122"/>
      <c r="X2243" s="138"/>
      <c r="Y2243" s="123"/>
      <c r="Z2243" s="123"/>
      <c r="AA2243" s="79"/>
      <c r="AB2243" s="79"/>
      <c r="AC2243" s="164"/>
      <c r="AD2243" s="123"/>
      <c r="AE2243" s="174"/>
      <c r="AF2243" s="124"/>
    </row>
    <row r="2244" spans="1:32" s="106" customFormat="1">
      <c r="A2244" s="108"/>
      <c r="B2244" s="108"/>
      <c r="C2244" s="108"/>
      <c r="D2244" s="41"/>
      <c r="E2244" s="41"/>
      <c r="F2244" s="41"/>
      <c r="G2244" s="41"/>
      <c r="H2244" s="133"/>
      <c r="I2244" s="133"/>
      <c r="J2244" s="133"/>
      <c r="K2244" s="133"/>
      <c r="L2244" s="133"/>
      <c r="M2244" s="133"/>
      <c r="N2244" s="133"/>
      <c r="Q2244" s="109"/>
      <c r="R2244" s="109"/>
      <c r="S2244" s="109"/>
      <c r="T2244" s="109"/>
      <c r="U2244" s="109"/>
      <c r="V2244" s="109"/>
      <c r="W2244" s="122"/>
      <c r="X2244" s="138"/>
      <c r="Y2244" s="123"/>
      <c r="Z2244" s="123"/>
      <c r="AA2244" s="79"/>
      <c r="AB2244" s="79"/>
      <c r="AC2244" s="164"/>
      <c r="AD2244" s="123"/>
      <c r="AE2244" s="174"/>
      <c r="AF2244" s="124"/>
    </row>
    <row r="2245" spans="1:32" s="106" customFormat="1">
      <c r="A2245" s="108"/>
      <c r="B2245" s="108"/>
      <c r="C2245" s="108"/>
      <c r="D2245" s="111"/>
      <c r="E2245" s="100"/>
      <c r="F2245" s="111"/>
      <c r="G2245" s="111"/>
      <c r="H2245" s="133"/>
      <c r="I2245" s="133"/>
      <c r="J2245" s="133"/>
      <c r="K2245" s="133"/>
      <c r="L2245" s="133"/>
      <c r="M2245" s="133"/>
      <c r="N2245" s="133"/>
      <c r="Q2245" s="109"/>
      <c r="R2245" s="109"/>
      <c r="S2245" s="109"/>
      <c r="T2245" s="109"/>
      <c r="U2245" s="109"/>
      <c r="V2245" s="109"/>
      <c r="W2245" s="122"/>
      <c r="X2245" s="138"/>
      <c r="Y2245" s="123"/>
      <c r="Z2245" s="123"/>
      <c r="AA2245" s="79"/>
      <c r="AB2245" s="79"/>
      <c r="AC2245" s="164"/>
      <c r="AD2245" s="123"/>
      <c r="AE2245" s="174"/>
      <c r="AF2245" s="124"/>
    </row>
    <row r="2246" spans="1:32" s="106" customFormat="1">
      <c r="A2246" s="108"/>
      <c r="B2246" s="108"/>
      <c r="C2246" s="108"/>
      <c r="D2246" s="41"/>
      <c r="E2246" s="41"/>
      <c r="F2246" s="41"/>
      <c r="G2246" s="41"/>
      <c r="H2246" s="133"/>
      <c r="I2246" s="133"/>
      <c r="J2246" s="133"/>
      <c r="K2246" s="133"/>
      <c r="L2246" s="133"/>
      <c r="M2246" s="133"/>
      <c r="N2246" s="133"/>
      <c r="Q2246" s="109"/>
      <c r="R2246" s="109"/>
      <c r="S2246" s="109"/>
      <c r="T2246" s="109"/>
      <c r="U2246" s="109"/>
      <c r="V2246" s="109"/>
      <c r="W2246" s="122"/>
      <c r="X2246" s="138"/>
      <c r="Y2246" s="123"/>
      <c r="Z2246" s="123"/>
      <c r="AA2246" s="79"/>
      <c r="AB2246" s="79"/>
      <c r="AC2246" s="164"/>
      <c r="AD2246" s="123"/>
      <c r="AE2246" s="174"/>
      <c r="AF2246" s="124"/>
    </row>
    <row r="2247" spans="1:32" s="106" customFormat="1">
      <c r="A2247" s="108"/>
      <c r="B2247" s="108"/>
      <c r="C2247" s="108"/>
      <c r="D2247" s="41"/>
      <c r="E2247" s="41"/>
      <c r="F2247" s="41"/>
      <c r="G2247" s="41"/>
      <c r="H2247" s="133"/>
      <c r="I2247" s="133"/>
      <c r="J2247" s="133"/>
      <c r="K2247" s="133"/>
      <c r="L2247" s="133"/>
      <c r="M2247" s="133"/>
      <c r="N2247" s="133"/>
      <c r="Q2247" s="109"/>
      <c r="R2247" s="109"/>
      <c r="S2247" s="109"/>
      <c r="T2247" s="109"/>
      <c r="U2247" s="109"/>
      <c r="V2247" s="109"/>
      <c r="W2247" s="122"/>
      <c r="X2247" s="138"/>
      <c r="Y2247" s="123"/>
      <c r="Z2247" s="123"/>
      <c r="AA2247" s="79"/>
      <c r="AB2247" s="79"/>
      <c r="AC2247" s="164"/>
      <c r="AD2247" s="123"/>
      <c r="AE2247" s="174"/>
      <c r="AF2247" s="124"/>
    </row>
    <row r="2248" spans="1:32" s="106" customFormat="1">
      <c r="A2248" s="108"/>
      <c r="B2248" s="108"/>
      <c r="C2248" s="108"/>
      <c r="D2248" s="126"/>
      <c r="E2248" s="100"/>
      <c r="F2248" s="126"/>
      <c r="G2248" s="126"/>
      <c r="H2248" s="133"/>
      <c r="I2248" s="133"/>
      <c r="J2248" s="133"/>
      <c r="K2248" s="133"/>
      <c r="L2248" s="133"/>
      <c r="M2248" s="133"/>
      <c r="N2248" s="133"/>
      <c r="Q2248" s="109"/>
      <c r="R2248" s="109"/>
      <c r="S2248" s="109"/>
      <c r="T2248" s="109"/>
      <c r="U2248" s="109"/>
      <c r="V2248" s="109"/>
      <c r="W2248" s="122"/>
      <c r="X2248" s="138"/>
      <c r="Y2248" s="123"/>
      <c r="Z2248" s="123"/>
      <c r="AA2248" s="79"/>
      <c r="AB2248" s="79"/>
      <c r="AC2248" s="164"/>
      <c r="AD2248" s="123"/>
      <c r="AE2248" s="174"/>
      <c r="AF2248" s="124"/>
    </row>
    <row r="2249" spans="1:32" s="106" customFormat="1">
      <c r="A2249" s="108"/>
      <c r="B2249" s="108"/>
      <c r="C2249" s="108"/>
      <c r="D2249" s="111"/>
      <c r="E2249" s="100"/>
      <c r="F2249" s="111"/>
      <c r="G2249" s="111"/>
      <c r="H2249" s="133"/>
      <c r="I2249" s="133"/>
      <c r="J2249" s="133"/>
      <c r="K2249" s="133"/>
      <c r="L2249" s="133"/>
      <c r="M2249" s="133"/>
      <c r="N2249" s="133"/>
      <c r="Q2249" s="109"/>
      <c r="R2249" s="109"/>
      <c r="S2249" s="109"/>
      <c r="T2249" s="109"/>
      <c r="U2249" s="109"/>
      <c r="V2249" s="109"/>
      <c r="W2249" s="122"/>
      <c r="X2249" s="138"/>
      <c r="Y2249" s="123"/>
      <c r="Z2249" s="123"/>
      <c r="AA2249" s="79"/>
      <c r="AB2249" s="79"/>
      <c r="AC2249" s="164"/>
      <c r="AD2249" s="123"/>
      <c r="AE2249" s="174"/>
      <c r="AF2249" s="124"/>
    </row>
    <row r="2250" spans="1:32" s="106" customFormat="1">
      <c r="A2250" s="108"/>
      <c r="B2250" s="108"/>
      <c r="C2250" s="108"/>
      <c r="D2250" s="125"/>
      <c r="E2250" s="100"/>
      <c r="F2250" s="125"/>
      <c r="G2250" s="125"/>
      <c r="H2250" s="133"/>
      <c r="I2250" s="133"/>
      <c r="J2250" s="133"/>
      <c r="K2250" s="133"/>
      <c r="L2250" s="133"/>
      <c r="M2250" s="133"/>
      <c r="N2250" s="133"/>
      <c r="Q2250" s="109"/>
      <c r="R2250" s="109"/>
      <c r="S2250" s="109"/>
      <c r="T2250" s="109"/>
      <c r="U2250" s="109"/>
      <c r="V2250" s="109"/>
      <c r="W2250" s="122"/>
      <c r="X2250" s="138"/>
      <c r="Y2250" s="123"/>
      <c r="Z2250" s="123"/>
      <c r="AA2250" s="79"/>
      <c r="AB2250" s="79"/>
      <c r="AC2250" s="164"/>
      <c r="AD2250" s="123"/>
      <c r="AE2250" s="174"/>
      <c r="AF2250" s="124"/>
    </row>
    <row r="2251" spans="1:32" s="106" customFormat="1">
      <c r="A2251" s="108"/>
      <c r="B2251" s="108"/>
      <c r="C2251" s="108"/>
      <c r="D2251" s="125"/>
      <c r="E2251" s="100"/>
      <c r="F2251" s="125"/>
      <c r="G2251" s="125"/>
      <c r="H2251" s="133"/>
      <c r="I2251" s="133"/>
      <c r="J2251" s="133"/>
      <c r="K2251" s="133"/>
      <c r="L2251" s="133"/>
      <c r="M2251" s="133"/>
      <c r="N2251" s="133"/>
      <c r="Q2251" s="109"/>
      <c r="R2251" s="109"/>
      <c r="S2251" s="109"/>
      <c r="T2251" s="109"/>
      <c r="U2251" s="109"/>
      <c r="V2251" s="109"/>
      <c r="W2251" s="122"/>
      <c r="X2251" s="138"/>
      <c r="Y2251" s="123"/>
      <c r="Z2251" s="123"/>
      <c r="AA2251" s="79"/>
      <c r="AB2251" s="79"/>
      <c r="AC2251" s="164"/>
      <c r="AD2251" s="123"/>
      <c r="AE2251" s="174"/>
      <c r="AF2251" s="124"/>
    </row>
    <row r="2252" spans="1:32" s="106" customFormat="1">
      <c r="A2252" s="108"/>
      <c r="B2252" s="108"/>
      <c r="C2252" s="108"/>
      <c r="D2252" s="41"/>
      <c r="E2252" s="41"/>
      <c r="F2252" s="41"/>
      <c r="G2252" s="41"/>
      <c r="H2252" s="133"/>
      <c r="I2252" s="133"/>
      <c r="J2252" s="133"/>
      <c r="K2252" s="133"/>
      <c r="L2252" s="133"/>
      <c r="M2252" s="133"/>
      <c r="N2252" s="133"/>
      <c r="Q2252" s="109"/>
      <c r="R2252" s="109"/>
      <c r="S2252" s="109"/>
      <c r="T2252" s="109"/>
      <c r="U2252" s="109"/>
      <c r="V2252" s="109"/>
      <c r="W2252" s="122"/>
      <c r="X2252" s="138"/>
      <c r="Y2252" s="123"/>
      <c r="Z2252" s="123"/>
      <c r="AA2252" s="79"/>
      <c r="AB2252" s="79"/>
      <c r="AC2252" s="164"/>
      <c r="AD2252" s="123"/>
      <c r="AE2252" s="174"/>
      <c r="AF2252" s="124"/>
    </row>
    <row r="2253" spans="1:32" s="106" customFormat="1">
      <c r="A2253" s="108"/>
      <c r="B2253" s="108"/>
      <c r="C2253" s="108"/>
      <c r="D2253" s="125"/>
      <c r="E2253" s="100"/>
      <c r="F2253" s="125"/>
      <c r="G2253" s="125"/>
      <c r="H2253" s="133"/>
      <c r="I2253" s="133"/>
      <c r="J2253" s="133"/>
      <c r="K2253" s="133"/>
      <c r="L2253" s="133"/>
      <c r="M2253" s="133"/>
      <c r="N2253" s="133"/>
      <c r="Q2253" s="109"/>
      <c r="R2253" s="109"/>
      <c r="S2253" s="109"/>
      <c r="T2253" s="109"/>
      <c r="U2253" s="109"/>
      <c r="V2253" s="109"/>
      <c r="W2253" s="122"/>
      <c r="X2253" s="138"/>
      <c r="Y2253" s="123"/>
      <c r="Z2253" s="123"/>
      <c r="AA2253" s="79"/>
      <c r="AB2253" s="79"/>
      <c r="AC2253" s="164"/>
      <c r="AD2253" s="123"/>
      <c r="AE2253" s="174"/>
      <c r="AF2253" s="124"/>
    </row>
    <row r="2254" spans="1:32" s="106" customFormat="1">
      <c r="A2254" s="108"/>
      <c r="B2254" s="108"/>
      <c r="C2254" s="108"/>
      <c r="D2254" s="125"/>
      <c r="E2254" s="100"/>
      <c r="F2254" s="125"/>
      <c r="G2254" s="125"/>
      <c r="H2254" s="133"/>
      <c r="I2254" s="133"/>
      <c r="J2254" s="133"/>
      <c r="K2254" s="133"/>
      <c r="L2254" s="133"/>
      <c r="M2254" s="133"/>
      <c r="N2254" s="133"/>
      <c r="Q2254" s="109"/>
      <c r="R2254" s="109"/>
      <c r="S2254" s="109"/>
      <c r="T2254" s="109"/>
      <c r="U2254" s="109"/>
      <c r="V2254" s="109"/>
      <c r="W2254" s="122"/>
      <c r="X2254" s="138"/>
      <c r="Y2254" s="123"/>
      <c r="Z2254" s="123"/>
      <c r="AA2254" s="79"/>
      <c r="AB2254" s="79"/>
      <c r="AC2254" s="164"/>
      <c r="AD2254" s="123"/>
      <c r="AE2254" s="174"/>
      <c r="AF2254" s="124"/>
    </row>
    <row r="2255" spans="1:32" s="106" customFormat="1">
      <c r="A2255" s="108"/>
      <c r="B2255" s="108"/>
      <c r="C2255" s="108"/>
      <c r="D2255" s="41"/>
      <c r="E2255" s="41"/>
      <c r="F2255" s="41"/>
      <c r="G2255" s="41"/>
      <c r="H2255" s="133"/>
      <c r="I2255" s="133"/>
      <c r="J2255" s="133"/>
      <c r="K2255" s="133"/>
      <c r="L2255" s="133"/>
      <c r="M2255" s="133"/>
      <c r="N2255" s="133"/>
      <c r="Q2255" s="109"/>
      <c r="R2255" s="109"/>
      <c r="S2255" s="109"/>
      <c r="T2255" s="109"/>
      <c r="U2255" s="109"/>
      <c r="V2255" s="109"/>
      <c r="W2255" s="122"/>
      <c r="X2255" s="138"/>
      <c r="Y2255" s="123"/>
      <c r="Z2255" s="123"/>
      <c r="AA2255" s="79"/>
      <c r="AB2255" s="79"/>
      <c r="AC2255" s="164"/>
      <c r="AD2255" s="123"/>
      <c r="AE2255" s="174"/>
      <c r="AF2255" s="124"/>
    </row>
    <row r="2256" spans="1:32" s="106" customFormat="1">
      <c r="A2256" s="108"/>
      <c r="B2256" s="108"/>
      <c r="C2256" s="108"/>
      <c r="D2256" s="41"/>
      <c r="E2256" s="41"/>
      <c r="F2256" s="41"/>
      <c r="G2256" s="41"/>
      <c r="H2256" s="133"/>
      <c r="I2256" s="133"/>
      <c r="J2256" s="133"/>
      <c r="K2256" s="133"/>
      <c r="L2256" s="133"/>
      <c r="M2256" s="133"/>
      <c r="N2256" s="133"/>
      <c r="Q2256" s="109"/>
      <c r="R2256" s="109"/>
      <c r="S2256" s="109"/>
      <c r="T2256" s="109"/>
      <c r="U2256" s="109"/>
      <c r="V2256" s="109"/>
      <c r="W2256" s="122"/>
      <c r="X2256" s="138"/>
      <c r="Y2256" s="123"/>
      <c r="Z2256" s="123"/>
      <c r="AA2256" s="79"/>
      <c r="AB2256" s="79"/>
      <c r="AC2256" s="164"/>
      <c r="AD2256" s="123"/>
      <c r="AE2256" s="174"/>
      <c r="AF2256" s="124"/>
    </row>
    <row r="2257" spans="1:32" s="106" customFormat="1">
      <c r="A2257" s="108"/>
      <c r="B2257" s="108"/>
      <c r="C2257" s="108"/>
      <c r="D2257" s="41"/>
      <c r="E2257" s="41"/>
      <c r="F2257" s="41"/>
      <c r="G2257" s="41"/>
      <c r="H2257" s="133"/>
      <c r="I2257" s="133"/>
      <c r="J2257" s="133"/>
      <c r="K2257" s="133"/>
      <c r="L2257" s="133"/>
      <c r="M2257" s="133"/>
      <c r="N2257" s="133"/>
      <c r="Q2257" s="109"/>
      <c r="R2257" s="109"/>
      <c r="S2257" s="109"/>
      <c r="T2257" s="109"/>
      <c r="U2257" s="109"/>
      <c r="V2257" s="109"/>
      <c r="W2257" s="122"/>
      <c r="X2257" s="138"/>
      <c r="Y2257" s="123"/>
      <c r="Z2257" s="123"/>
      <c r="AA2257" s="79"/>
      <c r="AB2257" s="79"/>
      <c r="AC2257" s="164"/>
      <c r="AD2257" s="123"/>
      <c r="AE2257" s="174"/>
      <c r="AF2257" s="124"/>
    </row>
    <row r="2258" spans="1:32" s="106" customFormat="1">
      <c r="A2258" s="108"/>
      <c r="B2258" s="108"/>
      <c r="C2258" s="108"/>
      <c r="D2258" s="111"/>
      <c r="E2258" s="100"/>
      <c r="F2258" s="111"/>
      <c r="G2258" s="111"/>
      <c r="H2258" s="133"/>
      <c r="I2258" s="133"/>
      <c r="J2258" s="133"/>
      <c r="K2258" s="133"/>
      <c r="L2258" s="133"/>
      <c r="M2258" s="133"/>
      <c r="N2258" s="133"/>
      <c r="Q2258" s="109"/>
      <c r="R2258" s="109"/>
      <c r="S2258" s="109"/>
      <c r="T2258" s="109"/>
      <c r="U2258" s="109"/>
      <c r="V2258" s="109"/>
      <c r="W2258" s="122"/>
      <c r="X2258" s="138"/>
      <c r="Y2258" s="123"/>
      <c r="Z2258" s="123"/>
      <c r="AA2258" s="79"/>
      <c r="AB2258" s="79"/>
      <c r="AC2258" s="164"/>
      <c r="AD2258" s="123"/>
      <c r="AE2258" s="174"/>
      <c r="AF2258" s="124"/>
    </row>
    <row r="2259" spans="1:32" s="106" customFormat="1">
      <c r="A2259" s="108"/>
      <c r="B2259" s="108"/>
      <c r="C2259" s="108"/>
      <c r="D2259" s="131"/>
      <c r="E2259" s="100"/>
      <c r="F2259" s="131"/>
      <c r="G2259" s="131"/>
      <c r="H2259" s="133"/>
      <c r="I2259" s="133"/>
      <c r="J2259" s="133"/>
      <c r="K2259" s="133"/>
      <c r="L2259" s="133"/>
      <c r="M2259" s="133"/>
      <c r="N2259" s="133"/>
      <c r="Q2259" s="109"/>
      <c r="R2259" s="109"/>
      <c r="S2259" s="109"/>
      <c r="T2259" s="109"/>
      <c r="U2259" s="109"/>
      <c r="V2259" s="109"/>
      <c r="W2259" s="122"/>
      <c r="X2259" s="138"/>
      <c r="Y2259" s="123"/>
      <c r="Z2259" s="123"/>
      <c r="AA2259" s="79"/>
      <c r="AB2259" s="79"/>
      <c r="AC2259" s="164"/>
      <c r="AD2259" s="123"/>
      <c r="AE2259" s="174"/>
      <c r="AF2259" s="124"/>
    </row>
    <row r="2260" spans="1:32" s="106" customFormat="1">
      <c r="A2260" s="108"/>
      <c r="B2260" s="108"/>
      <c r="C2260" s="108"/>
      <c r="D2260" s="125"/>
      <c r="E2260" s="100"/>
      <c r="F2260" s="125"/>
      <c r="G2260" s="125"/>
      <c r="H2260" s="133"/>
      <c r="I2260" s="133"/>
      <c r="J2260" s="133"/>
      <c r="K2260" s="133"/>
      <c r="L2260" s="133"/>
      <c r="M2260" s="133"/>
      <c r="N2260" s="133"/>
      <c r="Q2260" s="109"/>
      <c r="R2260" s="109"/>
      <c r="S2260" s="109"/>
      <c r="T2260" s="109"/>
      <c r="U2260" s="109"/>
      <c r="V2260" s="109"/>
      <c r="W2260" s="122"/>
      <c r="X2260" s="138"/>
      <c r="Y2260" s="123"/>
      <c r="Z2260" s="123"/>
      <c r="AA2260" s="79"/>
      <c r="AB2260" s="79"/>
      <c r="AC2260" s="164"/>
      <c r="AD2260" s="123"/>
      <c r="AE2260" s="174"/>
      <c r="AF2260" s="124"/>
    </row>
    <row r="2261" spans="1:32" s="106" customFormat="1">
      <c r="A2261" s="108"/>
      <c r="B2261" s="108"/>
      <c r="C2261" s="108"/>
      <c r="D2261" s="125"/>
      <c r="E2261" s="100"/>
      <c r="F2261" s="125"/>
      <c r="G2261" s="125"/>
      <c r="H2261" s="133"/>
      <c r="I2261" s="133"/>
      <c r="J2261" s="133"/>
      <c r="K2261" s="133"/>
      <c r="L2261" s="133"/>
      <c r="M2261" s="133"/>
      <c r="N2261" s="133"/>
      <c r="Q2261" s="109"/>
      <c r="R2261" s="109"/>
      <c r="S2261" s="109"/>
      <c r="T2261" s="109"/>
      <c r="U2261" s="109"/>
      <c r="V2261" s="109"/>
      <c r="W2261" s="122"/>
      <c r="X2261" s="138"/>
      <c r="Y2261" s="123"/>
      <c r="Z2261" s="123"/>
      <c r="AA2261" s="79"/>
      <c r="AB2261" s="79"/>
      <c r="AC2261" s="164"/>
      <c r="AD2261" s="123"/>
      <c r="AE2261" s="174"/>
      <c r="AF2261" s="124"/>
    </row>
    <row r="2262" spans="1:32" s="106" customFormat="1">
      <c r="A2262" s="108"/>
      <c r="B2262" s="108"/>
      <c r="C2262" s="108"/>
      <c r="D2262" s="131"/>
      <c r="E2262" s="100"/>
      <c r="F2262" s="131"/>
      <c r="G2262" s="131"/>
      <c r="H2262" s="133"/>
      <c r="I2262" s="133"/>
      <c r="J2262" s="133"/>
      <c r="K2262" s="133"/>
      <c r="L2262" s="133"/>
      <c r="M2262" s="133"/>
      <c r="N2262" s="133"/>
      <c r="Q2262" s="109"/>
      <c r="R2262" s="109"/>
      <c r="S2262" s="109"/>
      <c r="T2262" s="109"/>
      <c r="U2262" s="109"/>
      <c r="V2262" s="109"/>
      <c r="W2262" s="122"/>
      <c r="X2262" s="138"/>
      <c r="Y2262" s="123"/>
      <c r="Z2262" s="123"/>
      <c r="AA2262" s="79"/>
      <c r="AB2262" s="79"/>
      <c r="AC2262" s="164"/>
      <c r="AD2262" s="123"/>
      <c r="AE2262" s="174"/>
      <c r="AF2262" s="124"/>
    </row>
    <row r="2263" spans="1:32" s="106" customFormat="1">
      <c r="A2263" s="108"/>
      <c r="B2263" s="108"/>
      <c r="C2263" s="108"/>
      <c r="D2263" s="131"/>
      <c r="E2263" s="100"/>
      <c r="F2263" s="131"/>
      <c r="G2263" s="131"/>
      <c r="H2263" s="133"/>
      <c r="I2263" s="133"/>
      <c r="J2263" s="133"/>
      <c r="K2263" s="133"/>
      <c r="L2263" s="133"/>
      <c r="M2263" s="133"/>
      <c r="N2263" s="133"/>
      <c r="Q2263" s="109"/>
      <c r="R2263" s="109"/>
      <c r="S2263" s="109"/>
      <c r="T2263" s="109"/>
      <c r="U2263" s="109"/>
      <c r="V2263" s="109"/>
      <c r="W2263" s="122"/>
      <c r="X2263" s="138"/>
      <c r="Y2263" s="123"/>
      <c r="Z2263" s="123"/>
      <c r="AA2263" s="79"/>
      <c r="AB2263" s="79"/>
      <c r="AC2263" s="164"/>
      <c r="AD2263" s="123"/>
      <c r="AE2263" s="174"/>
      <c r="AF2263" s="124"/>
    </row>
    <row r="2264" spans="1:32" s="106" customFormat="1">
      <c r="A2264" s="108"/>
      <c r="B2264" s="108"/>
      <c r="C2264" s="108"/>
      <c r="D2264" s="131"/>
      <c r="E2264" s="100"/>
      <c r="F2264" s="131"/>
      <c r="G2264" s="131"/>
      <c r="H2264" s="133"/>
      <c r="I2264" s="133"/>
      <c r="J2264" s="133"/>
      <c r="K2264" s="133"/>
      <c r="L2264" s="133"/>
      <c r="M2264" s="133"/>
      <c r="N2264" s="133"/>
      <c r="Q2264" s="109"/>
      <c r="R2264" s="109"/>
      <c r="S2264" s="109"/>
      <c r="T2264" s="109"/>
      <c r="U2264" s="109"/>
      <c r="V2264" s="109"/>
      <c r="W2264" s="122"/>
      <c r="X2264" s="138"/>
      <c r="Y2264" s="123"/>
      <c r="Z2264" s="123"/>
      <c r="AA2264" s="79"/>
      <c r="AB2264" s="79"/>
      <c r="AC2264" s="164"/>
      <c r="AD2264" s="123"/>
      <c r="AE2264" s="174"/>
      <c r="AF2264" s="124"/>
    </row>
    <row r="2265" spans="1:32" s="106" customFormat="1">
      <c r="A2265" s="108"/>
      <c r="B2265" s="108"/>
      <c r="C2265" s="108"/>
      <c r="D2265" s="125"/>
      <c r="E2265" s="100"/>
      <c r="F2265" s="125"/>
      <c r="G2265" s="125"/>
      <c r="H2265" s="133"/>
      <c r="I2265" s="133"/>
      <c r="J2265" s="133"/>
      <c r="K2265" s="133"/>
      <c r="L2265" s="133"/>
      <c r="M2265" s="133"/>
      <c r="N2265" s="133"/>
      <c r="Q2265" s="109"/>
      <c r="R2265" s="109"/>
      <c r="S2265" s="109"/>
      <c r="T2265" s="109"/>
      <c r="U2265" s="109"/>
      <c r="V2265" s="109"/>
      <c r="W2265" s="122"/>
      <c r="X2265" s="138"/>
      <c r="Y2265" s="123"/>
      <c r="Z2265" s="123"/>
      <c r="AA2265" s="79"/>
      <c r="AB2265" s="79"/>
      <c r="AC2265" s="164"/>
      <c r="AD2265" s="123"/>
      <c r="AE2265" s="174"/>
      <c r="AF2265" s="124"/>
    </row>
    <row r="2266" spans="1:32" s="106" customFormat="1">
      <c r="A2266" s="108"/>
      <c r="B2266" s="108"/>
      <c r="C2266" s="108"/>
      <c r="D2266" s="111"/>
      <c r="E2266" s="100"/>
      <c r="F2266" s="111"/>
      <c r="G2266" s="111"/>
      <c r="H2266" s="133"/>
      <c r="I2266" s="133"/>
      <c r="J2266" s="133"/>
      <c r="K2266" s="133"/>
      <c r="L2266" s="133"/>
      <c r="M2266" s="133"/>
      <c r="N2266" s="133"/>
      <c r="Q2266" s="109"/>
      <c r="R2266" s="109"/>
      <c r="S2266" s="109"/>
      <c r="T2266" s="109"/>
      <c r="U2266" s="109"/>
      <c r="V2266" s="109"/>
      <c r="W2266" s="122"/>
      <c r="X2266" s="138"/>
      <c r="Y2266" s="123"/>
      <c r="Z2266" s="123"/>
      <c r="AA2266" s="79"/>
      <c r="AB2266" s="79"/>
      <c r="AC2266" s="164"/>
      <c r="AD2266" s="123"/>
      <c r="AE2266" s="174"/>
      <c r="AF2266" s="124"/>
    </row>
    <row r="2267" spans="1:32" s="106" customFormat="1">
      <c r="A2267" s="108"/>
      <c r="B2267" s="108"/>
      <c r="C2267" s="108"/>
      <c r="D2267" s="111"/>
      <c r="E2267" s="100"/>
      <c r="F2267" s="111"/>
      <c r="G2267" s="111"/>
      <c r="H2267" s="133"/>
      <c r="I2267" s="133"/>
      <c r="J2267" s="133"/>
      <c r="K2267" s="133"/>
      <c r="L2267" s="133"/>
      <c r="M2267" s="133"/>
      <c r="N2267" s="133"/>
      <c r="Q2267" s="109"/>
      <c r="R2267" s="109"/>
      <c r="S2267" s="109"/>
      <c r="T2267" s="109"/>
      <c r="U2267" s="109"/>
      <c r="V2267" s="109"/>
      <c r="W2267" s="122"/>
      <c r="X2267" s="138"/>
      <c r="Y2267" s="123"/>
      <c r="Z2267" s="123"/>
      <c r="AA2267" s="79"/>
      <c r="AB2267" s="79"/>
      <c r="AC2267" s="164"/>
      <c r="AD2267" s="123"/>
      <c r="AE2267" s="174"/>
      <c r="AF2267" s="124"/>
    </row>
    <row r="2268" spans="1:32" s="106" customFormat="1">
      <c r="A2268" s="108"/>
      <c r="B2268" s="108"/>
      <c r="C2268" s="108"/>
      <c r="D2268" s="125"/>
      <c r="E2268" s="100"/>
      <c r="F2268" s="125"/>
      <c r="G2268" s="125"/>
      <c r="H2268" s="133"/>
      <c r="I2268" s="133"/>
      <c r="J2268" s="133"/>
      <c r="K2268" s="133"/>
      <c r="L2268" s="133"/>
      <c r="M2268" s="133"/>
      <c r="N2268" s="133"/>
      <c r="Q2268" s="109"/>
      <c r="R2268" s="109"/>
      <c r="S2268" s="109"/>
      <c r="T2268" s="109"/>
      <c r="U2268" s="109"/>
      <c r="V2268" s="109"/>
      <c r="W2268" s="122"/>
      <c r="X2268" s="138"/>
      <c r="Y2268" s="123"/>
      <c r="Z2268" s="123"/>
      <c r="AA2268" s="79"/>
      <c r="AB2268" s="79"/>
      <c r="AC2268" s="164"/>
      <c r="AD2268" s="123"/>
      <c r="AE2268" s="174"/>
      <c r="AF2268" s="124"/>
    </row>
    <row r="2269" spans="1:32" s="106" customFormat="1">
      <c r="A2269" s="108"/>
      <c r="B2269" s="108"/>
      <c r="C2269" s="108"/>
      <c r="D2269" s="125"/>
      <c r="E2269" s="100"/>
      <c r="F2269" s="125"/>
      <c r="G2269" s="125"/>
      <c r="H2269" s="133"/>
      <c r="I2269" s="133"/>
      <c r="J2269" s="133"/>
      <c r="K2269" s="133"/>
      <c r="L2269" s="133"/>
      <c r="M2269" s="133"/>
      <c r="N2269" s="133"/>
      <c r="Q2269" s="109"/>
      <c r="R2269" s="109"/>
      <c r="S2269" s="109"/>
      <c r="T2269" s="109"/>
      <c r="U2269" s="109"/>
      <c r="V2269" s="109"/>
      <c r="W2269" s="122"/>
      <c r="X2269" s="138"/>
      <c r="Y2269" s="123"/>
      <c r="Z2269" s="123"/>
      <c r="AA2269" s="79"/>
      <c r="AB2269" s="79"/>
      <c r="AC2269" s="164"/>
      <c r="AD2269" s="123"/>
      <c r="AE2269" s="174"/>
      <c r="AF2269" s="124"/>
    </row>
    <row r="2270" spans="1:32" s="106" customFormat="1">
      <c r="A2270" s="108"/>
      <c r="B2270" s="108"/>
      <c r="C2270" s="108"/>
      <c r="D2270" s="41"/>
      <c r="E2270" s="107"/>
      <c r="F2270" s="41"/>
      <c r="G2270" s="41"/>
      <c r="H2270" s="133"/>
      <c r="I2270" s="133"/>
      <c r="J2270" s="133"/>
      <c r="K2270" s="133"/>
      <c r="L2270" s="133"/>
      <c r="M2270" s="133"/>
      <c r="N2270" s="133"/>
      <c r="Q2270" s="109"/>
      <c r="R2270" s="109"/>
      <c r="S2270" s="109"/>
      <c r="T2270" s="109"/>
      <c r="U2270" s="109"/>
      <c r="V2270" s="109"/>
      <c r="W2270" s="122"/>
      <c r="X2270" s="138"/>
      <c r="Y2270" s="123"/>
      <c r="Z2270" s="123"/>
      <c r="AA2270" s="79"/>
      <c r="AB2270" s="79"/>
      <c r="AC2270" s="164"/>
      <c r="AD2270" s="123"/>
      <c r="AE2270" s="174"/>
      <c r="AF2270" s="124"/>
    </row>
    <row r="2271" spans="1:32" s="106" customFormat="1">
      <c r="A2271" s="108"/>
      <c r="B2271" s="108"/>
      <c r="C2271" s="108"/>
      <c r="D2271" s="125"/>
      <c r="E2271" s="100"/>
      <c r="F2271" s="125"/>
      <c r="G2271" s="125"/>
      <c r="H2271" s="133"/>
      <c r="I2271" s="133"/>
      <c r="J2271" s="133"/>
      <c r="K2271" s="133"/>
      <c r="L2271" s="133"/>
      <c r="M2271" s="133"/>
      <c r="N2271" s="133"/>
      <c r="Q2271" s="109"/>
      <c r="R2271" s="109"/>
      <c r="S2271" s="109"/>
      <c r="T2271" s="109"/>
      <c r="U2271" s="109"/>
      <c r="V2271" s="109"/>
      <c r="W2271" s="122"/>
      <c r="X2271" s="138"/>
      <c r="Y2271" s="123"/>
      <c r="Z2271" s="123"/>
      <c r="AA2271" s="79"/>
      <c r="AB2271" s="79"/>
      <c r="AC2271" s="164"/>
      <c r="AD2271" s="123"/>
      <c r="AE2271" s="174"/>
      <c r="AF2271" s="124"/>
    </row>
    <row r="2272" spans="1:32" s="106" customFormat="1">
      <c r="A2272" s="108"/>
      <c r="B2272" s="108"/>
      <c r="C2272" s="108"/>
      <c r="D2272" s="41"/>
      <c r="E2272" s="41"/>
      <c r="F2272" s="41"/>
      <c r="G2272" s="41"/>
      <c r="H2272" s="133"/>
      <c r="I2272" s="133"/>
      <c r="J2272" s="133"/>
      <c r="K2272" s="133"/>
      <c r="L2272" s="133"/>
      <c r="M2272" s="133"/>
      <c r="N2272" s="133"/>
      <c r="Q2272" s="109"/>
      <c r="R2272" s="109"/>
      <c r="S2272" s="109"/>
      <c r="T2272" s="109"/>
      <c r="U2272" s="109"/>
      <c r="V2272" s="109"/>
      <c r="W2272" s="122"/>
      <c r="X2272" s="138"/>
      <c r="Y2272" s="123"/>
      <c r="Z2272" s="123"/>
      <c r="AA2272" s="79"/>
      <c r="AB2272" s="79"/>
      <c r="AC2272" s="164"/>
      <c r="AD2272" s="123"/>
      <c r="AE2272" s="174"/>
      <c r="AF2272" s="124"/>
    </row>
    <row r="2273" spans="1:32" s="106" customFormat="1">
      <c r="A2273" s="108"/>
      <c r="B2273" s="108"/>
      <c r="C2273" s="108"/>
      <c r="D2273" s="111"/>
      <c r="E2273" s="100"/>
      <c r="F2273" s="111"/>
      <c r="G2273" s="111"/>
      <c r="H2273" s="133"/>
      <c r="I2273" s="133"/>
      <c r="J2273" s="133"/>
      <c r="K2273" s="133"/>
      <c r="L2273" s="133"/>
      <c r="M2273" s="133"/>
      <c r="N2273" s="133"/>
      <c r="Q2273" s="109"/>
      <c r="R2273" s="109"/>
      <c r="S2273" s="109"/>
      <c r="T2273" s="109"/>
      <c r="U2273" s="109"/>
      <c r="V2273" s="109"/>
      <c r="W2273" s="122"/>
      <c r="X2273" s="138"/>
      <c r="Y2273" s="123"/>
      <c r="Z2273" s="123"/>
      <c r="AA2273" s="79"/>
      <c r="AB2273" s="79"/>
      <c r="AC2273" s="164"/>
      <c r="AD2273" s="123"/>
      <c r="AE2273" s="174"/>
      <c r="AF2273" s="124"/>
    </row>
    <row r="2274" spans="1:32" s="106" customFormat="1">
      <c r="A2274" s="108"/>
      <c r="B2274" s="108"/>
      <c r="C2274" s="108"/>
      <c r="D2274" s="41"/>
      <c r="E2274" s="41"/>
      <c r="F2274" s="41"/>
      <c r="G2274" s="41"/>
      <c r="H2274" s="133"/>
      <c r="I2274" s="133"/>
      <c r="J2274" s="133"/>
      <c r="K2274" s="133"/>
      <c r="L2274" s="133"/>
      <c r="M2274" s="133"/>
      <c r="N2274" s="133"/>
      <c r="Q2274" s="109"/>
      <c r="R2274" s="109"/>
      <c r="S2274" s="109"/>
      <c r="T2274" s="109"/>
      <c r="U2274" s="109"/>
      <c r="V2274" s="109"/>
      <c r="W2274" s="122"/>
      <c r="X2274" s="138"/>
      <c r="Y2274" s="123"/>
      <c r="Z2274" s="123"/>
      <c r="AA2274" s="79"/>
      <c r="AB2274" s="79"/>
      <c r="AC2274" s="164"/>
      <c r="AD2274" s="123"/>
      <c r="AE2274" s="174"/>
      <c r="AF2274" s="124"/>
    </row>
    <row r="2275" spans="1:32" s="106" customFormat="1">
      <c r="A2275" s="108"/>
      <c r="B2275" s="108"/>
      <c r="C2275" s="108"/>
      <c r="D2275" s="41"/>
      <c r="E2275" s="41"/>
      <c r="F2275" s="41"/>
      <c r="G2275" s="41"/>
      <c r="H2275" s="133"/>
      <c r="I2275" s="133"/>
      <c r="J2275" s="133"/>
      <c r="K2275" s="133"/>
      <c r="L2275" s="133"/>
      <c r="M2275" s="133"/>
      <c r="N2275" s="133"/>
      <c r="Q2275" s="109"/>
      <c r="R2275" s="109"/>
      <c r="S2275" s="109"/>
      <c r="T2275" s="109"/>
      <c r="U2275" s="109"/>
      <c r="V2275" s="109"/>
      <c r="W2275" s="122"/>
      <c r="X2275" s="138"/>
      <c r="Y2275" s="123"/>
      <c r="Z2275" s="123"/>
      <c r="AA2275" s="79"/>
      <c r="AB2275" s="79"/>
      <c r="AC2275" s="164"/>
      <c r="AD2275" s="123"/>
      <c r="AE2275" s="174"/>
      <c r="AF2275" s="124"/>
    </row>
    <row r="2276" spans="1:32" s="106" customFormat="1">
      <c r="A2276" s="108"/>
      <c r="B2276" s="108"/>
      <c r="C2276" s="108"/>
      <c r="D2276" s="125"/>
      <c r="E2276" s="100"/>
      <c r="F2276" s="125"/>
      <c r="G2276" s="125"/>
      <c r="H2276" s="133"/>
      <c r="I2276" s="133"/>
      <c r="J2276" s="133"/>
      <c r="K2276" s="133"/>
      <c r="L2276" s="133"/>
      <c r="M2276" s="133"/>
      <c r="N2276" s="133"/>
      <c r="Q2276" s="109"/>
      <c r="R2276" s="109"/>
      <c r="S2276" s="109"/>
      <c r="T2276" s="109"/>
      <c r="U2276" s="109"/>
      <c r="V2276" s="109"/>
      <c r="W2276" s="122"/>
      <c r="X2276" s="138"/>
      <c r="Y2276" s="123"/>
      <c r="Z2276" s="123"/>
      <c r="AA2276" s="79"/>
      <c r="AB2276" s="79"/>
      <c r="AC2276" s="164"/>
      <c r="AD2276" s="123"/>
      <c r="AE2276" s="174"/>
      <c r="AF2276" s="124"/>
    </row>
    <row r="2277" spans="1:32" s="106" customFormat="1">
      <c r="A2277" s="108"/>
      <c r="B2277" s="108"/>
      <c r="C2277" s="108"/>
      <c r="D2277" s="125"/>
      <c r="E2277" s="100"/>
      <c r="F2277" s="125"/>
      <c r="G2277" s="125"/>
      <c r="H2277" s="133"/>
      <c r="I2277" s="133"/>
      <c r="J2277" s="133"/>
      <c r="K2277" s="133"/>
      <c r="L2277" s="133"/>
      <c r="M2277" s="133"/>
      <c r="N2277" s="133"/>
      <c r="Q2277" s="109"/>
      <c r="R2277" s="109"/>
      <c r="S2277" s="109"/>
      <c r="T2277" s="109"/>
      <c r="U2277" s="109"/>
      <c r="V2277" s="109"/>
      <c r="W2277" s="122"/>
      <c r="X2277" s="138"/>
      <c r="Y2277" s="123"/>
      <c r="Z2277" s="123"/>
      <c r="AA2277" s="79"/>
      <c r="AB2277" s="79"/>
      <c r="AC2277" s="164"/>
      <c r="AD2277" s="123"/>
      <c r="AE2277" s="174"/>
      <c r="AF2277" s="124"/>
    </row>
    <row r="2278" spans="1:32" s="106" customFormat="1">
      <c r="A2278" s="108"/>
      <c r="B2278" s="108"/>
      <c r="C2278" s="108"/>
      <c r="D2278" s="125"/>
      <c r="E2278" s="100"/>
      <c r="F2278" s="125"/>
      <c r="G2278" s="125"/>
      <c r="H2278" s="133"/>
      <c r="I2278" s="133"/>
      <c r="J2278" s="133"/>
      <c r="K2278" s="133"/>
      <c r="L2278" s="133"/>
      <c r="M2278" s="133"/>
      <c r="N2278" s="133"/>
      <c r="Q2278" s="109"/>
      <c r="R2278" s="109"/>
      <c r="S2278" s="109"/>
      <c r="T2278" s="109"/>
      <c r="U2278" s="109"/>
      <c r="V2278" s="109"/>
      <c r="W2278" s="122"/>
      <c r="X2278" s="138"/>
      <c r="Y2278" s="123"/>
      <c r="Z2278" s="123"/>
      <c r="AA2278" s="79"/>
      <c r="AB2278" s="79"/>
      <c r="AC2278" s="164"/>
      <c r="AD2278" s="123"/>
      <c r="AE2278" s="174"/>
      <c r="AF2278" s="124"/>
    </row>
    <row r="2279" spans="1:32" s="106" customFormat="1">
      <c r="A2279" s="108"/>
      <c r="B2279" s="108"/>
      <c r="C2279" s="108"/>
      <c r="D2279" s="125"/>
      <c r="E2279" s="100"/>
      <c r="F2279" s="125"/>
      <c r="G2279" s="125"/>
      <c r="H2279" s="133"/>
      <c r="I2279" s="133"/>
      <c r="J2279" s="133"/>
      <c r="K2279" s="133"/>
      <c r="L2279" s="133"/>
      <c r="M2279" s="133"/>
      <c r="N2279" s="133"/>
      <c r="Q2279" s="109"/>
      <c r="R2279" s="109"/>
      <c r="S2279" s="109"/>
      <c r="T2279" s="109"/>
      <c r="U2279" s="109"/>
      <c r="V2279" s="109"/>
      <c r="W2279" s="122"/>
      <c r="X2279" s="138"/>
      <c r="Y2279" s="123"/>
      <c r="Z2279" s="123"/>
      <c r="AA2279" s="79"/>
      <c r="AB2279" s="79"/>
      <c r="AC2279" s="164"/>
      <c r="AD2279" s="123"/>
      <c r="AE2279" s="174"/>
      <c r="AF2279" s="124"/>
    </row>
    <row r="2280" spans="1:32" s="106" customFormat="1">
      <c r="A2280" s="108"/>
      <c r="B2280" s="108"/>
      <c r="C2280" s="108"/>
      <c r="D2280" s="41"/>
      <c r="E2280" s="41"/>
      <c r="F2280" s="41"/>
      <c r="G2280" s="41"/>
      <c r="H2280" s="133"/>
      <c r="I2280" s="133"/>
      <c r="J2280" s="133"/>
      <c r="K2280" s="133"/>
      <c r="L2280" s="133"/>
      <c r="M2280" s="133"/>
      <c r="N2280" s="133"/>
      <c r="Q2280" s="109"/>
      <c r="R2280" s="109"/>
      <c r="S2280" s="109"/>
      <c r="T2280" s="109"/>
      <c r="U2280" s="109"/>
      <c r="V2280" s="109"/>
      <c r="W2280" s="122"/>
      <c r="X2280" s="138"/>
      <c r="Y2280" s="123"/>
      <c r="Z2280" s="123"/>
      <c r="AA2280" s="79"/>
      <c r="AB2280" s="79"/>
      <c r="AC2280" s="164"/>
      <c r="AD2280" s="123"/>
      <c r="AE2280" s="174"/>
      <c r="AF2280" s="124"/>
    </row>
    <row r="2281" spans="1:32" s="106" customFormat="1">
      <c r="A2281" s="108"/>
      <c r="B2281" s="108"/>
      <c r="C2281" s="108"/>
      <c r="D2281" s="129"/>
      <c r="E2281" s="100"/>
      <c r="F2281" s="130"/>
      <c r="G2281" s="129"/>
      <c r="H2281" s="133"/>
      <c r="I2281" s="133"/>
      <c r="J2281" s="133"/>
      <c r="K2281" s="133"/>
      <c r="L2281" s="133"/>
      <c r="M2281" s="133"/>
      <c r="N2281" s="133"/>
      <c r="Q2281" s="109"/>
      <c r="R2281" s="109"/>
      <c r="S2281" s="109"/>
      <c r="T2281" s="109"/>
      <c r="U2281" s="109"/>
      <c r="V2281" s="109"/>
      <c r="W2281" s="122"/>
      <c r="X2281" s="138"/>
      <c r="Y2281" s="123"/>
      <c r="Z2281" s="123"/>
      <c r="AA2281" s="79"/>
      <c r="AB2281" s="79"/>
      <c r="AC2281" s="164"/>
      <c r="AD2281" s="123"/>
      <c r="AE2281" s="174"/>
      <c r="AF2281" s="124"/>
    </row>
    <row r="2282" spans="1:32" s="106" customFormat="1">
      <c r="A2282" s="108"/>
      <c r="B2282" s="108"/>
      <c r="C2282" s="108"/>
      <c r="D2282" s="129"/>
      <c r="E2282" s="100"/>
      <c r="F2282" s="130"/>
      <c r="G2282" s="129"/>
      <c r="H2282" s="133"/>
      <c r="I2282" s="133"/>
      <c r="J2282" s="133"/>
      <c r="K2282" s="133"/>
      <c r="L2282" s="133"/>
      <c r="M2282" s="133"/>
      <c r="N2282" s="133"/>
      <c r="Q2282" s="109"/>
      <c r="R2282" s="109"/>
      <c r="S2282" s="109"/>
      <c r="T2282" s="109"/>
      <c r="U2282" s="109"/>
      <c r="V2282" s="109"/>
      <c r="W2282" s="122"/>
      <c r="X2282" s="138"/>
      <c r="Y2282" s="123"/>
      <c r="Z2282" s="123"/>
      <c r="AA2282" s="79"/>
      <c r="AB2282" s="79"/>
      <c r="AC2282" s="164"/>
      <c r="AD2282" s="123"/>
      <c r="AE2282" s="174"/>
      <c r="AF2282" s="124"/>
    </row>
    <row r="2283" spans="1:32" s="106" customFormat="1">
      <c r="A2283" s="108"/>
      <c r="B2283" s="108"/>
      <c r="C2283" s="108"/>
      <c r="D2283" s="125"/>
      <c r="E2283" s="100"/>
      <c r="F2283" s="125"/>
      <c r="G2283" s="125"/>
      <c r="H2283" s="133"/>
      <c r="I2283" s="133"/>
      <c r="J2283" s="133"/>
      <c r="K2283" s="133"/>
      <c r="L2283" s="133"/>
      <c r="M2283" s="133"/>
      <c r="N2283" s="133"/>
      <c r="Q2283" s="109"/>
      <c r="R2283" s="109"/>
      <c r="S2283" s="109"/>
      <c r="T2283" s="109"/>
      <c r="U2283" s="109"/>
      <c r="V2283" s="109"/>
      <c r="W2283" s="122"/>
      <c r="X2283" s="138"/>
      <c r="Y2283" s="123"/>
      <c r="Z2283" s="123"/>
      <c r="AA2283" s="79"/>
      <c r="AB2283" s="79"/>
      <c r="AC2283" s="164"/>
      <c r="AD2283" s="123"/>
      <c r="AE2283" s="174"/>
      <c r="AF2283" s="124"/>
    </row>
    <row r="2284" spans="1:32" s="106" customFormat="1">
      <c r="A2284" s="108"/>
      <c r="B2284" s="108"/>
      <c r="C2284" s="108"/>
      <c r="D2284" s="41"/>
      <c r="E2284" s="41"/>
      <c r="F2284" s="41"/>
      <c r="G2284" s="41"/>
      <c r="H2284" s="133"/>
      <c r="I2284" s="133"/>
      <c r="J2284" s="133"/>
      <c r="K2284" s="133"/>
      <c r="L2284" s="133"/>
      <c r="M2284" s="133"/>
      <c r="N2284" s="133"/>
      <c r="Q2284" s="109"/>
      <c r="R2284" s="109"/>
      <c r="S2284" s="109"/>
      <c r="T2284" s="109"/>
      <c r="U2284" s="109"/>
      <c r="V2284" s="109"/>
      <c r="W2284" s="122"/>
      <c r="X2284" s="138"/>
      <c r="Y2284" s="123"/>
      <c r="Z2284" s="123"/>
      <c r="AA2284" s="79"/>
      <c r="AB2284" s="79"/>
      <c r="AC2284" s="164"/>
      <c r="AD2284" s="123"/>
      <c r="AE2284" s="174"/>
      <c r="AF2284" s="124"/>
    </row>
    <row r="2285" spans="1:32" s="106" customFormat="1">
      <c r="A2285" s="108"/>
      <c r="B2285" s="108"/>
      <c r="C2285" s="108"/>
      <c r="D2285" s="41"/>
      <c r="E2285" s="41"/>
      <c r="F2285" s="41"/>
      <c r="G2285" s="41"/>
      <c r="H2285" s="133"/>
      <c r="I2285" s="133"/>
      <c r="J2285" s="133"/>
      <c r="K2285" s="133"/>
      <c r="L2285" s="133"/>
      <c r="M2285" s="133"/>
      <c r="N2285" s="133"/>
      <c r="Q2285" s="109"/>
      <c r="R2285" s="109"/>
      <c r="S2285" s="109"/>
      <c r="T2285" s="109"/>
      <c r="U2285" s="109"/>
      <c r="V2285" s="109"/>
      <c r="W2285" s="122"/>
      <c r="X2285" s="138"/>
      <c r="Y2285" s="123"/>
      <c r="Z2285" s="123"/>
      <c r="AA2285" s="79"/>
      <c r="AB2285" s="79"/>
      <c r="AC2285" s="164"/>
      <c r="AD2285" s="123"/>
      <c r="AE2285" s="174"/>
      <c r="AF2285" s="124"/>
    </row>
    <row r="2286" spans="1:32" s="106" customFormat="1">
      <c r="A2286" s="108"/>
      <c r="B2286" s="108"/>
      <c r="C2286" s="108"/>
      <c r="D2286" s="111"/>
      <c r="E2286" s="100"/>
      <c r="F2286" s="111"/>
      <c r="G2286" s="111"/>
      <c r="H2286" s="133"/>
      <c r="I2286" s="133"/>
      <c r="J2286" s="133"/>
      <c r="K2286" s="133"/>
      <c r="L2286" s="133"/>
      <c r="M2286" s="133"/>
      <c r="N2286" s="133"/>
      <c r="Q2286" s="109"/>
      <c r="R2286" s="109"/>
      <c r="S2286" s="109"/>
      <c r="T2286" s="109"/>
      <c r="U2286" s="109"/>
      <c r="V2286" s="109"/>
      <c r="W2286" s="122"/>
      <c r="X2286" s="138"/>
      <c r="Y2286" s="123"/>
      <c r="Z2286" s="123"/>
      <c r="AA2286" s="79"/>
      <c r="AB2286" s="79"/>
      <c r="AC2286" s="164"/>
      <c r="AD2286" s="123"/>
      <c r="AE2286" s="174"/>
      <c r="AF2286" s="124"/>
    </row>
    <row r="2287" spans="1:32" s="106" customFormat="1">
      <c r="A2287" s="108"/>
      <c r="B2287" s="108"/>
      <c r="C2287" s="108"/>
      <c r="D2287" s="41"/>
      <c r="E2287" s="41"/>
      <c r="F2287" s="41"/>
      <c r="G2287" s="41"/>
      <c r="H2287" s="133"/>
      <c r="I2287" s="133"/>
      <c r="J2287" s="133"/>
      <c r="K2287" s="133"/>
      <c r="L2287" s="133"/>
      <c r="M2287" s="133"/>
      <c r="N2287" s="133"/>
      <c r="Q2287" s="109"/>
      <c r="R2287" s="109"/>
      <c r="S2287" s="109"/>
      <c r="T2287" s="109"/>
      <c r="U2287" s="109"/>
      <c r="V2287" s="109"/>
      <c r="W2287" s="122"/>
      <c r="X2287" s="138"/>
      <c r="Y2287" s="123"/>
      <c r="Z2287" s="123"/>
      <c r="AA2287" s="79"/>
      <c r="AB2287" s="79"/>
      <c r="AC2287" s="164"/>
      <c r="AD2287" s="123"/>
      <c r="AE2287" s="174"/>
      <c r="AF2287" s="124"/>
    </row>
    <row r="2288" spans="1:32" s="106" customFormat="1">
      <c r="A2288" s="108"/>
      <c r="B2288" s="108"/>
      <c r="C2288" s="108"/>
      <c r="D2288" s="41"/>
      <c r="E2288" s="41"/>
      <c r="F2288" s="41"/>
      <c r="G2288" s="41"/>
      <c r="H2288" s="133"/>
      <c r="I2288" s="133"/>
      <c r="J2288" s="133"/>
      <c r="K2288" s="133"/>
      <c r="L2288" s="133"/>
      <c r="M2288" s="133"/>
      <c r="N2288" s="133"/>
      <c r="Q2288" s="109"/>
      <c r="R2288" s="109"/>
      <c r="S2288" s="109"/>
      <c r="T2288" s="109"/>
      <c r="U2288" s="109"/>
      <c r="V2288" s="109"/>
      <c r="W2288" s="122"/>
      <c r="X2288" s="138"/>
      <c r="Y2288" s="123"/>
      <c r="Z2288" s="123"/>
      <c r="AA2288" s="79"/>
      <c r="AB2288" s="79"/>
      <c r="AC2288" s="164"/>
      <c r="AD2288" s="123"/>
      <c r="AE2288" s="174"/>
      <c r="AF2288" s="124"/>
    </row>
    <row r="2289" spans="1:32" s="106" customFormat="1">
      <c r="A2289" s="108"/>
      <c r="B2289" s="108"/>
      <c r="C2289" s="108"/>
      <c r="D2289" s="41"/>
      <c r="E2289" s="41"/>
      <c r="F2289" s="41"/>
      <c r="G2289" s="41"/>
      <c r="H2289" s="133"/>
      <c r="I2289" s="133"/>
      <c r="J2289" s="133"/>
      <c r="K2289" s="133"/>
      <c r="L2289" s="133"/>
      <c r="M2289" s="133"/>
      <c r="N2289" s="133"/>
      <c r="Q2289" s="109"/>
      <c r="R2289" s="109"/>
      <c r="S2289" s="109"/>
      <c r="T2289" s="109"/>
      <c r="U2289" s="109"/>
      <c r="V2289" s="109"/>
      <c r="W2289" s="122"/>
      <c r="X2289" s="138"/>
      <c r="Y2289" s="123"/>
      <c r="Z2289" s="123"/>
      <c r="AA2289" s="79"/>
      <c r="AB2289" s="79"/>
      <c r="AC2289" s="164"/>
      <c r="AD2289" s="123"/>
      <c r="AE2289" s="174"/>
      <c r="AF2289" s="124"/>
    </row>
    <row r="2290" spans="1:32" s="106" customFormat="1">
      <c r="A2290" s="108"/>
      <c r="B2290" s="108"/>
      <c r="C2290" s="108"/>
      <c r="D2290" s="41"/>
      <c r="E2290" s="41"/>
      <c r="F2290" s="41"/>
      <c r="G2290" s="41"/>
      <c r="H2290" s="133"/>
      <c r="I2290" s="133"/>
      <c r="J2290" s="133"/>
      <c r="K2290" s="133"/>
      <c r="L2290" s="133"/>
      <c r="M2290" s="133"/>
      <c r="N2290" s="133"/>
      <c r="Q2290" s="109"/>
      <c r="R2290" s="109"/>
      <c r="S2290" s="109"/>
      <c r="T2290" s="109"/>
      <c r="U2290" s="109"/>
      <c r="V2290" s="109"/>
      <c r="W2290" s="122"/>
      <c r="X2290" s="138"/>
      <c r="Y2290" s="123"/>
      <c r="Z2290" s="123"/>
      <c r="AA2290" s="79"/>
      <c r="AB2290" s="79"/>
      <c r="AC2290" s="164"/>
      <c r="AD2290" s="123"/>
      <c r="AE2290" s="174"/>
      <c r="AF2290" s="124"/>
    </row>
    <row r="2291" spans="1:32" s="106" customFormat="1">
      <c r="A2291" s="108"/>
      <c r="B2291" s="108"/>
      <c r="C2291" s="108"/>
      <c r="D2291" s="41"/>
      <c r="E2291" s="41"/>
      <c r="F2291" s="41"/>
      <c r="G2291" s="41"/>
      <c r="H2291" s="133"/>
      <c r="I2291" s="133"/>
      <c r="J2291" s="133"/>
      <c r="K2291" s="133"/>
      <c r="L2291" s="133"/>
      <c r="M2291" s="133"/>
      <c r="N2291" s="133"/>
      <c r="Q2291" s="109"/>
      <c r="R2291" s="109"/>
      <c r="S2291" s="109"/>
      <c r="T2291" s="109"/>
      <c r="U2291" s="109"/>
      <c r="V2291" s="109"/>
      <c r="W2291" s="122"/>
      <c r="X2291" s="138"/>
      <c r="Y2291" s="123"/>
      <c r="Z2291" s="123"/>
      <c r="AA2291" s="79"/>
      <c r="AB2291" s="79"/>
      <c r="AC2291" s="164"/>
      <c r="AD2291" s="123"/>
      <c r="AE2291" s="174"/>
      <c r="AF2291" s="124"/>
    </row>
    <row r="2292" spans="1:32" s="106" customFormat="1">
      <c r="A2292" s="108"/>
      <c r="B2292" s="108"/>
      <c r="C2292" s="108"/>
      <c r="D2292" s="125"/>
      <c r="E2292" s="100"/>
      <c r="F2292" s="125"/>
      <c r="G2292" s="125"/>
      <c r="H2292" s="133"/>
      <c r="I2292" s="133"/>
      <c r="J2292" s="133"/>
      <c r="K2292" s="133"/>
      <c r="L2292" s="133"/>
      <c r="M2292" s="133"/>
      <c r="N2292" s="133"/>
      <c r="Q2292" s="109"/>
      <c r="R2292" s="109"/>
      <c r="S2292" s="109"/>
      <c r="T2292" s="109"/>
      <c r="U2292" s="109"/>
      <c r="V2292" s="109"/>
      <c r="W2292" s="122"/>
      <c r="X2292" s="138"/>
      <c r="Y2292" s="123"/>
      <c r="Z2292" s="123"/>
      <c r="AA2292" s="79"/>
      <c r="AB2292" s="79"/>
      <c r="AC2292" s="164"/>
      <c r="AD2292" s="123"/>
      <c r="AE2292" s="174"/>
      <c r="AF2292" s="124"/>
    </row>
    <row r="2293" spans="1:32" s="106" customFormat="1">
      <c r="A2293" s="108"/>
      <c r="B2293" s="108"/>
      <c r="C2293" s="108"/>
      <c r="D2293" s="129"/>
      <c r="E2293" s="100"/>
      <c r="F2293" s="130"/>
      <c r="G2293" s="129"/>
      <c r="H2293" s="133"/>
      <c r="I2293" s="133"/>
      <c r="J2293" s="133"/>
      <c r="K2293" s="133"/>
      <c r="L2293" s="133"/>
      <c r="M2293" s="133"/>
      <c r="N2293" s="133"/>
      <c r="Q2293" s="109"/>
      <c r="R2293" s="109"/>
      <c r="S2293" s="109"/>
      <c r="T2293" s="109"/>
      <c r="U2293" s="109"/>
      <c r="V2293" s="109"/>
      <c r="W2293" s="122"/>
      <c r="X2293" s="138"/>
      <c r="Y2293" s="123"/>
      <c r="Z2293" s="123"/>
      <c r="AA2293" s="79"/>
      <c r="AB2293" s="79"/>
      <c r="AC2293" s="164"/>
      <c r="AD2293" s="123"/>
      <c r="AE2293" s="174"/>
      <c r="AF2293" s="124"/>
    </row>
    <row r="2294" spans="1:32" s="106" customFormat="1">
      <c r="A2294" s="108"/>
      <c r="B2294" s="108"/>
      <c r="C2294" s="108"/>
      <c r="D2294" s="41"/>
      <c r="E2294" s="41"/>
      <c r="F2294" s="41"/>
      <c r="G2294" s="41"/>
      <c r="H2294" s="133"/>
      <c r="I2294" s="133"/>
      <c r="J2294" s="133"/>
      <c r="K2294" s="133"/>
      <c r="L2294" s="133"/>
      <c r="M2294" s="133"/>
      <c r="N2294" s="133"/>
      <c r="Q2294" s="109"/>
      <c r="R2294" s="109"/>
      <c r="S2294" s="109"/>
      <c r="T2294" s="109"/>
      <c r="U2294" s="109"/>
      <c r="V2294" s="109"/>
      <c r="W2294" s="122"/>
      <c r="X2294" s="138"/>
      <c r="Y2294" s="123"/>
      <c r="Z2294" s="123"/>
      <c r="AA2294" s="79"/>
      <c r="AB2294" s="79"/>
      <c r="AC2294" s="164"/>
      <c r="AD2294" s="123"/>
      <c r="AE2294" s="174"/>
      <c r="AF2294" s="124"/>
    </row>
    <row r="2295" spans="1:32" s="106" customFormat="1">
      <c r="A2295" s="108"/>
      <c r="B2295" s="108"/>
      <c r="C2295" s="108"/>
      <c r="D2295" s="41"/>
      <c r="E2295" s="41"/>
      <c r="F2295" s="41"/>
      <c r="G2295" s="41"/>
      <c r="H2295" s="133"/>
      <c r="I2295" s="133"/>
      <c r="J2295" s="133"/>
      <c r="K2295" s="133"/>
      <c r="L2295" s="133"/>
      <c r="M2295" s="133"/>
      <c r="N2295" s="133"/>
      <c r="Q2295" s="109"/>
      <c r="R2295" s="109"/>
      <c r="S2295" s="109"/>
      <c r="T2295" s="109"/>
      <c r="U2295" s="109"/>
      <c r="V2295" s="109"/>
      <c r="W2295" s="122"/>
      <c r="X2295" s="138"/>
      <c r="Y2295" s="123"/>
      <c r="Z2295" s="123"/>
      <c r="AA2295" s="79"/>
      <c r="AB2295" s="79"/>
      <c r="AC2295" s="164"/>
      <c r="AD2295" s="123"/>
      <c r="AE2295" s="174"/>
      <c r="AF2295" s="124"/>
    </row>
    <row r="2296" spans="1:32" s="106" customFormat="1">
      <c r="A2296" s="108"/>
      <c r="B2296" s="108"/>
      <c r="C2296" s="108"/>
      <c r="D2296" s="41"/>
      <c r="E2296" s="41"/>
      <c r="F2296" s="41"/>
      <c r="G2296" s="41"/>
      <c r="H2296" s="133"/>
      <c r="I2296" s="133"/>
      <c r="J2296" s="133"/>
      <c r="K2296" s="133"/>
      <c r="L2296" s="133"/>
      <c r="M2296" s="133"/>
      <c r="N2296" s="133"/>
      <c r="Q2296" s="109"/>
      <c r="R2296" s="109"/>
      <c r="S2296" s="109"/>
      <c r="T2296" s="109"/>
      <c r="U2296" s="109"/>
      <c r="V2296" s="109"/>
      <c r="W2296" s="122"/>
      <c r="X2296" s="138"/>
      <c r="Y2296" s="123"/>
      <c r="Z2296" s="123"/>
      <c r="AA2296" s="79"/>
      <c r="AB2296" s="79"/>
      <c r="AC2296" s="164"/>
      <c r="AD2296" s="123"/>
      <c r="AE2296" s="174"/>
      <c r="AF2296" s="124"/>
    </row>
    <row r="2297" spans="1:32" s="106" customFormat="1">
      <c r="A2297" s="108"/>
      <c r="B2297" s="108"/>
      <c r="C2297" s="108"/>
      <c r="D2297" s="102"/>
      <c r="E2297" s="102"/>
      <c r="F2297" s="102"/>
      <c r="G2297" s="102"/>
      <c r="H2297" s="133"/>
      <c r="I2297" s="133"/>
      <c r="J2297" s="133"/>
      <c r="K2297" s="133"/>
      <c r="L2297" s="133"/>
      <c r="M2297" s="133"/>
      <c r="N2297" s="133"/>
      <c r="Q2297" s="109"/>
      <c r="R2297" s="109"/>
      <c r="S2297" s="109"/>
      <c r="T2297" s="109"/>
      <c r="U2297" s="109"/>
      <c r="V2297" s="109"/>
      <c r="W2297" s="122"/>
      <c r="X2297" s="138"/>
      <c r="Y2297" s="123"/>
      <c r="Z2297" s="123"/>
      <c r="AA2297" s="79"/>
      <c r="AB2297" s="79"/>
      <c r="AC2297" s="164"/>
      <c r="AD2297" s="123"/>
      <c r="AE2297" s="174"/>
      <c r="AF2297" s="124"/>
    </row>
    <row r="2298" spans="1:32" s="106" customFormat="1">
      <c r="A2298" s="108"/>
      <c r="B2298" s="108"/>
      <c r="C2298" s="108"/>
      <c r="D2298" s="41"/>
      <c r="E2298" s="41"/>
      <c r="F2298" s="41"/>
      <c r="G2298" s="41"/>
      <c r="H2298" s="133"/>
      <c r="I2298" s="133"/>
      <c r="J2298" s="133"/>
      <c r="K2298" s="133"/>
      <c r="L2298" s="133"/>
      <c r="M2298" s="133"/>
      <c r="N2298" s="133"/>
      <c r="Q2298" s="109"/>
      <c r="R2298" s="109"/>
      <c r="S2298" s="109"/>
      <c r="T2298" s="109"/>
      <c r="U2298" s="109"/>
      <c r="V2298" s="109"/>
      <c r="W2298" s="122"/>
      <c r="X2298" s="138"/>
      <c r="Y2298" s="123"/>
      <c r="Z2298" s="123"/>
      <c r="AA2298" s="79"/>
      <c r="AB2298" s="79"/>
      <c r="AC2298" s="164"/>
      <c r="AD2298" s="123"/>
      <c r="AE2298" s="174"/>
      <c r="AF2298" s="124"/>
    </row>
    <row r="2299" spans="1:32" s="106" customFormat="1">
      <c r="A2299" s="108"/>
      <c r="B2299" s="108"/>
      <c r="C2299" s="108"/>
      <c r="D2299" s="41"/>
      <c r="E2299" s="41"/>
      <c r="F2299" s="41"/>
      <c r="G2299" s="41"/>
      <c r="H2299" s="133"/>
      <c r="I2299" s="133"/>
      <c r="J2299" s="133"/>
      <c r="K2299" s="133"/>
      <c r="L2299" s="133"/>
      <c r="M2299" s="133"/>
      <c r="N2299" s="133"/>
      <c r="Q2299" s="109"/>
      <c r="R2299" s="109"/>
      <c r="S2299" s="109"/>
      <c r="T2299" s="109"/>
      <c r="U2299" s="109"/>
      <c r="V2299" s="109"/>
      <c r="W2299" s="122"/>
      <c r="X2299" s="138"/>
      <c r="Y2299" s="123"/>
      <c r="Z2299" s="123"/>
      <c r="AA2299" s="79"/>
      <c r="AB2299" s="79"/>
      <c r="AC2299" s="164"/>
      <c r="AD2299" s="123"/>
      <c r="AE2299" s="174"/>
      <c r="AF2299" s="124"/>
    </row>
    <row r="2300" spans="1:32" s="106" customFormat="1">
      <c r="A2300" s="108"/>
      <c r="B2300" s="108"/>
      <c r="C2300" s="108"/>
      <c r="D2300" s="125"/>
      <c r="E2300" s="100"/>
      <c r="F2300" s="125"/>
      <c r="G2300" s="125"/>
      <c r="H2300" s="133"/>
      <c r="I2300" s="133"/>
      <c r="J2300" s="133"/>
      <c r="K2300" s="133"/>
      <c r="L2300" s="133"/>
      <c r="M2300" s="133"/>
      <c r="N2300" s="133"/>
      <c r="Q2300" s="109"/>
      <c r="R2300" s="109"/>
      <c r="S2300" s="109"/>
      <c r="T2300" s="109"/>
      <c r="U2300" s="109"/>
      <c r="V2300" s="109"/>
      <c r="W2300" s="122"/>
      <c r="X2300" s="138"/>
      <c r="Y2300" s="123"/>
      <c r="Z2300" s="123"/>
      <c r="AA2300" s="79"/>
      <c r="AB2300" s="79"/>
      <c r="AC2300" s="164"/>
      <c r="AD2300" s="123"/>
      <c r="AE2300" s="174"/>
      <c r="AF2300" s="124"/>
    </row>
    <row r="2301" spans="1:32" s="106" customFormat="1">
      <c r="A2301" s="108"/>
      <c r="B2301" s="108"/>
      <c r="C2301" s="108"/>
      <c r="D2301" s="126"/>
      <c r="E2301" s="100"/>
      <c r="F2301" s="126"/>
      <c r="G2301" s="126"/>
      <c r="H2301" s="133"/>
      <c r="I2301" s="133"/>
      <c r="J2301" s="133"/>
      <c r="K2301" s="133"/>
      <c r="L2301" s="133"/>
      <c r="M2301" s="133"/>
      <c r="N2301" s="133"/>
      <c r="Q2301" s="109"/>
      <c r="R2301" s="109"/>
      <c r="S2301" s="109"/>
      <c r="T2301" s="109"/>
      <c r="U2301" s="109"/>
      <c r="V2301" s="109"/>
      <c r="W2301" s="122"/>
      <c r="X2301" s="138"/>
      <c r="Y2301" s="123"/>
      <c r="Z2301" s="123"/>
      <c r="AA2301" s="79"/>
      <c r="AB2301" s="79"/>
      <c r="AC2301" s="164"/>
      <c r="AD2301" s="123"/>
      <c r="AE2301" s="174"/>
      <c r="AF2301" s="124"/>
    </row>
    <row r="2302" spans="1:32" s="106" customFormat="1">
      <c r="A2302" s="108"/>
      <c r="B2302" s="108"/>
      <c r="C2302" s="108"/>
      <c r="D2302" s="125"/>
      <c r="E2302" s="100"/>
      <c r="F2302" s="125"/>
      <c r="G2302" s="125"/>
      <c r="H2302" s="133"/>
      <c r="I2302" s="133"/>
      <c r="J2302" s="133"/>
      <c r="K2302" s="133"/>
      <c r="L2302" s="133"/>
      <c r="M2302" s="133"/>
      <c r="N2302" s="133"/>
      <c r="Q2302" s="109"/>
      <c r="R2302" s="109"/>
      <c r="S2302" s="109"/>
      <c r="T2302" s="109"/>
      <c r="U2302" s="109"/>
      <c r="V2302" s="109"/>
      <c r="W2302" s="122"/>
      <c r="X2302" s="138"/>
      <c r="Y2302" s="123"/>
      <c r="Z2302" s="123"/>
      <c r="AA2302" s="79"/>
      <c r="AB2302" s="79"/>
      <c r="AC2302" s="164"/>
      <c r="AD2302" s="123"/>
      <c r="AE2302" s="174"/>
      <c r="AF2302" s="124"/>
    </row>
    <row r="2303" spans="1:32" s="106" customFormat="1">
      <c r="A2303" s="108"/>
      <c r="B2303" s="108"/>
      <c r="C2303" s="108"/>
      <c r="D2303" s="125"/>
      <c r="E2303" s="100"/>
      <c r="F2303" s="125"/>
      <c r="G2303" s="125"/>
      <c r="H2303" s="133"/>
      <c r="I2303" s="133"/>
      <c r="J2303" s="133"/>
      <c r="K2303" s="133"/>
      <c r="L2303" s="133"/>
      <c r="M2303" s="133"/>
      <c r="N2303" s="133"/>
      <c r="Q2303" s="109"/>
      <c r="R2303" s="109"/>
      <c r="S2303" s="109"/>
      <c r="T2303" s="109"/>
      <c r="U2303" s="109"/>
      <c r="V2303" s="109"/>
      <c r="W2303" s="122"/>
      <c r="X2303" s="138"/>
      <c r="Y2303" s="123"/>
      <c r="Z2303" s="123"/>
      <c r="AA2303" s="79"/>
      <c r="AB2303" s="79"/>
      <c r="AC2303" s="164"/>
      <c r="AD2303" s="123"/>
      <c r="AE2303" s="174"/>
      <c r="AF2303" s="124"/>
    </row>
    <row r="2304" spans="1:32" s="106" customFormat="1">
      <c r="A2304" s="108"/>
      <c r="B2304" s="108"/>
      <c r="C2304" s="108"/>
      <c r="D2304" s="125"/>
      <c r="E2304" s="100"/>
      <c r="F2304" s="125"/>
      <c r="G2304" s="125"/>
      <c r="H2304" s="133"/>
      <c r="I2304" s="133"/>
      <c r="J2304" s="133"/>
      <c r="K2304" s="133"/>
      <c r="L2304" s="133"/>
      <c r="M2304" s="133"/>
      <c r="N2304" s="133"/>
      <c r="Q2304" s="109"/>
      <c r="R2304" s="109"/>
      <c r="S2304" s="109"/>
      <c r="T2304" s="109"/>
      <c r="U2304" s="109"/>
      <c r="V2304" s="109"/>
      <c r="W2304" s="122"/>
      <c r="X2304" s="138"/>
      <c r="Y2304" s="123"/>
      <c r="Z2304" s="123"/>
      <c r="AA2304" s="79"/>
      <c r="AB2304" s="79"/>
      <c r="AC2304" s="164"/>
      <c r="AD2304" s="123"/>
      <c r="AE2304" s="174"/>
      <c r="AF2304" s="124"/>
    </row>
    <row r="2305" spans="1:32" s="106" customFormat="1">
      <c r="A2305" s="108"/>
      <c r="B2305" s="108"/>
      <c r="C2305" s="108"/>
      <c r="D2305" s="41"/>
      <c r="E2305" s="41"/>
      <c r="F2305" s="41"/>
      <c r="G2305" s="41"/>
      <c r="H2305" s="133"/>
      <c r="I2305" s="133"/>
      <c r="J2305" s="133"/>
      <c r="K2305" s="133"/>
      <c r="L2305" s="133"/>
      <c r="M2305" s="133"/>
      <c r="N2305" s="133"/>
      <c r="Q2305" s="109"/>
      <c r="R2305" s="109"/>
      <c r="S2305" s="109"/>
      <c r="T2305" s="109"/>
      <c r="U2305" s="109"/>
      <c r="V2305" s="109"/>
      <c r="W2305" s="122"/>
      <c r="X2305" s="138"/>
      <c r="Y2305" s="123"/>
      <c r="Z2305" s="123"/>
      <c r="AA2305" s="79"/>
      <c r="AB2305" s="79"/>
      <c r="AC2305" s="164"/>
      <c r="AD2305" s="123"/>
      <c r="AE2305" s="174"/>
      <c r="AF2305" s="124"/>
    </row>
    <row r="2306" spans="1:32" s="106" customFormat="1">
      <c r="A2306" s="108"/>
      <c r="B2306" s="108"/>
      <c r="C2306" s="108"/>
      <c r="D2306" s="126"/>
      <c r="E2306" s="100"/>
      <c r="F2306" s="126"/>
      <c r="G2306" s="126"/>
      <c r="H2306" s="133"/>
      <c r="I2306" s="133"/>
      <c r="J2306" s="133"/>
      <c r="K2306" s="133"/>
      <c r="L2306" s="133"/>
      <c r="M2306" s="133"/>
      <c r="N2306" s="133"/>
      <c r="Q2306" s="109"/>
      <c r="R2306" s="109"/>
      <c r="S2306" s="109"/>
      <c r="T2306" s="109"/>
      <c r="U2306" s="109"/>
      <c r="V2306" s="109"/>
      <c r="W2306" s="122"/>
      <c r="X2306" s="138"/>
      <c r="Y2306" s="123"/>
      <c r="Z2306" s="123"/>
      <c r="AA2306" s="79"/>
      <c r="AB2306" s="79"/>
      <c r="AC2306" s="164"/>
      <c r="AD2306" s="123"/>
      <c r="AE2306" s="174"/>
      <c r="AF2306" s="124"/>
    </row>
    <row r="2307" spans="1:32" s="106" customFormat="1">
      <c r="A2307" s="108"/>
      <c r="B2307" s="108"/>
      <c r="C2307" s="108"/>
      <c r="D2307" s="41"/>
      <c r="E2307" s="41"/>
      <c r="F2307" s="41"/>
      <c r="G2307" s="41"/>
      <c r="H2307" s="133"/>
      <c r="I2307" s="133"/>
      <c r="J2307" s="133"/>
      <c r="K2307" s="133"/>
      <c r="L2307" s="133"/>
      <c r="M2307" s="133"/>
      <c r="N2307" s="133"/>
      <c r="Q2307" s="109"/>
      <c r="R2307" s="109"/>
      <c r="S2307" s="109"/>
      <c r="T2307" s="109"/>
      <c r="U2307" s="109"/>
      <c r="V2307" s="109"/>
      <c r="W2307" s="122"/>
      <c r="X2307" s="138"/>
      <c r="Y2307" s="123"/>
      <c r="Z2307" s="123"/>
      <c r="AA2307" s="79"/>
      <c r="AB2307" s="79"/>
      <c r="AC2307" s="164"/>
      <c r="AD2307" s="123"/>
      <c r="AE2307" s="174"/>
      <c r="AF2307" s="124"/>
    </row>
    <row r="2308" spans="1:32" s="106" customFormat="1">
      <c r="A2308" s="108"/>
      <c r="B2308" s="108"/>
      <c r="C2308" s="108"/>
      <c r="D2308" s="41"/>
      <c r="E2308" s="107"/>
      <c r="F2308" s="41"/>
      <c r="G2308" s="41"/>
      <c r="H2308" s="133"/>
      <c r="I2308" s="133"/>
      <c r="J2308" s="133"/>
      <c r="K2308" s="133"/>
      <c r="L2308" s="133"/>
      <c r="M2308" s="133"/>
      <c r="N2308" s="133"/>
      <c r="Q2308" s="109"/>
      <c r="R2308" s="109"/>
      <c r="S2308" s="109"/>
      <c r="T2308" s="109"/>
      <c r="U2308" s="109"/>
      <c r="V2308" s="109"/>
      <c r="W2308" s="122"/>
      <c r="X2308" s="138"/>
      <c r="Y2308" s="123"/>
      <c r="Z2308" s="123"/>
      <c r="AA2308" s="79"/>
      <c r="AB2308" s="79"/>
      <c r="AC2308" s="164"/>
      <c r="AD2308" s="123"/>
      <c r="AE2308" s="174"/>
      <c r="AF2308" s="124"/>
    </row>
    <row r="2309" spans="1:32" s="106" customFormat="1">
      <c r="A2309" s="108"/>
      <c r="B2309" s="108"/>
      <c r="C2309" s="108"/>
      <c r="D2309" s="111"/>
      <c r="E2309" s="100"/>
      <c r="F2309" s="111"/>
      <c r="G2309" s="111"/>
      <c r="H2309" s="133"/>
      <c r="I2309" s="133"/>
      <c r="J2309" s="133"/>
      <c r="K2309" s="133"/>
      <c r="L2309" s="133"/>
      <c r="M2309" s="133"/>
      <c r="N2309" s="133"/>
      <c r="Q2309" s="109"/>
      <c r="R2309" s="109"/>
      <c r="S2309" s="109"/>
      <c r="T2309" s="109"/>
      <c r="U2309" s="109"/>
      <c r="V2309" s="109"/>
      <c r="W2309" s="122"/>
      <c r="X2309" s="138"/>
      <c r="Y2309" s="123"/>
      <c r="Z2309" s="123"/>
      <c r="AA2309" s="79"/>
      <c r="AB2309" s="79"/>
      <c r="AC2309" s="164"/>
      <c r="AD2309" s="123"/>
      <c r="AE2309" s="174"/>
      <c r="AF2309" s="124"/>
    </row>
    <row r="2310" spans="1:32" s="106" customFormat="1">
      <c r="A2310" s="108"/>
      <c r="B2310" s="108"/>
      <c r="C2310" s="108"/>
      <c r="D2310" s="125"/>
      <c r="E2310" s="100"/>
      <c r="F2310" s="125"/>
      <c r="G2310" s="125"/>
      <c r="H2310" s="133"/>
      <c r="I2310" s="133"/>
      <c r="J2310" s="133"/>
      <c r="K2310" s="133"/>
      <c r="L2310" s="133"/>
      <c r="M2310" s="133"/>
      <c r="N2310" s="133"/>
      <c r="Q2310" s="109"/>
      <c r="R2310" s="109"/>
      <c r="S2310" s="109"/>
      <c r="T2310" s="109"/>
      <c r="U2310" s="109"/>
      <c r="V2310" s="109"/>
      <c r="W2310" s="122"/>
      <c r="X2310" s="138"/>
      <c r="Y2310" s="123"/>
      <c r="Z2310" s="123"/>
      <c r="AA2310" s="79"/>
      <c r="AB2310" s="79"/>
      <c r="AC2310" s="164"/>
      <c r="AD2310" s="123"/>
      <c r="AE2310" s="174"/>
      <c r="AF2310" s="124"/>
    </row>
    <row r="2311" spans="1:32" s="106" customFormat="1">
      <c r="A2311" s="108"/>
      <c r="B2311" s="108"/>
      <c r="C2311" s="108"/>
      <c r="D2311" s="127"/>
      <c r="E2311" s="100"/>
      <c r="F2311" s="127"/>
      <c r="G2311" s="127"/>
      <c r="H2311" s="133"/>
      <c r="I2311" s="133"/>
      <c r="J2311" s="133"/>
      <c r="K2311" s="133"/>
      <c r="L2311" s="133"/>
      <c r="M2311" s="133"/>
      <c r="N2311" s="133"/>
      <c r="Q2311" s="109"/>
      <c r="R2311" s="109"/>
      <c r="S2311" s="109"/>
      <c r="T2311" s="109"/>
      <c r="U2311" s="109"/>
      <c r="V2311" s="109"/>
      <c r="W2311" s="122"/>
      <c r="X2311" s="138"/>
      <c r="Y2311" s="123"/>
      <c r="Z2311" s="123"/>
      <c r="AA2311" s="79"/>
      <c r="AB2311" s="79"/>
      <c r="AC2311" s="164"/>
      <c r="AD2311" s="123"/>
      <c r="AE2311" s="174"/>
      <c r="AF2311" s="124"/>
    </row>
    <row r="2312" spans="1:32" s="106" customFormat="1">
      <c r="A2312" s="108"/>
      <c r="B2312" s="108"/>
      <c r="C2312" s="108"/>
      <c r="D2312" s="126"/>
      <c r="E2312" s="100"/>
      <c r="F2312" s="126"/>
      <c r="G2312" s="126"/>
      <c r="H2312" s="133"/>
      <c r="I2312" s="133"/>
      <c r="J2312" s="133"/>
      <c r="K2312" s="133"/>
      <c r="L2312" s="133"/>
      <c r="M2312" s="133"/>
      <c r="N2312" s="133"/>
      <c r="Q2312" s="109"/>
      <c r="R2312" s="109"/>
      <c r="S2312" s="109"/>
      <c r="T2312" s="109"/>
      <c r="U2312" s="109"/>
      <c r="V2312" s="109"/>
      <c r="W2312" s="122"/>
      <c r="X2312" s="138"/>
      <c r="Y2312" s="123"/>
      <c r="Z2312" s="123"/>
      <c r="AA2312" s="79"/>
      <c r="AB2312" s="79"/>
      <c r="AC2312" s="164"/>
      <c r="AD2312" s="123"/>
      <c r="AE2312" s="174"/>
      <c r="AF2312" s="124"/>
    </row>
    <row r="2313" spans="1:32" s="106" customFormat="1">
      <c r="A2313" s="108"/>
      <c r="B2313" s="108"/>
      <c r="C2313" s="108"/>
      <c r="D2313" s="111"/>
      <c r="E2313" s="100"/>
      <c r="F2313" s="111"/>
      <c r="G2313" s="111"/>
      <c r="H2313" s="133"/>
      <c r="I2313" s="133"/>
      <c r="J2313" s="133"/>
      <c r="K2313" s="133"/>
      <c r="L2313" s="133"/>
      <c r="M2313" s="133"/>
      <c r="N2313" s="133"/>
      <c r="Q2313" s="109"/>
      <c r="R2313" s="109"/>
      <c r="S2313" s="109"/>
      <c r="T2313" s="109"/>
      <c r="U2313" s="109"/>
      <c r="V2313" s="109"/>
      <c r="W2313" s="122"/>
      <c r="X2313" s="138"/>
      <c r="Y2313" s="123"/>
      <c r="Z2313" s="123"/>
      <c r="AA2313" s="79"/>
      <c r="AB2313" s="79"/>
      <c r="AC2313" s="164"/>
      <c r="AD2313" s="123"/>
      <c r="AE2313" s="174"/>
      <c r="AF2313" s="124"/>
    </row>
    <row r="2314" spans="1:32" s="106" customFormat="1">
      <c r="A2314" s="108"/>
      <c r="B2314" s="108"/>
      <c r="C2314" s="108"/>
      <c r="D2314" s="41"/>
      <c r="E2314" s="41"/>
      <c r="F2314" s="41"/>
      <c r="G2314" s="41"/>
      <c r="H2314" s="133"/>
      <c r="I2314" s="133"/>
      <c r="J2314" s="133"/>
      <c r="K2314" s="133"/>
      <c r="L2314" s="133"/>
      <c r="M2314" s="133"/>
      <c r="N2314" s="133"/>
      <c r="Q2314" s="109"/>
      <c r="R2314" s="109"/>
      <c r="S2314" s="109"/>
      <c r="T2314" s="109"/>
      <c r="U2314" s="109"/>
      <c r="V2314" s="109"/>
      <c r="W2314" s="122"/>
      <c r="X2314" s="138"/>
      <c r="Y2314" s="123"/>
      <c r="Z2314" s="123"/>
      <c r="AA2314" s="79"/>
      <c r="AB2314" s="79"/>
      <c r="AC2314" s="164"/>
      <c r="AD2314" s="123"/>
      <c r="AE2314" s="174"/>
      <c r="AF2314" s="124"/>
    </row>
    <row r="2315" spans="1:32" s="106" customFormat="1">
      <c r="A2315" s="108"/>
      <c r="B2315" s="108"/>
      <c r="C2315" s="108"/>
      <c r="D2315" s="41"/>
      <c r="E2315" s="41"/>
      <c r="F2315" s="41"/>
      <c r="G2315" s="41"/>
      <c r="H2315" s="133"/>
      <c r="I2315" s="133"/>
      <c r="J2315" s="133"/>
      <c r="K2315" s="133"/>
      <c r="L2315" s="133"/>
      <c r="M2315" s="133"/>
      <c r="N2315" s="133"/>
      <c r="Q2315" s="109"/>
      <c r="R2315" s="109"/>
      <c r="S2315" s="109"/>
      <c r="T2315" s="109"/>
      <c r="U2315" s="109"/>
      <c r="V2315" s="109"/>
      <c r="W2315" s="122"/>
      <c r="X2315" s="138"/>
      <c r="Y2315" s="123"/>
      <c r="Z2315" s="123"/>
      <c r="AA2315" s="79"/>
      <c r="AB2315" s="79"/>
      <c r="AC2315" s="164"/>
      <c r="AD2315" s="123"/>
      <c r="AE2315" s="174"/>
      <c r="AF2315" s="124"/>
    </row>
    <row r="2316" spans="1:32" s="106" customFormat="1">
      <c r="A2316" s="108"/>
      <c r="B2316" s="108"/>
      <c r="C2316" s="108"/>
      <c r="D2316" s="41"/>
      <c r="E2316" s="41"/>
      <c r="F2316" s="41"/>
      <c r="G2316" s="41"/>
      <c r="H2316" s="133"/>
      <c r="I2316" s="133"/>
      <c r="J2316" s="133"/>
      <c r="K2316" s="133"/>
      <c r="L2316" s="133"/>
      <c r="M2316" s="133"/>
      <c r="N2316" s="133"/>
      <c r="Q2316" s="109"/>
      <c r="R2316" s="109"/>
      <c r="S2316" s="109"/>
      <c r="T2316" s="109"/>
      <c r="U2316" s="109"/>
      <c r="V2316" s="109"/>
      <c r="W2316" s="122"/>
      <c r="X2316" s="138"/>
      <c r="Y2316" s="123"/>
      <c r="Z2316" s="123"/>
      <c r="AA2316" s="79"/>
      <c r="AB2316" s="79"/>
      <c r="AC2316" s="164"/>
      <c r="AD2316" s="123"/>
      <c r="AE2316" s="174"/>
      <c r="AF2316" s="124"/>
    </row>
    <row r="2317" spans="1:32" s="106" customFormat="1">
      <c r="A2317" s="108"/>
      <c r="B2317" s="108"/>
      <c r="C2317" s="108"/>
      <c r="D2317" s="41"/>
      <c r="E2317" s="41"/>
      <c r="F2317" s="41"/>
      <c r="G2317" s="41"/>
      <c r="H2317" s="133"/>
      <c r="I2317" s="133"/>
      <c r="J2317" s="133"/>
      <c r="K2317" s="133"/>
      <c r="L2317" s="133"/>
      <c r="M2317" s="133"/>
      <c r="N2317" s="133"/>
      <c r="Q2317" s="109"/>
      <c r="R2317" s="109"/>
      <c r="S2317" s="109"/>
      <c r="T2317" s="109"/>
      <c r="U2317" s="109"/>
      <c r="V2317" s="109"/>
      <c r="W2317" s="122"/>
      <c r="X2317" s="138"/>
      <c r="Y2317" s="123"/>
      <c r="Z2317" s="123"/>
      <c r="AA2317" s="79"/>
      <c r="AB2317" s="79"/>
      <c r="AC2317" s="164"/>
      <c r="AD2317" s="123"/>
      <c r="AE2317" s="174"/>
      <c r="AF2317" s="124"/>
    </row>
    <row r="2318" spans="1:32" s="106" customFormat="1">
      <c r="A2318" s="108"/>
      <c r="B2318" s="108"/>
      <c r="C2318" s="108"/>
      <c r="D2318" s="41"/>
      <c r="E2318" s="41"/>
      <c r="F2318" s="41"/>
      <c r="G2318" s="41"/>
      <c r="H2318" s="133"/>
      <c r="I2318" s="133"/>
      <c r="J2318" s="133"/>
      <c r="K2318" s="133"/>
      <c r="L2318" s="133"/>
      <c r="M2318" s="133"/>
      <c r="N2318" s="133"/>
      <c r="Q2318" s="109"/>
      <c r="R2318" s="109"/>
      <c r="S2318" s="109"/>
      <c r="T2318" s="109"/>
      <c r="U2318" s="109"/>
      <c r="V2318" s="109"/>
      <c r="W2318" s="122"/>
      <c r="X2318" s="138"/>
      <c r="Y2318" s="123"/>
      <c r="Z2318" s="123"/>
      <c r="AA2318" s="79"/>
      <c r="AB2318" s="79"/>
      <c r="AC2318" s="164"/>
      <c r="AD2318" s="123"/>
      <c r="AE2318" s="174"/>
      <c r="AF2318" s="124"/>
    </row>
    <row r="2319" spans="1:32" s="106" customFormat="1">
      <c r="A2319" s="108"/>
      <c r="B2319" s="108"/>
      <c r="C2319" s="108"/>
      <c r="D2319" s="41"/>
      <c r="E2319" s="41"/>
      <c r="F2319" s="41"/>
      <c r="G2319" s="41"/>
      <c r="H2319" s="133"/>
      <c r="I2319" s="133"/>
      <c r="J2319" s="133"/>
      <c r="K2319" s="133"/>
      <c r="L2319" s="133"/>
      <c r="M2319" s="133"/>
      <c r="N2319" s="133"/>
      <c r="Q2319" s="109"/>
      <c r="R2319" s="109"/>
      <c r="S2319" s="109"/>
      <c r="T2319" s="109"/>
      <c r="U2319" s="109"/>
      <c r="V2319" s="109"/>
      <c r="W2319" s="122"/>
      <c r="X2319" s="138"/>
      <c r="Y2319" s="123"/>
      <c r="Z2319" s="123"/>
      <c r="AA2319" s="79"/>
      <c r="AB2319" s="79"/>
      <c r="AC2319" s="164"/>
      <c r="AD2319" s="123"/>
      <c r="AE2319" s="174"/>
      <c r="AF2319" s="124"/>
    </row>
    <row r="2320" spans="1:32" s="106" customFormat="1">
      <c r="A2320" s="108"/>
      <c r="B2320" s="108"/>
      <c r="C2320" s="108"/>
      <c r="D2320" s="41"/>
      <c r="E2320" s="41"/>
      <c r="F2320" s="41"/>
      <c r="G2320" s="41"/>
      <c r="H2320" s="133"/>
      <c r="I2320" s="133"/>
      <c r="J2320" s="133"/>
      <c r="K2320" s="133"/>
      <c r="L2320" s="133"/>
      <c r="M2320" s="133"/>
      <c r="N2320" s="133"/>
      <c r="Q2320" s="109"/>
      <c r="R2320" s="109"/>
      <c r="S2320" s="109"/>
      <c r="T2320" s="109"/>
      <c r="U2320" s="109"/>
      <c r="V2320" s="109"/>
      <c r="W2320" s="122"/>
      <c r="X2320" s="138"/>
      <c r="Y2320" s="123"/>
      <c r="Z2320" s="123"/>
      <c r="AA2320" s="79"/>
      <c r="AB2320" s="79"/>
      <c r="AC2320" s="164"/>
      <c r="AD2320" s="123"/>
      <c r="AE2320" s="174"/>
      <c r="AF2320" s="124"/>
    </row>
    <row r="2321" spans="1:32" s="106" customFormat="1">
      <c r="A2321" s="108"/>
      <c r="B2321" s="108"/>
      <c r="C2321" s="108"/>
      <c r="D2321" s="41"/>
      <c r="E2321" s="41"/>
      <c r="F2321" s="41"/>
      <c r="G2321" s="41"/>
      <c r="H2321" s="133"/>
      <c r="I2321" s="133"/>
      <c r="J2321" s="133"/>
      <c r="K2321" s="133"/>
      <c r="L2321" s="133"/>
      <c r="M2321" s="133"/>
      <c r="N2321" s="133"/>
      <c r="Q2321" s="109"/>
      <c r="R2321" s="109"/>
      <c r="S2321" s="109"/>
      <c r="T2321" s="109"/>
      <c r="U2321" s="109"/>
      <c r="V2321" s="109"/>
      <c r="W2321" s="122"/>
      <c r="X2321" s="138"/>
      <c r="Y2321" s="123"/>
      <c r="Z2321" s="123"/>
      <c r="AA2321" s="79"/>
      <c r="AB2321" s="79"/>
      <c r="AC2321" s="164"/>
      <c r="AD2321" s="123"/>
      <c r="AE2321" s="174"/>
      <c r="AF2321" s="124"/>
    </row>
    <row r="2322" spans="1:32" s="106" customFormat="1">
      <c r="A2322" s="108"/>
      <c r="B2322" s="108"/>
      <c r="C2322" s="108"/>
      <c r="D2322" s="41"/>
      <c r="E2322" s="41"/>
      <c r="F2322" s="41"/>
      <c r="G2322" s="41"/>
      <c r="H2322" s="133"/>
      <c r="I2322" s="133"/>
      <c r="J2322" s="133"/>
      <c r="K2322" s="133"/>
      <c r="L2322" s="133"/>
      <c r="M2322" s="133"/>
      <c r="N2322" s="133"/>
      <c r="Q2322" s="109"/>
      <c r="R2322" s="109"/>
      <c r="S2322" s="109"/>
      <c r="T2322" s="109"/>
      <c r="U2322" s="109"/>
      <c r="V2322" s="109"/>
      <c r="W2322" s="122"/>
      <c r="X2322" s="138"/>
      <c r="Y2322" s="123"/>
      <c r="Z2322" s="123"/>
      <c r="AA2322" s="79"/>
      <c r="AB2322" s="79"/>
      <c r="AC2322" s="164"/>
      <c r="AD2322" s="123"/>
      <c r="AE2322" s="174"/>
      <c r="AF2322" s="124"/>
    </row>
    <row r="2323" spans="1:32" s="106" customFormat="1">
      <c r="A2323" s="108"/>
      <c r="B2323" s="108"/>
      <c r="C2323" s="108"/>
      <c r="D2323" s="41"/>
      <c r="E2323" s="41"/>
      <c r="F2323" s="41"/>
      <c r="G2323" s="41"/>
      <c r="H2323" s="133"/>
      <c r="I2323" s="133"/>
      <c r="J2323" s="133"/>
      <c r="K2323" s="133"/>
      <c r="L2323" s="133"/>
      <c r="M2323" s="133"/>
      <c r="N2323" s="133"/>
      <c r="Q2323" s="109"/>
      <c r="R2323" s="109"/>
      <c r="S2323" s="109"/>
      <c r="T2323" s="109"/>
      <c r="U2323" s="109"/>
      <c r="V2323" s="109"/>
      <c r="W2323" s="122"/>
      <c r="X2323" s="138"/>
      <c r="Y2323" s="123"/>
      <c r="Z2323" s="123"/>
      <c r="AA2323" s="79"/>
      <c r="AB2323" s="79"/>
      <c r="AC2323" s="164"/>
      <c r="AD2323" s="123"/>
      <c r="AE2323" s="174"/>
      <c r="AF2323" s="124"/>
    </row>
    <row r="2324" spans="1:32" s="106" customFormat="1">
      <c r="A2324" s="108"/>
      <c r="B2324" s="108"/>
      <c r="C2324" s="108"/>
      <c r="D2324" s="41"/>
      <c r="E2324" s="41"/>
      <c r="F2324" s="41"/>
      <c r="G2324" s="41"/>
      <c r="H2324" s="133"/>
      <c r="I2324" s="133"/>
      <c r="J2324" s="133"/>
      <c r="K2324" s="133"/>
      <c r="L2324" s="133"/>
      <c r="M2324" s="133"/>
      <c r="N2324" s="133"/>
      <c r="Q2324" s="109"/>
      <c r="R2324" s="109"/>
      <c r="S2324" s="109"/>
      <c r="T2324" s="109"/>
      <c r="U2324" s="109"/>
      <c r="V2324" s="109"/>
      <c r="W2324" s="122"/>
      <c r="X2324" s="138"/>
      <c r="Y2324" s="123"/>
      <c r="Z2324" s="123"/>
      <c r="AA2324" s="79"/>
      <c r="AB2324" s="79"/>
      <c r="AC2324" s="164"/>
      <c r="AD2324" s="123"/>
      <c r="AE2324" s="174"/>
      <c r="AF2324" s="124"/>
    </row>
    <row r="2325" spans="1:32" s="106" customFormat="1">
      <c r="A2325" s="108"/>
      <c r="B2325" s="108"/>
      <c r="C2325" s="108"/>
      <c r="D2325" s="41"/>
      <c r="E2325" s="41"/>
      <c r="F2325" s="41"/>
      <c r="G2325" s="41"/>
      <c r="H2325" s="133"/>
      <c r="I2325" s="133"/>
      <c r="J2325" s="133"/>
      <c r="K2325" s="133"/>
      <c r="L2325" s="133"/>
      <c r="M2325" s="133"/>
      <c r="N2325" s="133"/>
      <c r="Q2325" s="109"/>
      <c r="R2325" s="109"/>
      <c r="S2325" s="109"/>
      <c r="T2325" s="109"/>
      <c r="U2325" s="109"/>
      <c r="V2325" s="109"/>
      <c r="W2325" s="122"/>
      <c r="X2325" s="138"/>
      <c r="Y2325" s="123"/>
      <c r="Z2325" s="123"/>
      <c r="AA2325" s="79"/>
      <c r="AB2325" s="79"/>
      <c r="AC2325" s="164"/>
      <c r="AD2325" s="123"/>
      <c r="AE2325" s="174"/>
      <c r="AF2325" s="124"/>
    </row>
    <row r="2326" spans="1:32" s="106" customFormat="1">
      <c r="A2326" s="108"/>
      <c r="B2326" s="108"/>
      <c r="C2326" s="108"/>
      <c r="D2326" s="41"/>
      <c r="E2326" s="41"/>
      <c r="F2326" s="41"/>
      <c r="G2326" s="41"/>
      <c r="H2326" s="133"/>
      <c r="I2326" s="133"/>
      <c r="J2326" s="133"/>
      <c r="K2326" s="133"/>
      <c r="L2326" s="133"/>
      <c r="M2326" s="133"/>
      <c r="N2326" s="133"/>
      <c r="Q2326" s="109"/>
      <c r="R2326" s="109"/>
      <c r="S2326" s="109"/>
      <c r="T2326" s="109"/>
      <c r="U2326" s="109"/>
      <c r="V2326" s="109"/>
      <c r="W2326" s="122"/>
      <c r="X2326" s="138"/>
      <c r="Y2326" s="123"/>
      <c r="Z2326" s="123"/>
      <c r="AA2326" s="79"/>
      <c r="AB2326" s="79"/>
      <c r="AC2326" s="164"/>
      <c r="AD2326" s="123"/>
      <c r="AE2326" s="174"/>
      <c r="AF2326" s="124"/>
    </row>
    <row r="2327" spans="1:32" s="106" customFormat="1">
      <c r="A2327" s="108"/>
      <c r="B2327" s="108"/>
      <c r="C2327" s="108"/>
      <c r="D2327" s="41"/>
      <c r="E2327" s="41"/>
      <c r="F2327" s="41"/>
      <c r="G2327" s="41"/>
      <c r="H2327" s="133"/>
      <c r="I2327" s="133"/>
      <c r="J2327" s="133"/>
      <c r="K2327" s="133"/>
      <c r="L2327" s="133"/>
      <c r="M2327" s="133"/>
      <c r="N2327" s="133"/>
      <c r="Q2327" s="109"/>
      <c r="R2327" s="109"/>
      <c r="S2327" s="109"/>
      <c r="T2327" s="109"/>
      <c r="U2327" s="109"/>
      <c r="V2327" s="109"/>
      <c r="W2327" s="122"/>
      <c r="X2327" s="138"/>
      <c r="Y2327" s="123"/>
      <c r="Z2327" s="123"/>
      <c r="AA2327" s="79"/>
      <c r="AB2327" s="79"/>
      <c r="AC2327" s="164"/>
      <c r="AD2327" s="123"/>
      <c r="AE2327" s="174"/>
      <c r="AF2327" s="124"/>
    </row>
    <row r="2328" spans="1:32" s="106" customFormat="1">
      <c r="A2328" s="108"/>
      <c r="B2328" s="108"/>
      <c r="C2328" s="108"/>
      <c r="D2328" s="102"/>
      <c r="E2328" s="102"/>
      <c r="F2328" s="102"/>
      <c r="G2328" s="102"/>
      <c r="H2328" s="133"/>
      <c r="I2328" s="133"/>
      <c r="J2328" s="133"/>
      <c r="K2328" s="133"/>
      <c r="L2328" s="133"/>
      <c r="M2328" s="133"/>
      <c r="N2328" s="133"/>
      <c r="Q2328" s="109"/>
      <c r="R2328" s="109"/>
      <c r="S2328" s="109"/>
      <c r="T2328" s="109"/>
      <c r="U2328" s="109"/>
      <c r="V2328" s="109"/>
      <c r="W2328" s="122"/>
      <c r="X2328" s="138"/>
      <c r="Y2328" s="123"/>
      <c r="Z2328" s="123"/>
      <c r="AA2328" s="79"/>
      <c r="AB2328" s="79"/>
      <c r="AC2328" s="164"/>
      <c r="AD2328" s="123"/>
      <c r="AE2328" s="174"/>
      <c r="AF2328" s="124"/>
    </row>
    <row r="2329" spans="1:32" s="106" customFormat="1">
      <c r="A2329" s="108"/>
      <c r="B2329" s="108"/>
      <c r="C2329" s="108"/>
      <c r="D2329" s="41"/>
      <c r="E2329" s="41"/>
      <c r="F2329" s="41"/>
      <c r="G2329" s="41"/>
      <c r="H2329" s="133"/>
      <c r="I2329" s="133"/>
      <c r="J2329" s="133"/>
      <c r="K2329" s="133"/>
      <c r="L2329" s="133"/>
      <c r="M2329" s="133"/>
      <c r="N2329" s="133"/>
      <c r="Q2329" s="109"/>
      <c r="R2329" s="109"/>
      <c r="S2329" s="109"/>
      <c r="T2329" s="109"/>
      <c r="U2329" s="109"/>
      <c r="V2329" s="109"/>
      <c r="W2329" s="122"/>
      <c r="X2329" s="138"/>
      <c r="Y2329" s="123"/>
      <c r="Z2329" s="123"/>
      <c r="AA2329" s="79"/>
      <c r="AB2329" s="79"/>
      <c r="AC2329" s="164"/>
      <c r="AD2329" s="123"/>
      <c r="AE2329" s="174"/>
      <c r="AF2329" s="124"/>
    </row>
    <row r="2330" spans="1:32" s="106" customFormat="1">
      <c r="A2330" s="108"/>
      <c r="B2330" s="108"/>
      <c r="C2330" s="108"/>
      <c r="D2330" s="125"/>
      <c r="E2330" s="100"/>
      <c r="F2330" s="125"/>
      <c r="G2330" s="125"/>
      <c r="H2330" s="133"/>
      <c r="I2330" s="133"/>
      <c r="J2330" s="133"/>
      <c r="K2330" s="133"/>
      <c r="L2330" s="133"/>
      <c r="M2330" s="133"/>
      <c r="N2330" s="133"/>
      <c r="Q2330" s="109"/>
      <c r="R2330" s="109"/>
      <c r="S2330" s="109"/>
      <c r="T2330" s="109"/>
      <c r="U2330" s="109"/>
      <c r="V2330" s="109"/>
      <c r="W2330" s="122"/>
      <c r="X2330" s="138"/>
      <c r="Y2330" s="123"/>
      <c r="Z2330" s="123"/>
      <c r="AA2330" s="79"/>
      <c r="AB2330" s="79"/>
      <c r="AC2330" s="164"/>
      <c r="AD2330" s="123"/>
      <c r="AE2330" s="174"/>
      <c r="AF2330" s="124"/>
    </row>
    <row r="2331" spans="1:32" s="106" customFormat="1">
      <c r="A2331" s="108"/>
      <c r="B2331" s="108"/>
      <c r="C2331" s="108"/>
      <c r="D2331" s="111"/>
      <c r="E2331" s="100"/>
      <c r="F2331" s="111"/>
      <c r="G2331" s="111"/>
      <c r="H2331" s="133"/>
      <c r="I2331" s="133"/>
      <c r="J2331" s="133"/>
      <c r="K2331" s="133"/>
      <c r="L2331" s="133"/>
      <c r="M2331" s="133"/>
      <c r="N2331" s="133"/>
      <c r="Q2331" s="109"/>
      <c r="R2331" s="109"/>
      <c r="S2331" s="109"/>
      <c r="T2331" s="109"/>
      <c r="U2331" s="109"/>
      <c r="V2331" s="109"/>
      <c r="W2331" s="122"/>
      <c r="X2331" s="138"/>
      <c r="Y2331" s="123"/>
      <c r="Z2331" s="123"/>
      <c r="AA2331" s="79"/>
      <c r="AB2331" s="79"/>
      <c r="AC2331" s="164"/>
      <c r="AD2331" s="123"/>
      <c r="AE2331" s="174"/>
      <c r="AF2331" s="124"/>
    </row>
    <row r="2332" spans="1:32" s="106" customFormat="1">
      <c r="A2332" s="108"/>
      <c r="B2332" s="108"/>
      <c r="C2332" s="108"/>
      <c r="D2332" s="127"/>
      <c r="E2332" s="100"/>
      <c r="F2332" s="127"/>
      <c r="G2332" s="127"/>
      <c r="H2332" s="133"/>
      <c r="I2332" s="133"/>
      <c r="J2332" s="133"/>
      <c r="K2332" s="133"/>
      <c r="L2332" s="133"/>
      <c r="M2332" s="133"/>
      <c r="N2332" s="133"/>
      <c r="Q2332" s="109"/>
      <c r="R2332" s="109"/>
      <c r="S2332" s="109"/>
      <c r="T2332" s="109"/>
      <c r="U2332" s="109"/>
      <c r="V2332" s="109"/>
      <c r="W2332" s="122"/>
      <c r="X2332" s="138"/>
      <c r="Y2332" s="123"/>
      <c r="Z2332" s="123"/>
      <c r="AA2332" s="79"/>
      <c r="AB2332" s="79"/>
      <c r="AC2332" s="164"/>
      <c r="AD2332" s="123"/>
      <c r="AE2332" s="174"/>
      <c r="AF2332" s="124"/>
    </row>
    <row r="2333" spans="1:32" s="142" customFormat="1">
      <c r="A2333" s="108"/>
      <c r="B2333" s="108"/>
      <c r="C2333" s="108"/>
      <c r="D2333" s="41"/>
      <c r="E2333" s="41"/>
      <c r="F2333" s="41"/>
      <c r="G2333" s="41"/>
      <c r="H2333" s="133"/>
      <c r="I2333" s="133"/>
      <c r="J2333" s="133"/>
      <c r="K2333" s="133"/>
      <c r="L2333" s="133"/>
      <c r="M2333" s="133"/>
      <c r="N2333" s="133"/>
      <c r="O2333" s="106"/>
      <c r="P2333" s="106"/>
      <c r="Q2333" s="109"/>
      <c r="R2333" s="109"/>
      <c r="S2333" s="109"/>
      <c r="T2333" s="109"/>
      <c r="U2333" s="109"/>
      <c r="V2333" s="109"/>
      <c r="W2333" s="122"/>
      <c r="X2333" s="138"/>
      <c r="Y2333" s="123"/>
      <c r="Z2333" s="123"/>
      <c r="AA2333" s="79"/>
      <c r="AB2333" s="79"/>
      <c r="AC2333" s="164"/>
      <c r="AD2333" s="123"/>
      <c r="AE2333" s="174"/>
      <c r="AF2333" s="124"/>
    </row>
    <row r="2334" spans="1:32" s="106" customFormat="1">
      <c r="A2334" s="108"/>
      <c r="B2334" s="108"/>
      <c r="C2334" s="108"/>
      <c r="D2334" s="41"/>
      <c r="E2334" s="41"/>
      <c r="F2334" s="41"/>
      <c r="G2334" s="41"/>
      <c r="H2334" s="133"/>
      <c r="I2334" s="133"/>
      <c r="J2334" s="133"/>
      <c r="K2334" s="133"/>
      <c r="L2334" s="133"/>
      <c r="M2334" s="133"/>
      <c r="N2334" s="133"/>
      <c r="Q2334" s="109"/>
      <c r="R2334" s="109"/>
      <c r="S2334" s="109"/>
      <c r="T2334" s="109"/>
      <c r="U2334" s="109"/>
      <c r="V2334" s="109"/>
      <c r="W2334" s="122"/>
      <c r="X2334" s="138"/>
      <c r="Y2334" s="123"/>
      <c r="Z2334" s="123"/>
      <c r="AA2334" s="79"/>
      <c r="AB2334" s="79"/>
      <c r="AC2334" s="164"/>
      <c r="AD2334" s="123"/>
      <c r="AE2334" s="174"/>
      <c r="AF2334" s="124"/>
    </row>
    <row r="2335" spans="1:32" s="106" customFormat="1">
      <c r="A2335" s="108"/>
      <c r="B2335" s="108"/>
      <c r="C2335" s="108"/>
      <c r="D2335" s="102"/>
      <c r="E2335" s="102"/>
      <c r="F2335" s="102"/>
      <c r="G2335" s="102"/>
      <c r="H2335" s="133"/>
      <c r="I2335" s="133"/>
      <c r="J2335" s="133"/>
      <c r="K2335" s="133"/>
      <c r="L2335" s="133"/>
      <c r="M2335" s="133"/>
      <c r="N2335" s="133"/>
      <c r="Q2335" s="109"/>
      <c r="R2335" s="109"/>
      <c r="S2335" s="109"/>
      <c r="T2335" s="109"/>
      <c r="U2335" s="109"/>
      <c r="V2335" s="109"/>
      <c r="W2335" s="122"/>
      <c r="X2335" s="138"/>
      <c r="Y2335" s="123"/>
      <c r="Z2335" s="123"/>
      <c r="AA2335" s="79"/>
      <c r="AB2335" s="79"/>
      <c r="AC2335" s="164"/>
      <c r="AD2335" s="123"/>
      <c r="AE2335" s="174"/>
      <c r="AF2335" s="124"/>
    </row>
    <row r="2336" spans="1:32" s="106" customFormat="1">
      <c r="A2336" s="108"/>
      <c r="B2336" s="108"/>
      <c r="C2336" s="108"/>
      <c r="D2336" s="126"/>
      <c r="E2336" s="100"/>
      <c r="F2336" s="126"/>
      <c r="G2336" s="126"/>
      <c r="H2336" s="133"/>
      <c r="I2336" s="133"/>
      <c r="J2336" s="133"/>
      <c r="K2336" s="133"/>
      <c r="L2336" s="133"/>
      <c r="M2336" s="133"/>
      <c r="N2336" s="133"/>
      <c r="Q2336" s="109"/>
      <c r="R2336" s="109"/>
      <c r="S2336" s="109"/>
      <c r="T2336" s="109"/>
      <c r="U2336" s="109"/>
      <c r="V2336" s="109"/>
      <c r="W2336" s="122"/>
      <c r="X2336" s="138"/>
      <c r="Y2336" s="123"/>
      <c r="Z2336" s="123"/>
      <c r="AA2336" s="79"/>
      <c r="AB2336" s="79"/>
      <c r="AC2336" s="164"/>
      <c r="AD2336" s="123"/>
      <c r="AE2336" s="174"/>
      <c r="AF2336" s="124"/>
    </row>
    <row r="2337" spans="1:32" s="106" customFormat="1">
      <c r="A2337" s="108"/>
      <c r="B2337" s="108"/>
      <c r="C2337" s="108"/>
      <c r="D2337" s="125"/>
      <c r="E2337" s="100"/>
      <c r="F2337" s="125"/>
      <c r="G2337" s="125"/>
      <c r="H2337" s="133"/>
      <c r="I2337" s="133"/>
      <c r="J2337" s="133"/>
      <c r="K2337" s="133"/>
      <c r="L2337" s="133"/>
      <c r="M2337" s="133"/>
      <c r="N2337" s="133"/>
      <c r="Q2337" s="109"/>
      <c r="R2337" s="109"/>
      <c r="S2337" s="109"/>
      <c r="T2337" s="109"/>
      <c r="U2337" s="109"/>
      <c r="V2337" s="109"/>
      <c r="W2337" s="122"/>
      <c r="X2337" s="138"/>
      <c r="Y2337" s="123"/>
      <c r="Z2337" s="123"/>
      <c r="AA2337" s="79"/>
      <c r="AB2337" s="79"/>
      <c r="AC2337" s="164"/>
      <c r="AD2337" s="123"/>
      <c r="AE2337" s="174"/>
      <c r="AF2337" s="124"/>
    </row>
    <row r="2338" spans="1:32" s="106" customFormat="1">
      <c r="A2338" s="108"/>
      <c r="B2338" s="108"/>
      <c r="C2338" s="108"/>
      <c r="D2338" s="125"/>
      <c r="E2338" s="100"/>
      <c r="F2338" s="125"/>
      <c r="G2338" s="125"/>
      <c r="H2338" s="133"/>
      <c r="I2338" s="133"/>
      <c r="J2338" s="133"/>
      <c r="K2338" s="133"/>
      <c r="L2338" s="133"/>
      <c r="M2338" s="133"/>
      <c r="N2338" s="133"/>
      <c r="Q2338" s="109"/>
      <c r="R2338" s="109"/>
      <c r="S2338" s="109"/>
      <c r="T2338" s="109"/>
      <c r="U2338" s="109"/>
      <c r="V2338" s="109"/>
      <c r="W2338" s="122"/>
      <c r="X2338" s="138"/>
      <c r="Y2338" s="123"/>
      <c r="Z2338" s="123"/>
      <c r="AA2338" s="79"/>
      <c r="AB2338" s="79"/>
      <c r="AC2338" s="164"/>
      <c r="AD2338" s="123"/>
      <c r="AE2338" s="174"/>
      <c r="AF2338" s="124"/>
    </row>
    <row r="2339" spans="1:32" s="106" customFormat="1">
      <c r="A2339" s="108"/>
      <c r="B2339" s="108"/>
      <c r="C2339" s="108"/>
      <c r="D2339" s="125"/>
      <c r="E2339" s="100"/>
      <c r="F2339" s="125"/>
      <c r="G2339" s="125"/>
      <c r="H2339" s="133"/>
      <c r="I2339" s="133"/>
      <c r="J2339" s="133"/>
      <c r="K2339" s="133"/>
      <c r="L2339" s="133"/>
      <c r="M2339" s="133"/>
      <c r="N2339" s="133"/>
      <c r="Q2339" s="109"/>
      <c r="R2339" s="109"/>
      <c r="S2339" s="109"/>
      <c r="T2339" s="109"/>
      <c r="U2339" s="109"/>
      <c r="V2339" s="109"/>
      <c r="W2339" s="122"/>
      <c r="X2339" s="138"/>
      <c r="Y2339" s="123"/>
      <c r="Z2339" s="123"/>
      <c r="AA2339" s="79"/>
      <c r="AB2339" s="79"/>
      <c r="AC2339" s="164"/>
      <c r="AD2339" s="123"/>
      <c r="AE2339" s="174"/>
      <c r="AF2339" s="124"/>
    </row>
    <row r="2340" spans="1:32" s="106" customFormat="1">
      <c r="A2340" s="134"/>
      <c r="B2340" s="134"/>
      <c r="C2340" s="134"/>
      <c r="D2340" s="102"/>
      <c r="E2340" s="102"/>
      <c r="F2340" s="102"/>
      <c r="G2340" s="102"/>
      <c r="H2340" s="74"/>
      <c r="I2340" s="74"/>
      <c r="J2340" s="74"/>
      <c r="K2340" s="74"/>
      <c r="L2340" s="74"/>
      <c r="M2340" s="74"/>
      <c r="N2340" s="74"/>
      <c r="O2340" s="102"/>
      <c r="P2340" s="102"/>
      <c r="Q2340" s="74"/>
      <c r="R2340" s="74"/>
      <c r="S2340" s="74"/>
      <c r="T2340" s="74"/>
      <c r="U2340" s="74"/>
      <c r="V2340" s="74"/>
      <c r="W2340" s="143"/>
      <c r="X2340" s="78"/>
      <c r="Y2340" s="123"/>
      <c r="Z2340" s="123"/>
      <c r="AA2340" s="79"/>
      <c r="AB2340" s="79"/>
      <c r="AC2340" s="164"/>
      <c r="AD2340" s="123"/>
      <c r="AE2340" s="174"/>
      <c r="AF2340" s="144"/>
    </row>
    <row r="2341" spans="1:32" s="106" customFormat="1">
      <c r="A2341" s="108"/>
      <c r="B2341" s="108"/>
      <c r="C2341" s="108"/>
      <c r="D2341" s="102"/>
      <c r="E2341" s="102"/>
      <c r="F2341" s="102"/>
      <c r="G2341" s="102"/>
      <c r="H2341" s="133"/>
      <c r="I2341" s="133"/>
      <c r="J2341" s="133"/>
      <c r="K2341" s="133"/>
      <c r="L2341" s="133"/>
      <c r="M2341" s="133"/>
      <c r="N2341" s="133"/>
      <c r="Q2341" s="109"/>
      <c r="R2341" s="109"/>
      <c r="S2341" s="109"/>
      <c r="T2341" s="109"/>
      <c r="U2341" s="109"/>
      <c r="V2341" s="109"/>
      <c r="W2341" s="122"/>
      <c r="X2341" s="138"/>
      <c r="Y2341" s="123"/>
      <c r="Z2341" s="123"/>
      <c r="AA2341" s="79"/>
      <c r="AB2341" s="79"/>
      <c r="AC2341" s="164"/>
      <c r="AD2341" s="123"/>
      <c r="AE2341" s="174"/>
      <c r="AF2341" s="124"/>
    </row>
    <row r="2342" spans="1:32" s="106" customFormat="1">
      <c r="A2342" s="108"/>
      <c r="B2342" s="108"/>
      <c r="C2342" s="108"/>
      <c r="D2342" s="41"/>
      <c r="E2342" s="41"/>
      <c r="F2342" s="41"/>
      <c r="G2342" s="41"/>
      <c r="H2342" s="133"/>
      <c r="I2342" s="133"/>
      <c r="J2342" s="133"/>
      <c r="K2342" s="133"/>
      <c r="L2342" s="133"/>
      <c r="M2342" s="133"/>
      <c r="N2342" s="133"/>
      <c r="Q2342" s="109"/>
      <c r="R2342" s="109"/>
      <c r="S2342" s="109"/>
      <c r="T2342" s="109"/>
      <c r="U2342" s="109"/>
      <c r="V2342" s="109"/>
      <c r="W2342" s="122"/>
      <c r="X2342" s="138"/>
      <c r="Y2342" s="123"/>
      <c r="Z2342" s="123"/>
      <c r="AA2342" s="79"/>
      <c r="AB2342" s="79"/>
      <c r="AC2342" s="164"/>
      <c r="AD2342" s="123"/>
      <c r="AE2342" s="174"/>
      <c r="AF2342" s="124"/>
    </row>
    <row r="2343" spans="1:32" s="106" customFormat="1">
      <c r="A2343" s="108"/>
      <c r="B2343" s="108"/>
      <c r="C2343" s="108"/>
      <c r="D2343" s="41"/>
      <c r="E2343" s="41"/>
      <c r="F2343" s="41"/>
      <c r="G2343" s="41"/>
      <c r="H2343" s="133"/>
      <c r="I2343" s="133"/>
      <c r="J2343" s="133"/>
      <c r="K2343" s="133"/>
      <c r="L2343" s="133"/>
      <c r="M2343" s="133"/>
      <c r="N2343" s="133"/>
      <c r="Q2343" s="109"/>
      <c r="R2343" s="109"/>
      <c r="S2343" s="109"/>
      <c r="T2343" s="109"/>
      <c r="U2343" s="109"/>
      <c r="V2343" s="109"/>
      <c r="W2343" s="122"/>
      <c r="X2343" s="138"/>
      <c r="Y2343" s="123"/>
      <c r="Z2343" s="123"/>
      <c r="AA2343" s="79"/>
      <c r="AB2343" s="79"/>
      <c r="AC2343" s="164"/>
      <c r="AD2343" s="123"/>
      <c r="AE2343" s="174"/>
      <c r="AF2343" s="124"/>
    </row>
    <row r="2344" spans="1:32" s="106" customFormat="1">
      <c r="A2344" s="108"/>
      <c r="B2344" s="108"/>
      <c r="C2344" s="108"/>
      <c r="D2344" s="102"/>
      <c r="E2344" s="102"/>
      <c r="F2344" s="102"/>
      <c r="G2344" s="102"/>
      <c r="H2344" s="133"/>
      <c r="I2344" s="133"/>
      <c r="J2344" s="133"/>
      <c r="K2344" s="133"/>
      <c r="L2344" s="133"/>
      <c r="M2344" s="133"/>
      <c r="N2344" s="133"/>
      <c r="Q2344" s="109"/>
      <c r="R2344" s="109"/>
      <c r="S2344" s="109"/>
      <c r="T2344" s="109"/>
      <c r="U2344" s="109"/>
      <c r="V2344" s="109"/>
      <c r="W2344" s="122"/>
      <c r="X2344" s="138"/>
      <c r="Y2344" s="123"/>
      <c r="Z2344" s="123"/>
      <c r="AA2344" s="79"/>
      <c r="AB2344" s="79"/>
      <c r="AC2344" s="164"/>
      <c r="AD2344" s="123"/>
      <c r="AE2344" s="174"/>
      <c r="AF2344" s="124"/>
    </row>
    <row r="2345" spans="1:32" s="106" customFormat="1">
      <c r="A2345" s="108"/>
      <c r="B2345" s="108"/>
      <c r="C2345" s="108"/>
      <c r="D2345" s="41"/>
      <c r="E2345" s="41"/>
      <c r="F2345" s="41"/>
      <c r="G2345" s="41"/>
      <c r="H2345" s="133"/>
      <c r="I2345" s="133"/>
      <c r="J2345" s="133"/>
      <c r="K2345" s="133"/>
      <c r="L2345" s="133"/>
      <c r="M2345" s="133"/>
      <c r="N2345" s="133"/>
      <c r="Q2345" s="109"/>
      <c r="R2345" s="109"/>
      <c r="S2345" s="109"/>
      <c r="T2345" s="109"/>
      <c r="U2345" s="109"/>
      <c r="V2345" s="109"/>
      <c r="W2345" s="122"/>
      <c r="X2345" s="138"/>
      <c r="Y2345" s="123"/>
      <c r="Z2345" s="123"/>
      <c r="AA2345" s="79"/>
      <c r="AB2345" s="79"/>
      <c r="AC2345" s="164"/>
      <c r="AD2345" s="123"/>
      <c r="AE2345" s="174"/>
      <c r="AF2345" s="124"/>
    </row>
    <row r="2346" spans="1:32" s="106" customFormat="1">
      <c r="A2346" s="108"/>
      <c r="B2346" s="108"/>
      <c r="C2346" s="108"/>
      <c r="D2346" s="102"/>
      <c r="E2346" s="102"/>
      <c r="F2346" s="102"/>
      <c r="G2346" s="102"/>
      <c r="H2346" s="133"/>
      <c r="I2346" s="133"/>
      <c r="J2346" s="133"/>
      <c r="K2346" s="133"/>
      <c r="L2346" s="133"/>
      <c r="M2346" s="133"/>
      <c r="N2346" s="133"/>
      <c r="Q2346" s="109"/>
      <c r="R2346" s="109"/>
      <c r="S2346" s="109"/>
      <c r="T2346" s="109"/>
      <c r="U2346" s="109"/>
      <c r="V2346" s="109"/>
      <c r="W2346" s="122"/>
      <c r="X2346" s="138"/>
      <c r="Y2346" s="123"/>
      <c r="Z2346" s="123"/>
      <c r="AA2346" s="79"/>
      <c r="AB2346" s="79"/>
      <c r="AC2346" s="164"/>
      <c r="AD2346" s="123"/>
      <c r="AE2346" s="174"/>
      <c r="AF2346" s="124"/>
    </row>
    <row r="2347" spans="1:32" s="106" customFormat="1">
      <c r="A2347" s="108"/>
      <c r="B2347" s="108"/>
      <c r="C2347" s="108"/>
      <c r="D2347" s="102"/>
      <c r="E2347" s="102"/>
      <c r="F2347" s="102"/>
      <c r="G2347" s="102"/>
      <c r="H2347" s="133"/>
      <c r="I2347" s="133"/>
      <c r="J2347" s="133"/>
      <c r="K2347" s="133"/>
      <c r="L2347" s="133"/>
      <c r="M2347" s="133"/>
      <c r="N2347" s="133"/>
      <c r="Q2347" s="109"/>
      <c r="R2347" s="109"/>
      <c r="S2347" s="109"/>
      <c r="T2347" s="109"/>
      <c r="U2347" s="109"/>
      <c r="V2347" s="109"/>
      <c r="W2347" s="122"/>
      <c r="X2347" s="138"/>
      <c r="Y2347" s="123"/>
      <c r="Z2347" s="123"/>
      <c r="AA2347" s="79"/>
      <c r="AB2347" s="79"/>
      <c r="AC2347" s="164"/>
      <c r="AD2347" s="123"/>
      <c r="AE2347" s="174"/>
      <c r="AF2347" s="124"/>
    </row>
    <row r="2348" spans="1:32" s="106" customFormat="1">
      <c r="A2348" s="108"/>
      <c r="B2348" s="108"/>
      <c r="C2348" s="108"/>
      <c r="D2348" s="102"/>
      <c r="E2348" s="102"/>
      <c r="F2348" s="102"/>
      <c r="G2348" s="102"/>
      <c r="H2348" s="133"/>
      <c r="I2348" s="133"/>
      <c r="J2348" s="133"/>
      <c r="K2348" s="133"/>
      <c r="L2348" s="133"/>
      <c r="M2348" s="133"/>
      <c r="N2348" s="133"/>
      <c r="Q2348" s="109"/>
      <c r="R2348" s="109"/>
      <c r="S2348" s="109"/>
      <c r="T2348" s="109"/>
      <c r="U2348" s="109"/>
      <c r="V2348" s="109"/>
      <c r="W2348" s="122"/>
      <c r="X2348" s="138"/>
      <c r="Y2348" s="123"/>
      <c r="Z2348" s="123"/>
      <c r="AA2348" s="79"/>
      <c r="AB2348" s="79"/>
      <c r="AC2348" s="164"/>
      <c r="AD2348" s="123"/>
      <c r="AE2348" s="174"/>
      <c r="AF2348" s="124"/>
    </row>
    <row r="2349" spans="1:32" s="106" customFormat="1">
      <c r="A2349" s="108"/>
      <c r="B2349" s="108"/>
      <c r="C2349" s="108"/>
      <c r="D2349" s="102"/>
      <c r="E2349" s="102"/>
      <c r="F2349" s="102"/>
      <c r="G2349" s="102"/>
      <c r="H2349" s="133"/>
      <c r="I2349" s="133"/>
      <c r="J2349" s="133"/>
      <c r="K2349" s="133"/>
      <c r="L2349" s="133"/>
      <c r="M2349" s="133"/>
      <c r="N2349" s="133"/>
      <c r="Q2349" s="109"/>
      <c r="R2349" s="109"/>
      <c r="S2349" s="109"/>
      <c r="T2349" s="109"/>
      <c r="U2349" s="109"/>
      <c r="V2349" s="109"/>
      <c r="W2349" s="122"/>
      <c r="X2349" s="138"/>
      <c r="Y2349" s="123"/>
      <c r="Z2349" s="123"/>
      <c r="AA2349" s="79"/>
      <c r="AB2349" s="79"/>
      <c r="AC2349" s="164"/>
      <c r="AD2349" s="123"/>
      <c r="AE2349" s="174"/>
      <c r="AF2349" s="124"/>
    </row>
    <row r="2350" spans="1:32" s="106" customFormat="1">
      <c r="A2350" s="108"/>
      <c r="B2350" s="108"/>
      <c r="C2350" s="108"/>
      <c r="D2350" s="41"/>
      <c r="E2350" s="41"/>
      <c r="F2350" s="41"/>
      <c r="G2350" s="41"/>
      <c r="H2350" s="133"/>
      <c r="I2350" s="133"/>
      <c r="J2350" s="133"/>
      <c r="K2350" s="133"/>
      <c r="L2350" s="133"/>
      <c r="M2350" s="133"/>
      <c r="N2350" s="133"/>
      <c r="Q2350" s="109"/>
      <c r="R2350" s="109"/>
      <c r="S2350" s="109"/>
      <c r="T2350" s="109"/>
      <c r="U2350" s="109"/>
      <c r="V2350" s="109"/>
      <c r="W2350" s="122"/>
      <c r="X2350" s="138"/>
      <c r="Y2350" s="123"/>
      <c r="Z2350" s="123"/>
      <c r="AA2350" s="79"/>
      <c r="AB2350" s="79"/>
      <c r="AC2350" s="164"/>
      <c r="AD2350" s="123"/>
      <c r="AE2350" s="174"/>
      <c r="AF2350" s="124"/>
    </row>
    <row r="2351" spans="1:32" s="106" customFormat="1">
      <c r="A2351" s="108"/>
      <c r="B2351" s="108"/>
      <c r="C2351" s="108"/>
      <c r="D2351" s="102"/>
      <c r="E2351" s="102"/>
      <c r="F2351" s="102"/>
      <c r="G2351" s="102"/>
      <c r="H2351" s="133"/>
      <c r="I2351" s="133"/>
      <c r="J2351" s="133"/>
      <c r="K2351" s="133"/>
      <c r="L2351" s="133"/>
      <c r="M2351" s="133"/>
      <c r="N2351" s="133"/>
      <c r="Q2351" s="109"/>
      <c r="R2351" s="109"/>
      <c r="S2351" s="109"/>
      <c r="T2351" s="109"/>
      <c r="U2351" s="109"/>
      <c r="V2351" s="109"/>
      <c r="W2351" s="122"/>
      <c r="X2351" s="138"/>
      <c r="Y2351" s="123"/>
      <c r="Z2351" s="123"/>
      <c r="AA2351" s="79"/>
      <c r="AB2351" s="79"/>
      <c r="AC2351" s="164"/>
      <c r="AD2351" s="123"/>
      <c r="AE2351" s="174"/>
      <c r="AF2351" s="124"/>
    </row>
    <row r="2352" spans="1:32" s="106" customFormat="1">
      <c r="A2352" s="108"/>
      <c r="B2352" s="108"/>
      <c r="C2352" s="108"/>
      <c r="D2352" s="41"/>
      <c r="E2352" s="41"/>
      <c r="F2352" s="41"/>
      <c r="G2352" s="41"/>
      <c r="H2352" s="133"/>
      <c r="I2352" s="133"/>
      <c r="J2352" s="133"/>
      <c r="K2352" s="133"/>
      <c r="L2352" s="133"/>
      <c r="M2352" s="133"/>
      <c r="N2352" s="133"/>
      <c r="Q2352" s="109"/>
      <c r="R2352" s="109"/>
      <c r="S2352" s="109"/>
      <c r="T2352" s="109"/>
      <c r="U2352" s="109"/>
      <c r="V2352" s="109"/>
      <c r="W2352" s="122"/>
      <c r="X2352" s="138"/>
      <c r="Y2352" s="123"/>
      <c r="Z2352" s="123"/>
      <c r="AA2352" s="79"/>
      <c r="AB2352" s="79"/>
      <c r="AC2352" s="164"/>
      <c r="AD2352" s="123"/>
      <c r="AE2352" s="174"/>
      <c r="AF2352" s="124"/>
    </row>
    <row r="2353" spans="1:32" s="106" customFormat="1">
      <c r="A2353" s="108"/>
      <c r="B2353" s="108"/>
      <c r="C2353" s="108"/>
      <c r="D2353" s="102"/>
      <c r="E2353" s="102"/>
      <c r="F2353" s="102"/>
      <c r="G2353" s="102"/>
      <c r="H2353" s="133"/>
      <c r="I2353" s="133"/>
      <c r="J2353" s="133"/>
      <c r="K2353" s="133"/>
      <c r="L2353" s="133"/>
      <c r="M2353" s="133"/>
      <c r="N2353" s="133"/>
      <c r="Q2353" s="109"/>
      <c r="R2353" s="109"/>
      <c r="S2353" s="109"/>
      <c r="T2353" s="109"/>
      <c r="U2353" s="109"/>
      <c r="V2353" s="109"/>
      <c r="W2353" s="122"/>
      <c r="X2353" s="138"/>
      <c r="Y2353" s="123"/>
      <c r="Z2353" s="123"/>
      <c r="AA2353" s="79"/>
      <c r="AB2353" s="79"/>
      <c r="AC2353" s="164"/>
      <c r="AD2353" s="123"/>
      <c r="AE2353" s="174"/>
      <c r="AF2353" s="124"/>
    </row>
    <row r="2354" spans="1:32" s="106" customFormat="1">
      <c r="A2354" s="108"/>
      <c r="B2354" s="108"/>
      <c r="C2354" s="108"/>
      <c r="D2354" s="102"/>
      <c r="E2354" s="102"/>
      <c r="F2354" s="102"/>
      <c r="G2354" s="102"/>
      <c r="H2354" s="133"/>
      <c r="I2354" s="133"/>
      <c r="J2354" s="133"/>
      <c r="K2354" s="133"/>
      <c r="L2354" s="133"/>
      <c r="M2354" s="133"/>
      <c r="N2354" s="133"/>
      <c r="Q2354" s="109"/>
      <c r="R2354" s="109"/>
      <c r="S2354" s="109"/>
      <c r="T2354" s="109"/>
      <c r="U2354" s="109"/>
      <c r="V2354" s="109"/>
      <c r="W2354" s="122"/>
      <c r="X2354" s="138"/>
      <c r="Y2354" s="123"/>
      <c r="Z2354" s="123"/>
      <c r="AA2354" s="79"/>
      <c r="AB2354" s="79"/>
      <c r="AC2354" s="164"/>
      <c r="AD2354" s="123"/>
      <c r="AE2354" s="174"/>
      <c r="AF2354" s="124"/>
    </row>
    <row r="2355" spans="1:32" s="106" customFormat="1">
      <c r="A2355" s="108"/>
      <c r="B2355" s="108"/>
      <c r="C2355" s="108"/>
      <c r="D2355" s="102"/>
      <c r="E2355" s="102"/>
      <c r="F2355" s="102"/>
      <c r="G2355" s="102"/>
      <c r="H2355" s="133"/>
      <c r="I2355" s="133"/>
      <c r="J2355" s="133"/>
      <c r="K2355" s="133"/>
      <c r="L2355" s="133"/>
      <c r="M2355" s="133"/>
      <c r="N2355" s="133"/>
      <c r="Q2355" s="109"/>
      <c r="R2355" s="109"/>
      <c r="S2355" s="109"/>
      <c r="T2355" s="109"/>
      <c r="U2355" s="109"/>
      <c r="V2355" s="109"/>
      <c r="W2355" s="122"/>
      <c r="X2355" s="138"/>
      <c r="Y2355" s="123"/>
      <c r="Z2355" s="123"/>
      <c r="AA2355" s="79"/>
      <c r="AB2355" s="79"/>
      <c r="AC2355" s="164"/>
      <c r="AD2355" s="123"/>
      <c r="AE2355" s="174"/>
      <c r="AF2355" s="124"/>
    </row>
    <row r="2356" spans="1:32" s="106" customFormat="1">
      <c r="A2356" s="108"/>
      <c r="B2356" s="108"/>
      <c r="C2356" s="108"/>
      <c r="D2356" s="41"/>
      <c r="E2356" s="41"/>
      <c r="F2356" s="41"/>
      <c r="G2356" s="41"/>
      <c r="H2356" s="133"/>
      <c r="I2356" s="133"/>
      <c r="J2356" s="133"/>
      <c r="K2356" s="133"/>
      <c r="L2356" s="133"/>
      <c r="M2356" s="133"/>
      <c r="N2356" s="133"/>
      <c r="Q2356" s="109"/>
      <c r="R2356" s="109"/>
      <c r="S2356" s="109"/>
      <c r="T2356" s="109"/>
      <c r="U2356" s="109"/>
      <c r="V2356" s="109"/>
      <c r="W2356" s="122"/>
      <c r="X2356" s="138"/>
      <c r="Y2356" s="123"/>
      <c r="Z2356" s="123"/>
      <c r="AA2356" s="79"/>
      <c r="AB2356" s="79"/>
      <c r="AC2356" s="164"/>
      <c r="AD2356" s="123"/>
      <c r="AE2356" s="174"/>
      <c r="AF2356" s="124"/>
    </row>
    <row r="2357" spans="1:32" s="106" customFormat="1">
      <c r="A2357" s="108"/>
      <c r="B2357" s="108"/>
      <c r="C2357" s="108"/>
      <c r="D2357" s="102"/>
      <c r="E2357" s="102"/>
      <c r="F2357" s="102"/>
      <c r="G2357" s="102"/>
      <c r="H2357" s="133"/>
      <c r="I2357" s="133"/>
      <c r="J2357" s="133"/>
      <c r="K2357" s="133"/>
      <c r="L2357" s="133"/>
      <c r="M2357" s="133"/>
      <c r="N2357" s="133"/>
      <c r="Q2357" s="109"/>
      <c r="R2357" s="109"/>
      <c r="S2357" s="109"/>
      <c r="T2357" s="109"/>
      <c r="U2357" s="109"/>
      <c r="V2357" s="109"/>
      <c r="W2357" s="122"/>
      <c r="X2357" s="138"/>
      <c r="Y2357" s="123"/>
      <c r="Z2357" s="123"/>
      <c r="AA2357" s="79"/>
      <c r="AB2357" s="79"/>
      <c r="AC2357" s="164"/>
      <c r="AD2357" s="123"/>
      <c r="AE2357" s="174"/>
      <c r="AF2357" s="124"/>
    </row>
    <row r="2358" spans="1:32" s="106" customFormat="1">
      <c r="A2358" s="108"/>
      <c r="B2358" s="108"/>
      <c r="C2358" s="108"/>
      <c r="D2358" s="41"/>
      <c r="E2358" s="41"/>
      <c r="F2358" s="41"/>
      <c r="G2358" s="41"/>
      <c r="H2358" s="133"/>
      <c r="I2358" s="133"/>
      <c r="J2358" s="133"/>
      <c r="K2358" s="133"/>
      <c r="L2358" s="133"/>
      <c r="M2358" s="133"/>
      <c r="N2358" s="133"/>
      <c r="Q2358" s="109"/>
      <c r="R2358" s="109"/>
      <c r="S2358" s="109"/>
      <c r="T2358" s="109"/>
      <c r="U2358" s="109"/>
      <c r="V2358" s="109"/>
      <c r="W2358" s="122"/>
      <c r="X2358" s="138"/>
      <c r="Y2358" s="123"/>
      <c r="Z2358" s="123"/>
      <c r="AA2358" s="79"/>
      <c r="AB2358" s="79"/>
      <c r="AC2358" s="164"/>
      <c r="AD2358" s="123"/>
      <c r="AE2358" s="174"/>
      <c r="AF2358" s="124"/>
    </row>
    <row r="2359" spans="1:32" s="106" customFormat="1">
      <c r="A2359" s="108"/>
      <c r="B2359" s="108"/>
      <c r="C2359" s="108"/>
      <c r="D2359" s="102"/>
      <c r="E2359" s="102"/>
      <c r="F2359" s="102"/>
      <c r="G2359" s="102"/>
      <c r="H2359" s="133"/>
      <c r="I2359" s="133"/>
      <c r="J2359" s="133"/>
      <c r="K2359" s="133"/>
      <c r="L2359" s="133"/>
      <c r="M2359" s="133"/>
      <c r="N2359" s="133"/>
      <c r="Q2359" s="109"/>
      <c r="R2359" s="109"/>
      <c r="S2359" s="109"/>
      <c r="T2359" s="109"/>
      <c r="U2359" s="109"/>
      <c r="V2359" s="109"/>
      <c r="W2359" s="122"/>
      <c r="X2359" s="138"/>
      <c r="Y2359" s="123"/>
      <c r="Z2359" s="123"/>
      <c r="AA2359" s="79"/>
      <c r="AB2359" s="79"/>
      <c r="AC2359" s="164"/>
      <c r="AD2359" s="123"/>
      <c r="AE2359" s="174"/>
      <c r="AF2359" s="124"/>
    </row>
    <row r="2360" spans="1:32" s="106" customFormat="1">
      <c r="A2360" s="108"/>
      <c r="B2360" s="108"/>
      <c r="C2360" s="108"/>
      <c r="D2360" s="102"/>
      <c r="E2360" s="102"/>
      <c r="F2360" s="102"/>
      <c r="G2360" s="102"/>
      <c r="H2360" s="133"/>
      <c r="I2360" s="133"/>
      <c r="J2360" s="133"/>
      <c r="K2360" s="133"/>
      <c r="L2360" s="133"/>
      <c r="M2360" s="133"/>
      <c r="N2360" s="133"/>
      <c r="Q2360" s="109"/>
      <c r="R2360" s="109"/>
      <c r="S2360" s="109"/>
      <c r="T2360" s="109"/>
      <c r="U2360" s="109"/>
      <c r="V2360" s="109"/>
      <c r="W2360" s="122"/>
      <c r="X2360" s="138"/>
      <c r="Y2360" s="123"/>
      <c r="Z2360" s="123"/>
      <c r="AA2360" s="79"/>
      <c r="AB2360" s="79"/>
      <c r="AC2360" s="164"/>
      <c r="AD2360" s="123"/>
      <c r="AE2360" s="174"/>
      <c r="AF2360" s="124"/>
    </row>
    <row r="2361" spans="1:32" s="106" customFormat="1">
      <c r="A2361" s="108"/>
      <c r="B2361" s="108"/>
      <c r="C2361" s="108"/>
      <c r="D2361" s="102"/>
      <c r="E2361" s="102"/>
      <c r="F2361" s="102"/>
      <c r="G2361" s="102"/>
      <c r="H2361" s="133"/>
      <c r="I2361" s="133"/>
      <c r="J2361" s="133"/>
      <c r="K2361" s="133"/>
      <c r="L2361" s="133"/>
      <c r="M2361" s="133"/>
      <c r="N2361" s="133"/>
      <c r="Q2361" s="109"/>
      <c r="R2361" s="109"/>
      <c r="S2361" s="109"/>
      <c r="T2361" s="109"/>
      <c r="U2361" s="109"/>
      <c r="V2361" s="109"/>
      <c r="W2361" s="122"/>
      <c r="X2361" s="138"/>
      <c r="Y2361" s="123"/>
      <c r="Z2361" s="123"/>
      <c r="AA2361" s="79"/>
      <c r="AB2361" s="79"/>
      <c r="AC2361" s="164"/>
      <c r="AD2361" s="123"/>
      <c r="AE2361" s="174"/>
      <c r="AF2361" s="124"/>
    </row>
    <row r="2362" spans="1:32" s="106" customFormat="1">
      <c r="A2362" s="108"/>
      <c r="B2362" s="108"/>
      <c r="C2362" s="108"/>
      <c r="D2362" s="102"/>
      <c r="E2362" s="102"/>
      <c r="F2362" s="102"/>
      <c r="G2362" s="102"/>
      <c r="H2362" s="133"/>
      <c r="I2362" s="133"/>
      <c r="J2362" s="133"/>
      <c r="K2362" s="133"/>
      <c r="L2362" s="133"/>
      <c r="M2362" s="133"/>
      <c r="N2362" s="133"/>
      <c r="Q2362" s="109"/>
      <c r="R2362" s="109"/>
      <c r="S2362" s="109"/>
      <c r="T2362" s="109"/>
      <c r="U2362" s="109"/>
      <c r="V2362" s="109"/>
      <c r="W2362" s="122"/>
      <c r="X2362" s="138"/>
      <c r="Y2362" s="123"/>
      <c r="Z2362" s="123"/>
      <c r="AA2362" s="79"/>
      <c r="AB2362" s="79"/>
      <c r="AC2362" s="164"/>
      <c r="AD2362" s="123"/>
      <c r="AE2362" s="174"/>
      <c r="AF2362" s="124"/>
    </row>
    <row r="2363" spans="1:32" s="106" customFormat="1">
      <c r="A2363" s="108"/>
      <c r="B2363" s="108"/>
      <c r="C2363" s="108"/>
      <c r="D2363" s="41"/>
      <c r="E2363" s="41"/>
      <c r="F2363" s="41"/>
      <c r="G2363" s="41"/>
      <c r="H2363" s="133"/>
      <c r="I2363" s="133"/>
      <c r="J2363" s="133"/>
      <c r="K2363" s="133"/>
      <c r="L2363" s="133"/>
      <c r="M2363" s="133"/>
      <c r="N2363" s="133"/>
      <c r="Q2363" s="109"/>
      <c r="R2363" s="109"/>
      <c r="S2363" s="109"/>
      <c r="T2363" s="109"/>
      <c r="U2363" s="109"/>
      <c r="V2363" s="109"/>
      <c r="W2363" s="122"/>
      <c r="X2363" s="138"/>
      <c r="Y2363" s="123"/>
      <c r="Z2363" s="123"/>
      <c r="AA2363" s="79"/>
      <c r="AB2363" s="79"/>
      <c r="AC2363" s="164"/>
      <c r="AD2363" s="123"/>
      <c r="AE2363" s="174"/>
      <c r="AF2363" s="124"/>
    </row>
    <row r="2364" spans="1:32" s="106" customFormat="1">
      <c r="A2364" s="108"/>
      <c r="B2364" s="108"/>
      <c r="C2364" s="108"/>
      <c r="D2364" s="102"/>
      <c r="E2364" s="102"/>
      <c r="F2364" s="102"/>
      <c r="G2364" s="102"/>
      <c r="H2364" s="133"/>
      <c r="I2364" s="133"/>
      <c r="J2364" s="133"/>
      <c r="K2364" s="133"/>
      <c r="L2364" s="133"/>
      <c r="M2364" s="133"/>
      <c r="N2364" s="133"/>
      <c r="Q2364" s="109"/>
      <c r="R2364" s="109"/>
      <c r="S2364" s="109"/>
      <c r="T2364" s="109"/>
      <c r="U2364" s="109"/>
      <c r="V2364" s="109"/>
      <c r="W2364" s="122"/>
      <c r="X2364" s="138"/>
      <c r="Y2364" s="123"/>
      <c r="Z2364" s="123"/>
      <c r="AA2364" s="79"/>
      <c r="AB2364" s="79"/>
      <c r="AC2364" s="164"/>
      <c r="AD2364" s="123"/>
      <c r="AE2364" s="174"/>
      <c r="AF2364" s="124"/>
    </row>
    <row r="2365" spans="1:32" s="106" customFormat="1">
      <c r="A2365" s="108"/>
      <c r="B2365" s="108"/>
      <c r="C2365" s="108"/>
      <c r="D2365" s="102"/>
      <c r="E2365" s="102"/>
      <c r="F2365" s="102"/>
      <c r="G2365" s="102"/>
      <c r="H2365" s="133"/>
      <c r="I2365" s="133"/>
      <c r="J2365" s="133"/>
      <c r="K2365" s="133"/>
      <c r="L2365" s="133"/>
      <c r="M2365" s="133"/>
      <c r="N2365" s="133"/>
      <c r="Q2365" s="109"/>
      <c r="R2365" s="109"/>
      <c r="S2365" s="109"/>
      <c r="T2365" s="109"/>
      <c r="U2365" s="109"/>
      <c r="V2365" s="109"/>
      <c r="W2365" s="122"/>
      <c r="X2365" s="138"/>
      <c r="Y2365" s="123"/>
      <c r="Z2365" s="123"/>
      <c r="AA2365" s="79"/>
      <c r="AB2365" s="79"/>
      <c r="AC2365" s="164"/>
      <c r="AD2365" s="123"/>
      <c r="AE2365" s="174"/>
      <c r="AF2365" s="124"/>
    </row>
    <row r="2366" spans="1:32" s="106" customFormat="1">
      <c r="A2366" s="108"/>
      <c r="B2366" s="108"/>
      <c r="C2366" s="108"/>
      <c r="D2366" s="41"/>
      <c r="E2366" s="41"/>
      <c r="F2366" s="41"/>
      <c r="G2366" s="41"/>
      <c r="H2366" s="133"/>
      <c r="I2366" s="133"/>
      <c r="J2366" s="133"/>
      <c r="K2366" s="133"/>
      <c r="L2366" s="133"/>
      <c r="M2366" s="133"/>
      <c r="N2366" s="133"/>
      <c r="Q2366" s="109"/>
      <c r="R2366" s="109"/>
      <c r="S2366" s="109"/>
      <c r="T2366" s="109"/>
      <c r="U2366" s="109"/>
      <c r="V2366" s="109"/>
      <c r="W2366" s="122"/>
      <c r="X2366" s="138"/>
      <c r="Y2366" s="123"/>
      <c r="Z2366" s="123"/>
      <c r="AA2366" s="79"/>
      <c r="AB2366" s="79"/>
      <c r="AC2366" s="164"/>
      <c r="AD2366" s="123"/>
      <c r="AE2366" s="174"/>
      <c r="AF2366" s="124"/>
    </row>
    <row r="2367" spans="1:32" s="106" customFormat="1">
      <c r="A2367" s="108"/>
      <c r="B2367" s="108"/>
      <c r="C2367" s="108"/>
      <c r="D2367" s="102"/>
      <c r="E2367" s="102"/>
      <c r="F2367" s="102"/>
      <c r="G2367" s="102"/>
      <c r="H2367" s="133"/>
      <c r="I2367" s="133"/>
      <c r="J2367" s="133"/>
      <c r="K2367" s="133"/>
      <c r="L2367" s="133"/>
      <c r="M2367" s="133"/>
      <c r="N2367" s="133"/>
      <c r="Q2367" s="109"/>
      <c r="R2367" s="109"/>
      <c r="S2367" s="109"/>
      <c r="T2367" s="109"/>
      <c r="U2367" s="109"/>
      <c r="V2367" s="109"/>
      <c r="W2367" s="122"/>
      <c r="X2367" s="138"/>
      <c r="Y2367" s="123"/>
      <c r="Z2367" s="123"/>
      <c r="AA2367" s="79"/>
      <c r="AB2367" s="79"/>
      <c r="AC2367" s="164"/>
      <c r="AD2367" s="123"/>
      <c r="AE2367" s="174"/>
      <c r="AF2367" s="124"/>
    </row>
    <row r="2368" spans="1:32" s="106" customFormat="1">
      <c r="A2368" s="108"/>
      <c r="B2368" s="108"/>
      <c r="C2368" s="108"/>
      <c r="D2368" s="102"/>
      <c r="E2368" s="102"/>
      <c r="F2368" s="102"/>
      <c r="G2368" s="102"/>
      <c r="H2368" s="133"/>
      <c r="I2368" s="133"/>
      <c r="J2368" s="133"/>
      <c r="K2368" s="133"/>
      <c r="L2368" s="133"/>
      <c r="M2368" s="133"/>
      <c r="N2368" s="133"/>
      <c r="Q2368" s="109"/>
      <c r="R2368" s="109"/>
      <c r="S2368" s="109"/>
      <c r="T2368" s="109"/>
      <c r="U2368" s="109"/>
      <c r="V2368" s="109"/>
      <c r="W2368" s="122"/>
      <c r="X2368" s="138"/>
      <c r="Y2368" s="123"/>
      <c r="Z2368" s="123"/>
      <c r="AA2368" s="79"/>
      <c r="AB2368" s="79"/>
      <c r="AC2368" s="164"/>
      <c r="AD2368" s="123"/>
      <c r="AE2368" s="174"/>
      <c r="AF2368" s="124"/>
    </row>
    <row r="2369" spans="1:32" s="106" customFormat="1">
      <c r="A2369" s="108"/>
      <c r="B2369" s="108"/>
      <c r="C2369" s="108"/>
      <c r="D2369" s="102"/>
      <c r="E2369" s="102"/>
      <c r="F2369" s="102"/>
      <c r="G2369" s="102"/>
      <c r="H2369" s="133"/>
      <c r="I2369" s="133"/>
      <c r="J2369" s="133"/>
      <c r="K2369" s="133"/>
      <c r="L2369" s="133"/>
      <c r="M2369" s="133"/>
      <c r="N2369" s="133"/>
      <c r="Q2369" s="109"/>
      <c r="R2369" s="109"/>
      <c r="S2369" s="109"/>
      <c r="T2369" s="109"/>
      <c r="U2369" s="109"/>
      <c r="V2369" s="109"/>
      <c r="W2369" s="122"/>
      <c r="X2369" s="138"/>
      <c r="Y2369" s="123"/>
      <c r="Z2369" s="123"/>
      <c r="AA2369" s="79"/>
      <c r="AB2369" s="79"/>
      <c r="AC2369" s="164"/>
      <c r="AD2369" s="123"/>
      <c r="AE2369" s="174"/>
      <c r="AF2369" s="124"/>
    </row>
    <row r="2370" spans="1:32" s="106" customFormat="1">
      <c r="A2370" s="108"/>
      <c r="B2370" s="108"/>
      <c r="C2370" s="108"/>
      <c r="D2370" s="125"/>
      <c r="E2370" s="127"/>
      <c r="F2370" s="125"/>
      <c r="G2370" s="125"/>
      <c r="H2370" s="133"/>
      <c r="I2370" s="133"/>
      <c r="J2370" s="133"/>
      <c r="K2370" s="133"/>
      <c r="L2370" s="133"/>
      <c r="M2370" s="133"/>
      <c r="N2370" s="133"/>
      <c r="Q2370" s="109"/>
      <c r="R2370" s="109"/>
      <c r="S2370" s="109"/>
      <c r="T2370" s="109"/>
      <c r="U2370" s="109"/>
      <c r="V2370" s="109"/>
      <c r="W2370" s="122"/>
      <c r="X2370" s="138"/>
      <c r="Y2370" s="123"/>
      <c r="Z2370" s="123"/>
      <c r="AA2370" s="79"/>
      <c r="AB2370" s="79"/>
      <c r="AC2370" s="164"/>
      <c r="AD2370" s="123"/>
      <c r="AE2370" s="174"/>
      <c r="AF2370" s="124"/>
    </row>
    <row r="2371" spans="1:32" s="106" customFormat="1">
      <c r="A2371" s="108"/>
      <c r="B2371" s="108"/>
      <c r="C2371" s="108"/>
      <c r="D2371" s="102"/>
      <c r="E2371" s="102"/>
      <c r="F2371" s="102"/>
      <c r="G2371" s="102"/>
      <c r="H2371" s="133"/>
      <c r="I2371" s="133"/>
      <c r="J2371" s="133"/>
      <c r="K2371" s="133"/>
      <c r="L2371" s="133"/>
      <c r="M2371" s="133"/>
      <c r="N2371" s="133"/>
      <c r="Q2371" s="109"/>
      <c r="R2371" s="109"/>
      <c r="S2371" s="109"/>
      <c r="T2371" s="109"/>
      <c r="U2371" s="109"/>
      <c r="V2371" s="109"/>
      <c r="W2371" s="122"/>
      <c r="X2371" s="138"/>
      <c r="Y2371" s="123"/>
      <c r="Z2371" s="123"/>
      <c r="AA2371" s="79"/>
      <c r="AB2371" s="79"/>
      <c r="AC2371" s="164"/>
      <c r="AD2371" s="123"/>
      <c r="AE2371" s="174"/>
      <c r="AF2371" s="124"/>
    </row>
    <row r="2372" spans="1:32" s="106" customFormat="1">
      <c r="A2372" s="108"/>
      <c r="B2372" s="108"/>
      <c r="C2372" s="108"/>
      <c r="D2372" s="41"/>
      <c r="E2372" s="41"/>
      <c r="F2372" s="41"/>
      <c r="G2372" s="41"/>
      <c r="H2372" s="133"/>
      <c r="I2372" s="133"/>
      <c r="J2372" s="133"/>
      <c r="K2372" s="133"/>
      <c r="L2372" s="133"/>
      <c r="M2372" s="133"/>
      <c r="N2372" s="133"/>
      <c r="Q2372" s="109"/>
      <c r="R2372" s="109"/>
      <c r="S2372" s="109"/>
      <c r="T2372" s="109"/>
      <c r="U2372" s="109"/>
      <c r="V2372" s="109"/>
      <c r="W2372" s="122"/>
      <c r="X2372" s="138"/>
      <c r="Y2372" s="123"/>
      <c r="Z2372" s="123"/>
      <c r="AA2372" s="79"/>
      <c r="AB2372" s="79"/>
      <c r="AC2372" s="164"/>
      <c r="AD2372" s="123"/>
      <c r="AE2372" s="174"/>
      <c r="AF2372" s="124"/>
    </row>
    <row r="2373" spans="1:32" s="106" customFormat="1">
      <c r="A2373" s="108"/>
      <c r="B2373" s="108"/>
      <c r="C2373" s="108"/>
      <c r="D2373" s="102"/>
      <c r="E2373" s="102"/>
      <c r="F2373" s="102"/>
      <c r="G2373" s="102"/>
      <c r="H2373" s="133"/>
      <c r="I2373" s="133"/>
      <c r="J2373" s="133"/>
      <c r="K2373" s="133"/>
      <c r="L2373" s="133"/>
      <c r="M2373" s="133"/>
      <c r="N2373" s="133"/>
      <c r="Q2373" s="109"/>
      <c r="R2373" s="109"/>
      <c r="S2373" s="109"/>
      <c r="T2373" s="109"/>
      <c r="U2373" s="109"/>
      <c r="V2373" s="109"/>
      <c r="W2373" s="122"/>
      <c r="X2373" s="138"/>
      <c r="Y2373" s="123"/>
      <c r="Z2373" s="123"/>
      <c r="AA2373" s="79"/>
      <c r="AB2373" s="79"/>
      <c r="AC2373" s="164"/>
      <c r="AD2373" s="123"/>
      <c r="AE2373" s="174"/>
      <c r="AF2373" s="124"/>
    </row>
    <row r="2374" spans="1:32" s="106" customFormat="1">
      <c r="A2374" s="108"/>
      <c r="B2374" s="108"/>
      <c r="C2374" s="108"/>
      <c r="D2374" s="102"/>
      <c r="E2374" s="102"/>
      <c r="F2374" s="102"/>
      <c r="G2374" s="102"/>
      <c r="H2374" s="133"/>
      <c r="I2374" s="133"/>
      <c r="J2374" s="133"/>
      <c r="K2374" s="133"/>
      <c r="L2374" s="133"/>
      <c r="M2374" s="133"/>
      <c r="N2374" s="133"/>
      <c r="Q2374" s="109"/>
      <c r="R2374" s="109"/>
      <c r="S2374" s="109"/>
      <c r="T2374" s="109"/>
      <c r="U2374" s="109"/>
      <c r="V2374" s="109"/>
      <c r="W2374" s="122"/>
      <c r="X2374" s="138"/>
      <c r="Y2374" s="123"/>
      <c r="Z2374" s="123"/>
      <c r="AA2374" s="79"/>
      <c r="AB2374" s="79"/>
      <c r="AC2374" s="164"/>
      <c r="AD2374" s="123"/>
      <c r="AE2374" s="174"/>
      <c r="AF2374" s="124"/>
    </row>
    <row r="2375" spans="1:32" s="106" customFormat="1">
      <c r="A2375" s="108"/>
      <c r="B2375" s="108"/>
      <c r="C2375" s="108"/>
      <c r="D2375" s="102"/>
      <c r="E2375" s="102"/>
      <c r="F2375" s="102"/>
      <c r="G2375" s="102"/>
      <c r="H2375" s="133"/>
      <c r="I2375" s="133"/>
      <c r="J2375" s="133"/>
      <c r="K2375" s="133"/>
      <c r="L2375" s="133"/>
      <c r="M2375" s="133"/>
      <c r="N2375" s="133"/>
      <c r="Q2375" s="109"/>
      <c r="R2375" s="109"/>
      <c r="S2375" s="109"/>
      <c r="T2375" s="109"/>
      <c r="U2375" s="109"/>
      <c r="V2375" s="109"/>
      <c r="W2375" s="122"/>
      <c r="X2375" s="138"/>
      <c r="Y2375" s="123"/>
      <c r="Z2375" s="123"/>
      <c r="AA2375" s="79"/>
      <c r="AB2375" s="79"/>
      <c r="AC2375" s="164"/>
      <c r="AD2375" s="123"/>
      <c r="AE2375" s="174"/>
      <c r="AF2375" s="124"/>
    </row>
    <row r="2376" spans="1:32" s="106" customFormat="1">
      <c r="A2376" s="108"/>
      <c r="B2376" s="108"/>
      <c r="C2376" s="108"/>
      <c r="D2376" s="41"/>
      <c r="E2376" s="41"/>
      <c r="F2376" s="41"/>
      <c r="G2376" s="41"/>
      <c r="H2376" s="133"/>
      <c r="I2376" s="133"/>
      <c r="J2376" s="133"/>
      <c r="K2376" s="133"/>
      <c r="L2376" s="133"/>
      <c r="M2376" s="133"/>
      <c r="N2376" s="133"/>
      <c r="Q2376" s="109"/>
      <c r="R2376" s="109"/>
      <c r="S2376" s="109"/>
      <c r="T2376" s="109"/>
      <c r="U2376" s="109"/>
      <c r="V2376" s="109"/>
      <c r="W2376" s="122"/>
      <c r="X2376" s="138"/>
      <c r="Y2376" s="123"/>
      <c r="Z2376" s="123"/>
      <c r="AA2376" s="79"/>
      <c r="AB2376" s="79"/>
      <c r="AC2376" s="164"/>
      <c r="AD2376" s="123"/>
      <c r="AE2376" s="174"/>
      <c r="AF2376" s="124"/>
    </row>
    <row r="2377" spans="1:32" s="106" customFormat="1">
      <c r="A2377" s="108"/>
      <c r="B2377" s="108"/>
      <c r="C2377" s="108"/>
      <c r="D2377" s="102"/>
      <c r="E2377" s="102"/>
      <c r="F2377" s="102"/>
      <c r="G2377" s="102"/>
      <c r="H2377" s="133"/>
      <c r="I2377" s="133"/>
      <c r="J2377" s="133"/>
      <c r="K2377" s="133"/>
      <c r="L2377" s="133"/>
      <c r="M2377" s="133"/>
      <c r="N2377" s="133"/>
      <c r="Q2377" s="109"/>
      <c r="R2377" s="109"/>
      <c r="S2377" s="109"/>
      <c r="T2377" s="109"/>
      <c r="U2377" s="109"/>
      <c r="V2377" s="109"/>
      <c r="W2377" s="122"/>
      <c r="X2377" s="138"/>
      <c r="Y2377" s="123"/>
      <c r="Z2377" s="123"/>
      <c r="AA2377" s="79"/>
      <c r="AB2377" s="79"/>
      <c r="AC2377" s="164"/>
      <c r="AD2377" s="123"/>
      <c r="AE2377" s="174"/>
      <c r="AF2377" s="124"/>
    </row>
    <row r="2378" spans="1:32" s="106" customFormat="1">
      <c r="A2378" s="108"/>
      <c r="B2378" s="108"/>
      <c r="C2378" s="108"/>
      <c r="D2378" s="102"/>
      <c r="E2378" s="102"/>
      <c r="F2378" s="102"/>
      <c r="G2378" s="102"/>
      <c r="H2378" s="133"/>
      <c r="I2378" s="133"/>
      <c r="J2378" s="133"/>
      <c r="K2378" s="133"/>
      <c r="L2378" s="133"/>
      <c r="M2378" s="133"/>
      <c r="N2378" s="133"/>
      <c r="Q2378" s="109"/>
      <c r="R2378" s="109"/>
      <c r="S2378" s="109"/>
      <c r="T2378" s="109"/>
      <c r="U2378" s="109"/>
      <c r="V2378" s="109"/>
      <c r="W2378" s="122"/>
      <c r="X2378" s="138"/>
      <c r="Y2378" s="123"/>
      <c r="Z2378" s="123"/>
      <c r="AA2378" s="79"/>
      <c r="AB2378" s="79"/>
      <c r="AC2378" s="164"/>
      <c r="AD2378" s="123"/>
      <c r="AE2378" s="174"/>
      <c r="AF2378" s="124"/>
    </row>
    <row r="2379" spans="1:32" s="106" customFormat="1">
      <c r="A2379" s="108"/>
      <c r="B2379" s="108"/>
      <c r="C2379" s="108"/>
      <c r="D2379" s="102"/>
      <c r="E2379" s="102"/>
      <c r="F2379" s="102"/>
      <c r="G2379" s="102"/>
      <c r="H2379" s="133"/>
      <c r="I2379" s="133"/>
      <c r="J2379" s="133"/>
      <c r="K2379" s="133"/>
      <c r="L2379" s="133"/>
      <c r="M2379" s="133"/>
      <c r="N2379" s="133"/>
      <c r="Q2379" s="109"/>
      <c r="R2379" s="109"/>
      <c r="S2379" s="109"/>
      <c r="T2379" s="109"/>
      <c r="U2379" s="109"/>
      <c r="V2379" s="109"/>
      <c r="W2379" s="122"/>
      <c r="X2379" s="138"/>
      <c r="Y2379" s="123"/>
      <c r="Z2379" s="123"/>
      <c r="AA2379" s="79"/>
      <c r="AB2379" s="79"/>
      <c r="AC2379" s="164"/>
      <c r="AD2379" s="123"/>
      <c r="AE2379" s="174"/>
      <c r="AF2379" s="124"/>
    </row>
    <row r="2380" spans="1:32" s="106" customFormat="1">
      <c r="A2380" s="108"/>
      <c r="B2380" s="108"/>
      <c r="C2380" s="108"/>
      <c r="D2380" s="102"/>
      <c r="E2380" s="102"/>
      <c r="F2380" s="102"/>
      <c r="G2380" s="102"/>
      <c r="H2380" s="133"/>
      <c r="I2380" s="133"/>
      <c r="J2380" s="133"/>
      <c r="K2380" s="133"/>
      <c r="L2380" s="133"/>
      <c r="M2380" s="133"/>
      <c r="N2380" s="133"/>
      <c r="Q2380" s="109"/>
      <c r="R2380" s="109"/>
      <c r="S2380" s="109"/>
      <c r="T2380" s="109"/>
      <c r="U2380" s="109"/>
      <c r="V2380" s="109"/>
      <c r="W2380" s="122"/>
      <c r="X2380" s="138"/>
      <c r="Y2380" s="123"/>
      <c r="Z2380" s="123"/>
      <c r="AA2380" s="79"/>
      <c r="AB2380" s="79"/>
      <c r="AC2380" s="164"/>
      <c r="AD2380" s="123"/>
      <c r="AE2380" s="174"/>
      <c r="AF2380" s="124"/>
    </row>
    <row r="2381" spans="1:32" s="106" customFormat="1">
      <c r="A2381" s="108"/>
      <c r="B2381" s="108"/>
      <c r="C2381" s="108"/>
      <c r="D2381" s="102"/>
      <c r="E2381" s="102"/>
      <c r="F2381" s="102"/>
      <c r="G2381" s="102"/>
      <c r="H2381" s="133"/>
      <c r="I2381" s="133"/>
      <c r="J2381" s="133"/>
      <c r="K2381" s="133"/>
      <c r="L2381" s="133"/>
      <c r="M2381" s="133"/>
      <c r="N2381" s="133"/>
      <c r="Q2381" s="109"/>
      <c r="R2381" s="109"/>
      <c r="S2381" s="109"/>
      <c r="T2381" s="109"/>
      <c r="U2381" s="109"/>
      <c r="V2381" s="109"/>
      <c r="W2381" s="122"/>
      <c r="X2381" s="138"/>
      <c r="Y2381" s="123"/>
      <c r="Z2381" s="123"/>
      <c r="AA2381" s="79"/>
      <c r="AB2381" s="79"/>
      <c r="AC2381" s="164"/>
      <c r="AD2381" s="123"/>
      <c r="AE2381" s="174"/>
      <c r="AF2381" s="124"/>
    </row>
    <row r="2382" spans="1:32" s="106" customFormat="1">
      <c r="A2382" s="108"/>
      <c r="B2382" s="108"/>
      <c r="C2382" s="108"/>
      <c r="D2382" s="102"/>
      <c r="E2382" s="102"/>
      <c r="F2382" s="102"/>
      <c r="G2382" s="102"/>
      <c r="H2382" s="133"/>
      <c r="I2382" s="133"/>
      <c r="J2382" s="133"/>
      <c r="K2382" s="133"/>
      <c r="L2382" s="133"/>
      <c r="M2382" s="133"/>
      <c r="N2382" s="133"/>
      <c r="Q2382" s="109"/>
      <c r="R2382" s="109"/>
      <c r="S2382" s="109"/>
      <c r="T2382" s="109"/>
      <c r="U2382" s="109"/>
      <c r="V2382" s="109"/>
      <c r="W2382" s="122"/>
      <c r="X2382" s="138"/>
      <c r="Y2382" s="123"/>
      <c r="Z2382" s="123"/>
      <c r="AA2382" s="79"/>
      <c r="AB2382" s="79"/>
      <c r="AC2382" s="164"/>
      <c r="AD2382" s="123"/>
      <c r="AE2382" s="174"/>
      <c r="AF2382" s="124"/>
    </row>
    <row r="2383" spans="1:32" s="106" customFormat="1">
      <c r="A2383" s="108"/>
      <c r="B2383" s="108"/>
      <c r="C2383" s="108"/>
      <c r="D2383" s="102"/>
      <c r="E2383" s="102"/>
      <c r="F2383" s="102"/>
      <c r="G2383" s="102"/>
      <c r="H2383" s="133"/>
      <c r="I2383" s="133"/>
      <c r="J2383" s="133"/>
      <c r="K2383" s="133"/>
      <c r="L2383" s="133"/>
      <c r="M2383" s="133"/>
      <c r="N2383" s="133"/>
      <c r="Q2383" s="109"/>
      <c r="R2383" s="109"/>
      <c r="S2383" s="109"/>
      <c r="T2383" s="109"/>
      <c r="U2383" s="109"/>
      <c r="V2383" s="109"/>
      <c r="W2383" s="122"/>
      <c r="X2383" s="138"/>
      <c r="Y2383" s="123"/>
      <c r="Z2383" s="123"/>
      <c r="AA2383" s="79"/>
      <c r="AB2383" s="79"/>
      <c r="AC2383" s="164"/>
      <c r="AD2383" s="123"/>
      <c r="AE2383" s="174"/>
      <c r="AF2383" s="124"/>
    </row>
    <row r="2384" spans="1:32" s="106" customFormat="1">
      <c r="A2384" s="108"/>
      <c r="B2384" s="108"/>
      <c r="C2384" s="108"/>
      <c r="D2384" s="102"/>
      <c r="E2384" s="102"/>
      <c r="F2384" s="102"/>
      <c r="G2384" s="102"/>
      <c r="H2384" s="133"/>
      <c r="I2384" s="133"/>
      <c r="J2384" s="133"/>
      <c r="K2384" s="133"/>
      <c r="L2384" s="133"/>
      <c r="M2384" s="133"/>
      <c r="N2384" s="133"/>
      <c r="Q2384" s="109"/>
      <c r="R2384" s="109"/>
      <c r="S2384" s="109"/>
      <c r="T2384" s="109"/>
      <c r="U2384" s="109"/>
      <c r="V2384" s="109"/>
      <c r="W2384" s="122"/>
      <c r="X2384" s="138"/>
      <c r="Y2384" s="123"/>
      <c r="Z2384" s="123"/>
      <c r="AA2384" s="79"/>
      <c r="AB2384" s="79"/>
      <c r="AC2384" s="164"/>
      <c r="AD2384" s="123"/>
      <c r="AE2384" s="174"/>
      <c r="AF2384" s="124"/>
    </row>
    <row r="2385" spans="1:32" s="106" customFormat="1">
      <c r="A2385" s="108"/>
      <c r="B2385" s="108"/>
      <c r="C2385" s="108"/>
      <c r="D2385" s="102"/>
      <c r="E2385" s="102"/>
      <c r="F2385" s="102"/>
      <c r="G2385" s="102"/>
      <c r="H2385" s="133"/>
      <c r="I2385" s="133"/>
      <c r="J2385" s="133"/>
      <c r="K2385" s="133"/>
      <c r="L2385" s="133"/>
      <c r="M2385" s="133"/>
      <c r="N2385" s="133"/>
      <c r="Q2385" s="109"/>
      <c r="R2385" s="109"/>
      <c r="S2385" s="109"/>
      <c r="T2385" s="109"/>
      <c r="U2385" s="109"/>
      <c r="V2385" s="109"/>
      <c r="W2385" s="122"/>
      <c r="X2385" s="138"/>
      <c r="Y2385" s="123"/>
      <c r="Z2385" s="123"/>
      <c r="AA2385" s="79"/>
      <c r="AB2385" s="79"/>
      <c r="AC2385" s="164"/>
      <c r="AD2385" s="123"/>
      <c r="AE2385" s="174"/>
      <c r="AF2385" s="124"/>
    </row>
    <row r="2386" spans="1:32" s="106" customFormat="1">
      <c r="A2386" s="108"/>
      <c r="B2386" s="108"/>
      <c r="C2386" s="108"/>
      <c r="D2386" s="102"/>
      <c r="E2386" s="102"/>
      <c r="F2386" s="102"/>
      <c r="G2386" s="102"/>
      <c r="H2386" s="133"/>
      <c r="I2386" s="133"/>
      <c r="J2386" s="133"/>
      <c r="K2386" s="133"/>
      <c r="L2386" s="133"/>
      <c r="M2386" s="133"/>
      <c r="N2386" s="133"/>
      <c r="Q2386" s="109"/>
      <c r="R2386" s="109"/>
      <c r="S2386" s="109"/>
      <c r="T2386" s="109"/>
      <c r="U2386" s="109"/>
      <c r="V2386" s="109"/>
      <c r="W2386" s="122"/>
      <c r="X2386" s="138"/>
      <c r="Y2386" s="123"/>
      <c r="Z2386" s="123"/>
      <c r="AA2386" s="79"/>
      <c r="AB2386" s="79"/>
      <c r="AC2386" s="164"/>
      <c r="AD2386" s="123"/>
      <c r="AE2386" s="174"/>
      <c r="AF2386" s="124"/>
    </row>
    <row r="2387" spans="1:32" s="106" customFormat="1">
      <c r="A2387" s="108"/>
      <c r="B2387" s="108"/>
      <c r="C2387" s="108"/>
      <c r="D2387" s="102"/>
      <c r="E2387" s="102"/>
      <c r="F2387" s="102"/>
      <c r="G2387" s="102"/>
      <c r="H2387" s="133"/>
      <c r="I2387" s="133"/>
      <c r="J2387" s="133"/>
      <c r="K2387" s="133"/>
      <c r="L2387" s="133"/>
      <c r="M2387" s="133"/>
      <c r="N2387" s="133"/>
      <c r="Q2387" s="109"/>
      <c r="R2387" s="109"/>
      <c r="S2387" s="109"/>
      <c r="T2387" s="109"/>
      <c r="U2387" s="109"/>
      <c r="V2387" s="109"/>
      <c r="W2387" s="122"/>
      <c r="X2387" s="138"/>
      <c r="Y2387" s="123"/>
      <c r="Z2387" s="123"/>
      <c r="AA2387" s="79"/>
      <c r="AB2387" s="79"/>
      <c r="AC2387" s="164"/>
      <c r="AD2387" s="123"/>
      <c r="AE2387" s="174"/>
      <c r="AF2387" s="124"/>
    </row>
    <row r="2388" spans="1:32" s="106" customFormat="1">
      <c r="A2388" s="108"/>
      <c r="B2388" s="108"/>
      <c r="C2388" s="108"/>
      <c r="D2388" s="102"/>
      <c r="E2388" s="102"/>
      <c r="F2388" s="102"/>
      <c r="G2388" s="102"/>
      <c r="H2388" s="133"/>
      <c r="I2388" s="133"/>
      <c r="J2388" s="133"/>
      <c r="K2388" s="133"/>
      <c r="L2388" s="133"/>
      <c r="M2388" s="133"/>
      <c r="N2388" s="133"/>
      <c r="Q2388" s="109"/>
      <c r="R2388" s="109"/>
      <c r="S2388" s="109"/>
      <c r="T2388" s="109"/>
      <c r="U2388" s="109"/>
      <c r="V2388" s="109"/>
      <c r="W2388" s="122"/>
      <c r="X2388" s="138"/>
      <c r="Y2388" s="123"/>
      <c r="Z2388" s="123"/>
      <c r="AA2388" s="79"/>
      <c r="AB2388" s="79"/>
      <c r="AC2388" s="164"/>
      <c r="AD2388" s="123"/>
      <c r="AE2388" s="174"/>
      <c r="AF2388" s="124"/>
    </row>
    <row r="2389" spans="1:32" s="106" customFormat="1">
      <c r="A2389" s="108"/>
      <c r="B2389" s="108"/>
      <c r="C2389" s="108"/>
      <c r="D2389" s="102"/>
      <c r="E2389" s="102"/>
      <c r="F2389" s="102"/>
      <c r="G2389" s="102"/>
      <c r="H2389" s="133"/>
      <c r="I2389" s="133"/>
      <c r="J2389" s="133"/>
      <c r="K2389" s="133"/>
      <c r="L2389" s="133"/>
      <c r="M2389" s="133"/>
      <c r="N2389" s="133"/>
      <c r="Q2389" s="109"/>
      <c r="R2389" s="109"/>
      <c r="S2389" s="109"/>
      <c r="T2389" s="109"/>
      <c r="U2389" s="109"/>
      <c r="V2389" s="109"/>
      <c r="W2389" s="122"/>
      <c r="X2389" s="138"/>
      <c r="Y2389" s="123"/>
      <c r="Z2389" s="123"/>
      <c r="AA2389" s="79"/>
      <c r="AB2389" s="79"/>
      <c r="AC2389" s="164"/>
      <c r="AD2389" s="123"/>
      <c r="AE2389" s="174"/>
      <c r="AF2389" s="124"/>
    </row>
    <row r="2390" spans="1:32" s="106" customFormat="1">
      <c r="A2390" s="108"/>
      <c r="B2390" s="108"/>
      <c r="C2390" s="108"/>
      <c r="D2390" s="102"/>
      <c r="E2390" s="102"/>
      <c r="F2390" s="102"/>
      <c r="G2390" s="102"/>
      <c r="H2390" s="133"/>
      <c r="I2390" s="133"/>
      <c r="J2390" s="133"/>
      <c r="K2390" s="133"/>
      <c r="L2390" s="133"/>
      <c r="M2390" s="133"/>
      <c r="N2390" s="133"/>
      <c r="Q2390" s="109"/>
      <c r="R2390" s="109"/>
      <c r="S2390" s="109"/>
      <c r="T2390" s="109"/>
      <c r="U2390" s="109"/>
      <c r="V2390" s="109"/>
      <c r="W2390" s="122"/>
      <c r="X2390" s="138"/>
      <c r="Y2390" s="123"/>
      <c r="Z2390" s="123"/>
      <c r="AA2390" s="79"/>
      <c r="AB2390" s="79"/>
      <c r="AC2390" s="164"/>
      <c r="AD2390" s="123"/>
      <c r="AE2390" s="174"/>
      <c r="AF2390" s="124"/>
    </row>
    <row r="2391" spans="1:32" s="106" customFormat="1">
      <c r="A2391" s="108"/>
      <c r="B2391" s="108"/>
      <c r="C2391" s="108"/>
      <c r="D2391" s="102"/>
      <c r="E2391" s="102"/>
      <c r="F2391" s="102"/>
      <c r="G2391" s="102"/>
      <c r="H2391" s="133"/>
      <c r="I2391" s="133"/>
      <c r="J2391" s="133"/>
      <c r="K2391" s="133"/>
      <c r="L2391" s="133"/>
      <c r="M2391" s="133"/>
      <c r="N2391" s="133"/>
      <c r="Q2391" s="109"/>
      <c r="R2391" s="109"/>
      <c r="S2391" s="109"/>
      <c r="T2391" s="109"/>
      <c r="U2391" s="109"/>
      <c r="V2391" s="109"/>
      <c r="W2391" s="122"/>
      <c r="X2391" s="138"/>
      <c r="Y2391" s="123"/>
      <c r="Z2391" s="123"/>
      <c r="AA2391" s="79"/>
      <c r="AB2391" s="79"/>
      <c r="AC2391" s="164"/>
      <c r="AD2391" s="123"/>
      <c r="AE2391" s="174"/>
      <c r="AF2391" s="124"/>
    </row>
    <row r="2392" spans="1:32" s="106" customFormat="1">
      <c r="A2392" s="108"/>
      <c r="B2392" s="108"/>
      <c r="C2392" s="108"/>
      <c r="D2392" s="102"/>
      <c r="E2392" s="102"/>
      <c r="F2392" s="102"/>
      <c r="G2392" s="102"/>
      <c r="H2392" s="133"/>
      <c r="I2392" s="133"/>
      <c r="J2392" s="133"/>
      <c r="K2392" s="133"/>
      <c r="L2392" s="133"/>
      <c r="M2392" s="133"/>
      <c r="N2392" s="133"/>
      <c r="Q2392" s="109"/>
      <c r="R2392" s="109"/>
      <c r="S2392" s="109"/>
      <c r="T2392" s="109"/>
      <c r="U2392" s="109"/>
      <c r="V2392" s="109"/>
      <c r="W2392" s="122"/>
      <c r="X2392" s="138"/>
      <c r="Y2392" s="123"/>
      <c r="Z2392" s="123"/>
      <c r="AA2392" s="79"/>
      <c r="AB2392" s="79"/>
      <c r="AC2392" s="164"/>
      <c r="AD2392" s="123"/>
      <c r="AE2392" s="174"/>
      <c r="AF2392" s="124"/>
    </row>
    <row r="2393" spans="1:32" s="106" customFormat="1">
      <c r="A2393" s="108"/>
      <c r="B2393" s="108"/>
      <c r="C2393" s="108"/>
      <c r="D2393" s="102"/>
      <c r="E2393" s="102"/>
      <c r="F2393" s="102"/>
      <c r="G2393" s="102"/>
      <c r="H2393" s="133"/>
      <c r="I2393" s="133"/>
      <c r="J2393" s="133"/>
      <c r="K2393" s="133"/>
      <c r="L2393" s="133"/>
      <c r="M2393" s="133"/>
      <c r="N2393" s="133"/>
      <c r="Q2393" s="109"/>
      <c r="R2393" s="109"/>
      <c r="S2393" s="109"/>
      <c r="T2393" s="109"/>
      <c r="U2393" s="109"/>
      <c r="V2393" s="109"/>
      <c r="W2393" s="122"/>
      <c r="X2393" s="138"/>
      <c r="Y2393" s="123"/>
      <c r="Z2393" s="123"/>
      <c r="AA2393" s="79"/>
      <c r="AB2393" s="79"/>
      <c r="AC2393" s="164"/>
      <c r="AD2393" s="123"/>
      <c r="AE2393" s="174"/>
      <c r="AF2393" s="124"/>
    </row>
    <row r="2394" spans="1:32" s="106" customFormat="1">
      <c r="A2394" s="108"/>
      <c r="B2394" s="108"/>
      <c r="C2394" s="108"/>
      <c r="D2394" s="102"/>
      <c r="E2394" s="102"/>
      <c r="F2394" s="102"/>
      <c r="G2394" s="102"/>
      <c r="H2394" s="133"/>
      <c r="I2394" s="133"/>
      <c r="J2394" s="133"/>
      <c r="K2394" s="133"/>
      <c r="L2394" s="133"/>
      <c r="M2394" s="133"/>
      <c r="N2394" s="133"/>
      <c r="Q2394" s="109"/>
      <c r="R2394" s="109"/>
      <c r="S2394" s="109"/>
      <c r="T2394" s="109"/>
      <c r="U2394" s="109"/>
      <c r="V2394" s="109"/>
      <c r="W2394" s="122"/>
      <c r="X2394" s="138"/>
      <c r="Y2394" s="123"/>
      <c r="Z2394" s="123"/>
      <c r="AA2394" s="79"/>
      <c r="AB2394" s="79"/>
      <c r="AC2394" s="164"/>
      <c r="AD2394" s="123"/>
      <c r="AE2394" s="174"/>
      <c r="AF2394" s="124"/>
    </row>
    <row r="2395" spans="1:32" s="106" customFormat="1">
      <c r="A2395" s="108"/>
      <c r="B2395" s="108"/>
      <c r="C2395" s="108"/>
      <c r="D2395" s="102"/>
      <c r="E2395" s="102"/>
      <c r="F2395" s="102"/>
      <c r="G2395" s="102"/>
      <c r="H2395" s="133"/>
      <c r="I2395" s="133"/>
      <c r="J2395" s="133"/>
      <c r="K2395" s="133"/>
      <c r="L2395" s="133"/>
      <c r="M2395" s="133"/>
      <c r="N2395" s="133"/>
      <c r="Q2395" s="109"/>
      <c r="R2395" s="109"/>
      <c r="S2395" s="109"/>
      <c r="T2395" s="109"/>
      <c r="U2395" s="109"/>
      <c r="V2395" s="109"/>
      <c r="W2395" s="122"/>
      <c r="X2395" s="138"/>
      <c r="Y2395" s="123"/>
      <c r="Z2395" s="123"/>
      <c r="AA2395" s="79"/>
      <c r="AB2395" s="79"/>
      <c r="AC2395" s="164"/>
      <c r="AD2395" s="123"/>
      <c r="AE2395" s="174"/>
      <c r="AF2395" s="124"/>
    </row>
    <row r="2396" spans="1:32" s="106" customFormat="1">
      <c r="A2396" s="108"/>
      <c r="B2396" s="108"/>
      <c r="C2396" s="108"/>
      <c r="D2396" s="41"/>
      <c r="E2396" s="41"/>
      <c r="F2396" s="41"/>
      <c r="G2396" s="41"/>
      <c r="H2396" s="133"/>
      <c r="I2396" s="133"/>
      <c r="J2396" s="133"/>
      <c r="K2396" s="133"/>
      <c r="L2396" s="133"/>
      <c r="M2396" s="133"/>
      <c r="N2396" s="133"/>
      <c r="Q2396" s="109"/>
      <c r="R2396" s="109"/>
      <c r="S2396" s="109"/>
      <c r="T2396" s="109"/>
      <c r="U2396" s="109"/>
      <c r="V2396" s="109"/>
      <c r="W2396" s="122"/>
      <c r="X2396" s="138"/>
      <c r="Y2396" s="123"/>
      <c r="Z2396" s="123"/>
      <c r="AA2396" s="79"/>
      <c r="AB2396" s="79"/>
      <c r="AC2396" s="164"/>
      <c r="AD2396" s="123"/>
      <c r="AE2396" s="174"/>
      <c r="AF2396" s="124"/>
    </row>
    <row r="2397" spans="1:32" s="106" customFormat="1">
      <c r="A2397" s="108"/>
      <c r="B2397" s="108"/>
      <c r="C2397" s="108"/>
      <c r="D2397" s="102"/>
      <c r="E2397" s="102"/>
      <c r="F2397" s="102"/>
      <c r="G2397" s="102"/>
      <c r="H2397" s="133"/>
      <c r="I2397" s="133"/>
      <c r="J2397" s="133"/>
      <c r="K2397" s="133"/>
      <c r="L2397" s="133"/>
      <c r="M2397" s="133"/>
      <c r="N2397" s="133"/>
      <c r="Q2397" s="109"/>
      <c r="R2397" s="109"/>
      <c r="S2397" s="109"/>
      <c r="T2397" s="109"/>
      <c r="U2397" s="109"/>
      <c r="V2397" s="109"/>
      <c r="W2397" s="122"/>
      <c r="X2397" s="138"/>
      <c r="Y2397" s="123"/>
      <c r="Z2397" s="123"/>
      <c r="AA2397" s="79"/>
      <c r="AB2397" s="79"/>
      <c r="AC2397" s="164"/>
      <c r="AD2397" s="123"/>
      <c r="AE2397" s="174"/>
      <c r="AF2397" s="124"/>
    </row>
    <row r="2398" spans="1:32" s="106" customFormat="1">
      <c r="A2398" s="108"/>
      <c r="B2398" s="108"/>
      <c r="C2398" s="108"/>
      <c r="D2398" s="102"/>
      <c r="E2398" s="102"/>
      <c r="F2398" s="102"/>
      <c r="G2398" s="102"/>
      <c r="H2398" s="133"/>
      <c r="I2398" s="133"/>
      <c r="J2398" s="133"/>
      <c r="K2398" s="133"/>
      <c r="L2398" s="133"/>
      <c r="M2398" s="133"/>
      <c r="N2398" s="133"/>
      <c r="Q2398" s="109"/>
      <c r="R2398" s="109"/>
      <c r="S2398" s="109"/>
      <c r="T2398" s="109"/>
      <c r="U2398" s="109"/>
      <c r="V2398" s="109"/>
      <c r="W2398" s="122"/>
      <c r="X2398" s="138"/>
      <c r="Y2398" s="123"/>
      <c r="Z2398" s="123"/>
      <c r="AA2398" s="79"/>
      <c r="AB2398" s="79"/>
      <c r="AC2398" s="164"/>
      <c r="AD2398" s="123"/>
      <c r="AE2398" s="174"/>
      <c r="AF2398" s="124"/>
    </row>
    <row r="2399" spans="1:32" s="106" customFormat="1">
      <c r="A2399" s="108"/>
      <c r="B2399" s="108"/>
      <c r="C2399" s="108"/>
      <c r="D2399" s="41"/>
      <c r="E2399" s="41"/>
      <c r="F2399" s="41"/>
      <c r="G2399" s="41"/>
      <c r="H2399" s="133"/>
      <c r="I2399" s="133"/>
      <c r="J2399" s="133"/>
      <c r="K2399" s="133"/>
      <c r="L2399" s="133"/>
      <c r="M2399" s="133"/>
      <c r="N2399" s="133"/>
      <c r="Q2399" s="109"/>
      <c r="R2399" s="109"/>
      <c r="S2399" s="109"/>
      <c r="T2399" s="109"/>
      <c r="U2399" s="109"/>
      <c r="V2399" s="109"/>
      <c r="W2399" s="122"/>
      <c r="X2399" s="138"/>
      <c r="Y2399" s="123"/>
      <c r="Z2399" s="123"/>
      <c r="AA2399" s="79"/>
      <c r="AB2399" s="79"/>
      <c r="AC2399" s="164"/>
      <c r="AD2399" s="123"/>
      <c r="AE2399" s="174"/>
      <c r="AF2399" s="124"/>
    </row>
    <row r="2400" spans="1:32" s="106" customFormat="1">
      <c r="A2400" s="108"/>
      <c r="B2400" s="108"/>
      <c r="C2400" s="108"/>
      <c r="D2400" s="41"/>
      <c r="E2400" s="41"/>
      <c r="F2400" s="41"/>
      <c r="G2400" s="41"/>
      <c r="H2400" s="133"/>
      <c r="I2400" s="133"/>
      <c r="J2400" s="133"/>
      <c r="K2400" s="133"/>
      <c r="L2400" s="133"/>
      <c r="M2400" s="133"/>
      <c r="N2400" s="133"/>
      <c r="Q2400" s="109"/>
      <c r="R2400" s="109"/>
      <c r="S2400" s="109"/>
      <c r="T2400" s="109"/>
      <c r="U2400" s="109"/>
      <c r="V2400" s="109"/>
      <c r="W2400" s="122"/>
      <c r="X2400" s="138"/>
      <c r="Y2400" s="123"/>
      <c r="Z2400" s="123"/>
      <c r="AA2400" s="79"/>
      <c r="AB2400" s="79"/>
      <c r="AC2400" s="164"/>
      <c r="AD2400" s="123"/>
      <c r="AE2400" s="174"/>
      <c r="AF2400" s="124"/>
    </row>
    <row r="2401" spans="1:32" s="106" customFormat="1">
      <c r="A2401" s="108"/>
      <c r="B2401" s="108"/>
      <c r="C2401" s="108"/>
      <c r="D2401" s="102"/>
      <c r="E2401" s="102"/>
      <c r="F2401" s="102"/>
      <c r="G2401" s="102"/>
      <c r="H2401" s="133"/>
      <c r="I2401" s="133"/>
      <c r="J2401" s="133"/>
      <c r="K2401" s="133"/>
      <c r="L2401" s="133"/>
      <c r="M2401" s="133"/>
      <c r="N2401" s="133"/>
      <c r="Q2401" s="109"/>
      <c r="R2401" s="109"/>
      <c r="S2401" s="109"/>
      <c r="T2401" s="109"/>
      <c r="U2401" s="109"/>
      <c r="V2401" s="109"/>
      <c r="W2401" s="122"/>
      <c r="X2401" s="138"/>
      <c r="Y2401" s="123"/>
      <c r="Z2401" s="123"/>
      <c r="AA2401" s="79"/>
      <c r="AB2401" s="79"/>
      <c r="AC2401" s="164"/>
      <c r="AD2401" s="123"/>
      <c r="AE2401" s="174"/>
      <c r="AF2401" s="124"/>
    </row>
    <row r="2402" spans="1:32" s="106" customFormat="1">
      <c r="A2402" s="108"/>
      <c r="B2402" s="108"/>
      <c r="C2402" s="108"/>
      <c r="D2402" s="102"/>
      <c r="E2402" s="102"/>
      <c r="F2402" s="102"/>
      <c r="G2402" s="102"/>
      <c r="H2402" s="133"/>
      <c r="I2402" s="133"/>
      <c r="J2402" s="133"/>
      <c r="K2402" s="133"/>
      <c r="L2402" s="133"/>
      <c r="M2402" s="133"/>
      <c r="N2402" s="133"/>
      <c r="Q2402" s="109"/>
      <c r="R2402" s="109"/>
      <c r="S2402" s="109"/>
      <c r="T2402" s="109"/>
      <c r="U2402" s="109"/>
      <c r="V2402" s="109"/>
      <c r="W2402" s="122"/>
      <c r="X2402" s="138"/>
      <c r="Y2402" s="123"/>
      <c r="Z2402" s="123"/>
      <c r="AA2402" s="79"/>
      <c r="AB2402" s="79"/>
      <c r="AC2402" s="164"/>
      <c r="AD2402" s="123"/>
      <c r="AE2402" s="174"/>
      <c r="AF2402" s="124"/>
    </row>
    <row r="2403" spans="1:32" s="106" customFormat="1">
      <c r="A2403" s="108"/>
      <c r="B2403" s="108"/>
      <c r="C2403" s="108"/>
      <c r="D2403" s="102"/>
      <c r="E2403" s="102"/>
      <c r="F2403" s="102"/>
      <c r="G2403" s="102"/>
      <c r="H2403" s="133"/>
      <c r="I2403" s="133"/>
      <c r="J2403" s="133"/>
      <c r="K2403" s="133"/>
      <c r="L2403" s="133"/>
      <c r="M2403" s="133"/>
      <c r="N2403" s="133"/>
      <c r="Q2403" s="109"/>
      <c r="R2403" s="109"/>
      <c r="S2403" s="109"/>
      <c r="T2403" s="109"/>
      <c r="U2403" s="109"/>
      <c r="V2403" s="109"/>
      <c r="W2403" s="122"/>
      <c r="X2403" s="138"/>
      <c r="Y2403" s="123"/>
      <c r="Z2403" s="123"/>
      <c r="AA2403" s="79"/>
      <c r="AB2403" s="79"/>
      <c r="AC2403" s="164"/>
      <c r="AD2403" s="123"/>
      <c r="AE2403" s="174"/>
      <c r="AF2403" s="124"/>
    </row>
    <row r="2404" spans="1:32" s="132" customFormat="1">
      <c r="A2404" s="108"/>
      <c r="B2404" s="108"/>
      <c r="C2404" s="108"/>
      <c r="D2404" s="102"/>
      <c r="E2404" s="102"/>
      <c r="F2404" s="102"/>
      <c r="G2404" s="102"/>
      <c r="H2404" s="133"/>
      <c r="I2404" s="133"/>
      <c r="J2404" s="133"/>
      <c r="K2404" s="133"/>
      <c r="L2404" s="133"/>
      <c r="M2404" s="133"/>
      <c r="N2404" s="133"/>
      <c r="O2404" s="106"/>
      <c r="P2404" s="106"/>
      <c r="Q2404" s="109"/>
      <c r="R2404" s="109"/>
      <c r="S2404" s="109"/>
      <c r="T2404" s="109"/>
      <c r="U2404" s="109"/>
      <c r="V2404" s="109"/>
      <c r="W2404" s="122"/>
      <c r="X2404" s="138"/>
      <c r="Y2404" s="123"/>
      <c r="Z2404" s="123"/>
      <c r="AA2404" s="79"/>
      <c r="AB2404" s="79"/>
      <c r="AC2404" s="164"/>
      <c r="AD2404" s="123"/>
      <c r="AE2404" s="174"/>
      <c r="AF2404" s="124"/>
    </row>
    <row r="2405" spans="1:32" s="106" customFormat="1">
      <c r="A2405" s="108"/>
      <c r="B2405" s="108"/>
      <c r="C2405" s="108"/>
      <c r="D2405" s="102"/>
      <c r="E2405" s="102"/>
      <c r="F2405" s="102"/>
      <c r="G2405" s="102"/>
      <c r="H2405" s="133"/>
      <c r="I2405" s="133"/>
      <c r="J2405" s="133"/>
      <c r="K2405" s="133"/>
      <c r="L2405" s="133"/>
      <c r="M2405" s="133"/>
      <c r="N2405" s="133"/>
      <c r="Q2405" s="109"/>
      <c r="R2405" s="109"/>
      <c r="S2405" s="109"/>
      <c r="T2405" s="109"/>
      <c r="U2405" s="109"/>
      <c r="V2405" s="109"/>
      <c r="W2405" s="122"/>
      <c r="X2405" s="138"/>
      <c r="Y2405" s="123"/>
      <c r="Z2405" s="123"/>
      <c r="AA2405" s="79"/>
      <c r="AB2405" s="79"/>
      <c r="AC2405" s="164"/>
      <c r="AD2405" s="123"/>
      <c r="AE2405" s="174"/>
      <c r="AF2405" s="124"/>
    </row>
    <row r="2406" spans="1:32" s="106" customFormat="1">
      <c r="A2406" s="108"/>
      <c r="B2406" s="108"/>
      <c r="C2406" s="108"/>
      <c r="D2406" s="102"/>
      <c r="E2406" s="102"/>
      <c r="F2406" s="102"/>
      <c r="G2406" s="102"/>
      <c r="H2406" s="133"/>
      <c r="I2406" s="133"/>
      <c r="J2406" s="133"/>
      <c r="K2406" s="133"/>
      <c r="L2406" s="133"/>
      <c r="M2406" s="133"/>
      <c r="N2406" s="133"/>
      <c r="Q2406" s="109"/>
      <c r="R2406" s="109"/>
      <c r="S2406" s="109"/>
      <c r="T2406" s="109"/>
      <c r="U2406" s="109"/>
      <c r="V2406" s="109"/>
      <c r="W2406" s="122"/>
      <c r="X2406" s="138"/>
      <c r="Y2406" s="123"/>
      <c r="Z2406" s="123"/>
      <c r="AA2406" s="79"/>
      <c r="AB2406" s="79"/>
      <c r="AC2406" s="164"/>
      <c r="AD2406" s="123"/>
      <c r="AE2406" s="174"/>
      <c r="AF2406" s="124"/>
    </row>
    <row r="2407" spans="1:32" s="106" customFormat="1">
      <c r="A2407" s="108"/>
      <c r="B2407" s="108"/>
      <c r="C2407" s="108"/>
      <c r="D2407" s="102"/>
      <c r="E2407" s="102"/>
      <c r="F2407" s="102"/>
      <c r="G2407" s="102"/>
      <c r="H2407" s="133"/>
      <c r="I2407" s="133"/>
      <c r="J2407" s="133"/>
      <c r="K2407" s="133"/>
      <c r="L2407" s="133"/>
      <c r="M2407" s="133"/>
      <c r="N2407" s="133"/>
      <c r="Q2407" s="109"/>
      <c r="R2407" s="109"/>
      <c r="S2407" s="109"/>
      <c r="T2407" s="109"/>
      <c r="U2407" s="109"/>
      <c r="V2407" s="109"/>
      <c r="W2407" s="122"/>
      <c r="X2407" s="138"/>
      <c r="Y2407" s="123"/>
      <c r="Z2407" s="123"/>
      <c r="AA2407" s="79"/>
      <c r="AB2407" s="79"/>
      <c r="AC2407" s="164"/>
      <c r="AD2407" s="123"/>
      <c r="AE2407" s="174"/>
      <c r="AF2407" s="124"/>
    </row>
    <row r="2408" spans="1:32" s="106" customFormat="1">
      <c r="A2408" s="108"/>
      <c r="B2408" s="108"/>
      <c r="C2408" s="108"/>
      <c r="D2408" s="41"/>
      <c r="E2408" s="41"/>
      <c r="F2408" s="41"/>
      <c r="G2408" s="41"/>
      <c r="H2408" s="133"/>
      <c r="I2408" s="133"/>
      <c r="J2408" s="133"/>
      <c r="K2408" s="133"/>
      <c r="L2408" s="133"/>
      <c r="M2408" s="133"/>
      <c r="N2408" s="133"/>
      <c r="Q2408" s="109"/>
      <c r="R2408" s="109"/>
      <c r="S2408" s="109"/>
      <c r="T2408" s="109"/>
      <c r="U2408" s="109"/>
      <c r="V2408" s="109"/>
      <c r="W2408" s="122"/>
      <c r="X2408" s="138"/>
      <c r="Y2408" s="123"/>
      <c r="Z2408" s="123"/>
      <c r="AA2408" s="79"/>
      <c r="AB2408" s="79"/>
      <c r="AC2408" s="164"/>
      <c r="AD2408" s="123"/>
      <c r="AE2408" s="174"/>
      <c r="AF2408" s="124"/>
    </row>
    <row r="2409" spans="1:32" s="106" customFormat="1">
      <c r="A2409" s="108"/>
      <c r="B2409" s="108"/>
      <c r="C2409" s="108"/>
      <c r="D2409" s="102"/>
      <c r="E2409" s="102"/>
      <c r="F2409" s="102"/>
      <c r="G2409" s="102"/>
      <c r="H2409" s="133"/>
      <c r="I2409" s="133"/>
      <c r="J2409" s="133"/>
      <c r="K2409" s="133"/>
      <c r="L2409" s="133"/>
      <c r="M2409" s="133"/>
      <c r="N2409" s="133"/>
      <c r="Q2409" s="109"/>
      <c r="R2409" s="109"/>
      <c r="S2409" s="109"/>
      <c r="T2409" s="109"/>
      <c r="U2409" s="109"/>
      <c r="V2409" s="109"/>
      <c r="W2409" s="122"/>
      <c r="X2409" s="138"/>
      <c r="Y2409" s="123"/>
      <c r="Z2409" s="123"/>
      <c r="AA2409" s="79"/>
      <c r="AB2409" s="79"/>
      <c r="AC2409" s="164"/>
      <c r="AD2409" s="123"/>
      <c r="AE2409" s="174"/>
      <c r="AF2409" s="124"/>
    </row>
    <row r="2410" spans="1:32" s="106" customFormat="1">
      <c r="A2410" s="108"/>
      <c r="B2410" s="108"/>
      <c r="C2410" s="108"/>
      <c r="D2410" s="102"/>
      <c r="E2410" s="102"/>
      <c r="F2410" s="102"/>
      <c r="G2410" s="102"/>
      <c r="H2410" s="133"/>
      <c r="I2410" s="133"/>
      <c r="J2410" s="133"/>
      <c r="K2410" s="133"/>
      <c r="L2410" s="133"/>
      <c r="M2410" s="133"/>
      <c r="N2410" s="133"/>
      <c r="Q2410" s="109"/>
      <c r="R2410" s="109"/>
      <c r="S2410" s="109"/>
      <c r="T2410" s="109"/>
      <c r="U2410" s="109"/>
      <c r="V2410" s="109"/>
      <c r="W2410" s="122"/>
      <c r="X2410" s="138"/>
      <c r="Y2410" s="123"/>
      <c r="Z2410" s="123"/>
      <c r="AA2410" s="79"/>
      <c r="AB2410" s="79"/>
      <c r="AC2410" s="164"/>
      <c r="AD2410" s="123"/>
      <c r="AE2410" s="174"/>
      <c r="AF2410" s="124"/>
    </row>
    <row r="2411" spans="1:32" s="106" customFormat="1">
      <c r="A2411" s="108"/>
      <c r="B2411" s="108"/>
      <c r="C2411" s="108"/>
      <c r="D2411" s="102"/>
      <c r="E2411" s="102"/>
      <c r="F2411" s="102"/>
      <c r="G2411" s="102"/>
      <c r="H2411" s="133"/>
      <c r="I2411" s="133"/>
      <c r="J2411" s="133"/>
      <c r="K2411" s="133"/>
      <c r="L2411" s="133"/>
      <c r="M2411" s="133"/>
      <c r="N2411" s="133"/>
      <c r="Q2411" s="109"/>
      <c r="R2411" s="109"/>
      <c r="S2411" s="109"/>
      <c r="T2411" s="109"/>
      <c r="U2411" s="109"/>
      <c r="V2411" s="109"/>
      <c r="W2411" s="122"/>
      <c r="X2411" s="138"/>
      <c r="Y2411" s="123"/>
      <c r="Z2411" s="123"/>
      <c r="AA2411" s="79"/>
      <c r="AB2411" s="79"/>
      <c r="AC2411" s="164"/>
      <c r="AD2411" s="123"/>
      <c r="AE2411" s="174"/>
      <c r="AF2411" s="124"/>
    </row>
    <row r="2412" spans="1:32" s="106" customFormat="1">
      <c r="A2412" s="108"/>
      <c r="B2412" s="108"/>
      <c r="C2412" s="108"/>
      <c r="D2412" s="102"/>
      <c r="E2412" s="102"/>
      <c r="F2412" s="102"/>
      <c r="G2412" s="102"/>
      <c r="H2412" s="133"/>
      <c r="I2412" s="133"/>
      <c r="J2412" s="133"/>
      <c r="K2412" s="133"/>
      <c r="L2412" s="133"/>
      <c r="M2412" s="133"/>
      <c r="N2412" s="133"/>
      <c r="Q2412" s="109"/>
      <c r="R2412" s="109"/>
      <c r="S2412" s="109"/>
      <c r="T2412" s="109"/>
      <c r="U2412" s="109"/>
      <c r="V2412" s="109"/>
      <c r="W2412" s="122"/>
      <c r="X2412" s="138"/>
      <c r="Y2412" s="123"/>
      <c r="Z2412" s="123"/>
      <c r="AA2412" s="79"/>
      <c r="AB2412" s="79"/>
      <c r="AC2412" s="164"/>
      <c r="AD2412" s="123"/>
      <c r="AE2412" s="174"/>
      <c r="AF2412" s="124"/>
    </row>
    <row r="2413" spans="1:32" s="106" customFormat="1">
      <c r="A2413" s="108"/>
      <c r="B2413" s="108"/>
      <c r="C2413" s="108"/>
      <c r="D2413" s="102"/>
      <c r="E2413" s="102"/>
      <c r="F2413" s="102"/>
      <c r="G2413" s="102"/>
      <c r="H2413" s="133"/>
      <c r="I2413" s="133"/>
      <c r="J2413" s="133"/>
      <c r="K2413" s="133"/>
      <c r="L2413" s="133"/>
      <c r="M2413" s="133"/>
      <c r="N2413" s="133"/>
      <c r="Q2413" s="109"/>
      <c r="R2413" s="109"/>
      <c r="S2413" s="109"/>
      <c r="T2413" s="109"/>
      <c r="U2413" s="109"/>
      <c r="V2413" s="109"/>
      <c r="W2413" s="122"/>
      <c r="X2413" s="138"/>
      <c r="Y2413" s="123"/>
      <c r="Z2413" s="123"/>
      <c r="AA2413" s="79"/>
      <c r="AB2413" s="79"/>
      <c r="AC2413" s="164"/>
      <c r="AD2413" s="123"/>
      <c r="AE2413" s="174"/>
      <c r="AF2413" s="124"/>
    </row>
    <row r="2414" spans="1:32" s="106" customFormat="1">
      <c r="A2414" s="108"/>
      <c r="B2414" s="108"/>
      <c r="C2414" s="108"/>
      <c r="D2414" s="41"/>
      <c r="E2414" s="41"/>
      <c r="F2414" s="41"/>
      <c r="G2414" s="41"/>
      <c r="H2414" s="133"/>
      <c r="I2414" s="133"/>
      <c r="J2414" s="133"/>
      <c r="K2414" s="133"/>
      <c r="L2414" s="133"/>
      <c r="M2414" s="133"/>
      <c r="N2414" s="133"/>
      <c r="Q2414" s="109"/>
      <c r="R2414" s="109"/>
      <c r="S2414" s="109"/>
      <c r="T2414" s="109"/>
      <c r="U2414" s="109"/>
      <c r="V2414" s="109"/>
      <c r="W2414" s="122"/>
      <c r="X2414" s="138"/>
      <c r="Y2414" s="123"/>
      <c r="Z2414" s="123"/>
      <c r="AA2414" s="79"/>
      <c r="AB2414" s="79"/>
      <c r="AC2414" s="164"/>
      <c r="AD2414" s="123"/>
      <c r="AE2414" s="174"/>
      <c r="AF2414" s="124"/>
    </row>
    <row r="2415" spans="1:32" s="106" customFormat="1">
      <c r="A2415" s="108"/>
      <c r="B2415" s="108"/>
      <c r="C2415" s="108"/>
      <c r="D2415" s="102"/>
      <c r="E2415" s="102"/>
      <c r="F2415" s="102"/>
      <c r="G2415" s="102"/>
      <c r="H2415" s="133"/>
      <c r="I2415" s="133"/>
      <c r="J2415" s="133"/>
      <c r="K2415" s="133"/>
      <c r="L2415" s="133"/>
      <c r="M2415" s="133"/>
      <c r="N2415" s="133"/>
      <c r="Q2415" s="109"/>
      <c r="R2415" s="109"/>
      <c r="S2415" s="109"/>
      <c r="T2415" s="109"/>
      <c r="U2415" s="109"/>
      <c r="V2415" s="109"/>
      <c r="W2415" s="122"/>
      <c r="X2415" s="138"/>
      <c r="Y2415" s="123"/>
      <c r="Z2415" s="123"/>
      <c r="AA2415" s="79"/>
      <c r="AB2415" s="79"/>
      <c r="AC2415" s="164"/>
      <c r="AD2415" s="123"/>
      <c r="AE2415" s="174"/>
      <c r="AF2415" s="124"/>
    </row>
    <row r="2416" spans="1:32" s="106" customFormat="1">
      <c r="A2416" s="108"/>
      <c r="B2416" s="108"/>
      <c r="C2416" s="108"/>
      <c r="D2416" s="102"/>
      <c r="E2416" s="102"/>
      <c r="F2416" s="102"/>
      <c r="G2416" s="102"/>
      <c r="H2416" s="133"/>
      <c r="I2416" s="133"/>
      <c r="J2416" s="133"/>
      <c r="K2416" s="133"/>
      <c r="L2416" s="133"/>
      <c r="M2416" s="133"/>
      <c r="N2416" s="133"/>
      <c r="Q2416" s="109"/>
      <c r="R2416" s="109"/>
      <c r="S2416" s="109"/>
      <c r="T2416" s="109"/>
      <c r="U2416" s="109"/>
      <c r="V2416" s="109"/>
      <c r="W2416" s="122"/>
      <c r="X2416" s="138"/>
      <c r="Y2416" s="123"/>
      <c r="Z2416" s="123"/>
      <c r="AA2416" s="79"/>
      <c r="AB2416" s="79"/>
      <c r="AC2416" s="164"/>
      <c r="AD2416" s="123"/>
      <c r="AE2416" s="174"/>
      <c r="AF2416" s="124"/>
    </row>
    <row r="2417" spans="1:32" s="106" customFormat="1">
      <c r="A2417" s="108"/>
      <c r="B2417" s="108"/>
      <c r="C2417" s="108"/>
      <c r="D2417" s="41"/>
      <c r="E2417" s="41"/>
      <c r="F2417" s="41"/>
      <c r="G2417" s="41"/>
      <c r="H2417" s="133"/>
      <c r="I2417" s="133"/>
      <c r="J2417" s="133"/>
      <c r="K2417" s="133"/>
      <c r="L2417" s="133"/>
      <c r="M2417" s="133"/>
      <c r="N2417" s="133"/>
      <c r="Q2417" s="109"/>
      <c r="R2417" s="109"/>
      <c r="S2417" s="109"/>
      <c r="T2417" s="109"/>
      <c r="U2417" s="109"/>
      <c r="V2417" s="109"/>
      <c r="W2417" s="122"/>
      <c r="X2417" s="138"/>
      <c r="Y2417" s="123"/>
      <c r="Z2417" s="123"/>
      <c r="AA2417" s="79"/>
      <c r="AB2417" s="79"/>
      <c r="AC2417" s="164"/>
      <c r="AD2417" s="123"/>
      <c r="AE2417" s="174"/>
      <c r="AF2417" s="124"/>
    </row>
    <row r="2418" spans="1:32" s="106" customFormat="1">
      <c r="A2418" s="108"/>
      <c r="B2418" s="108"/>
      <c r="C2418" s="108"/>
      <c r="D2418" s="102"/>
      <c r="E2418" s="102"/>
      <c r="F2418" s="102"/>
      <c r="G2418" s="102"/>
      <c r="H2418" s="133"/>
      <c r="I2418" s="133"/>
      <c r="J2418" s="133"/>
      <c r="K2418" s="133"/>
      <c r="L2418" s="133"/>
      <c r="M2418" s="133"/>
      <c r="N2418" s="133"/>
      <c r="Q2418" s="109"/>
      <c r="R2418" s="109"/>
      <c r="S2418" s="109"/>
      <c r="T2418" s="109"/>
      <c r="U2418" s="109"/>
      <c r="V2418" s="109"/>
      <c r="W2418" s="122"/>
      <c r="X2418" s="138"/>
      <c r="Y2418" s="123"/>
      <c r="Z2418" s="123"/>
      <c r="AA2418" s="79"/>
      <c r="AB2418" s="79"/>
      <c r="AC2418" s="164"/>
      <c r="AD2418" s="123"/>
      <c r="AE2418" s="174"/>
      <c r="AF2418" s="124"/>
    </row>
    <row r="2419" spans="1:32" s="106" customFormat="1">
      <c r="A2419" s="108"/>
      <c r="B2419" s="108"/>
      <c r="C2419" s="108"/>
      <c r="D2419" s="102"/>
      <c r="E2419" s="102"/>
      <c r="F2419" s="102"/>
      <c r="G2419" s="102"/>
      <c r="H2419" s="133"/>
      <c r="I2419" s="133"/>
      <c r="J2419" s="133"/>
      <c r="K2419" s="133"/>
      <c r="L2419" s="133"/>
      <c r="M2419" s="133"/>
      <c r="N2419" s="133"/>
      <c r="Q2419" s="109"/>
      <c r="R2419" s="109"/>
      <c r="S2419" s="109"/>
      <c r="T2419" s="109"/>
      <c r="U2419" s="109"/>
      <c r="V2419" s="109"/>
      <c r="W2419" s="122"/>
      <c r="X2419" s="138"/>
      <c r="Y2419" s="123"/>
      <c r="Z2419" s="123"/>
      <c r="AA2419" s="79"/>
      <c r="AB2419" s="79"/>
      <c r="AC2419" s="164"/>
      <c r="AD2419" s="123"/>
      <c r="AE2419" s="174"/>
      <c r="AF2419" s="124"/>
    </row>
    <row r="2420" spans="1:32" s="106" customFormat="1">
      <c r="A2420" s="108"/>
      <c r="B2420" s="108"/>
      <c r="C2420" s="108"/>
      <c r="D2420" s="102"/>
      <c r="E2420" s="102"/>
      <c r="F2420" s="102"/>
      <c r="G2420" s="102"/>
      <c r="H2420" s="133"/>
      <c r="I2420" s="133"/>
      <c r="J2420" s="133"/>
      <c r="K2420" s="133"/>
      <c r="L2420" s="133"/>
      <c r="M2420" s="133"/>
      <c r="N2420" s="133"/>
      <c r="Q2420" s="109"/>
      <c r="R2420" s="109"/>
      <c r="S2420" s="109"/>
      <c r="T2420" s="109"/>
      <c r="U2420" s="109"/>
      <c r="V2420" s="109"/>
      <c r="W2420" s="122"/>
      <c r="X2420" s="138"/>
      <c r="Y2420" s="123"/>
      <c r="Z2420" s="123"/>
      <c r="AA2420" s="79"/>
      <c r="AB2420" s="79"/>
      <c r="AC2420" s="164"/>
      <c r="AD2420" s="123"/>
      <c r="AE2420" s="174"/>
      <c r="AF2420" s="124"/>
    </row>
    <row r="2421" spans="1:32" s="106" customFormat="1">
      <c r="A2421" s="108"/>
      <c r="B2421" s="108"/>
      <c r="C2421" s="108"/>
      <c r="D2421" s="102"/>
      <c r="E2421" s="102"/>
      <c r="F2421" s="102"/>
      <c r="G2421" s="102"/>
      <c r="H2421" s="133"/>
      <c r="I2421" s="133"/>
      <c r="J2421" s="133"/>
      <c r="K2421" s="133"/>
      <c r="L2421" s="133"/>
      <c r="M2421" s="133"/>
      <c r="N2421" s="133"/>
      <c r="Q2421" s="109"/>
      <c r="R2421" s="109"/>
      <c r="S2421" s="109"/>
      <c r="T2421" s="109"/>
      <c r="U2421" s="109"/>
      <c r="V2421" s="109"/>
      <c r="W2421" s="122"/>
      <c r="X2421" s="138"/>
      <c r="Y2421" s="123"/>
      <c r="Z2421" s="123"/>
      <c r="AA2421" s="79"/>
      <c r="AB2421" s="79"/>
      <c r="AC2421" s="164"/>
      <c r="AD2421" s="123"/>
      <c r="AE2421" s="174"/>
      <c r="AF2421" s="124"/>
    </row>
    <row r="2422" spans="1:32" s="106" customFormat="1">
      <c r="A2422" s="108"/>
      <c r="B2422" s="108"/>
      <c r="C2422" s="108"/>
      <c r="D2422" s="102"/>
      <c r="E2422" s="102"/>
      <c r="F2422" s="102"/>
      <c r="G2422" s="102"/>
      <c r="H2422" s="133"/>
      <c r="I2422" s="133"/>
      <c r="J2422" s="133"/>
      <c r="K2422" s="133"/>
      <c r="L2422" s="133"/>
      <c r="M2422" s="133"/>
      <c r="N2422" s="133"/>
      <c r="Q2422" s="109"/>
      <c r="R2422" s="109"/>
      <c r="S2422" s="109"/>
      <c r="T2422" s="109"/>
      <c r="U2422" s="109"/>
      <c r="V2422" s="109"/>
      <c r="W2422" s="122"/>
      <c r="X2422" s="138"/>
      <c r="Y2422" s="123"/>
      <c r="Z2422" s="123"/>
      <c r="AA2422" s="79"/>
      <c r="AB2422" s="79"/>
      <c r="AC2422" s="164"/>
      <c r="AD2422" s="123"/>
      <c r="AE2422" s="174"/>
      <c r="AF2422" s="124"/>
    </row>
    <row r="2423" spans="1:32" s="106" customFormat="1">
      <c r="A2423" s="108"/>
      <c r="B2423" s="108"/>
      <c r="C2423" s="108"/>
      <c r="D2423" s="102"/>
      <c r="E2423" s="102"/>
      <c r="F2423" s="102"/>
      <c r="G2423" s="102"/>
      <c r="H2423" s="133"/>
      <c r="I2423" s="133"/>
      <c r="J2423" s="133"/>
      <c r="K2423" s="133"/>
      <c r="L2423" s="133"/>
      <c r="M2423" s="133"/>
      <c r="N2423" s="133"/>
      <c r="Q2423" s="109"/>
      <c r="R2423" s="109"/>
      <c r="S2423" s="109"/>
      <c r="T2423" s="109"/>
      <c r="U2423" s="109"/>
      <c r="V2423" s="109"/>
      <c r="W2423" s="122"/>
      <c r="X2423" s="138"/>
      <c r="Y2423" s="123"/>
      <c r="Z2423" s="123"/>
      <c r="AA2423" s="79"/>
      <c r="AB2423" s="79"/>
      <c r="AC2423" s="164"/>
      <c r="AD2423" s="123"/>
      <c r="AE2423" s="174"/>
      <c r="AF2423" s="124"/>
    </row>
    <row r="2424" spans="1:32" s="106" customFormat="1">
      <c r="A2424" s="108"/>
      <c r="B2424" s="108"/>
      <c r="C2424" s="108"/>
      <c r="D2424" s="41"/>
      <c r="E2424" s="41"/>
      <c r="F2424" s="41"/>
      <c r="G2424" s="41"/>
      <c r="H2424" s="133"/>
      <c r="I2424" s="133"/>
      <c r="J2424" s="133"/>
      <c r="K2424" s="133"/>
      <c r="L2424" s="133"/>
      <c r="M2424" s="133"/>
      <c r="N2424" s="133"/>
      <c r="Q2424" s="109"/>
      <c r="R2424" s="109"/>
      <c r="S2424" s="109"/>
      <c r="T2424" s="109"/>
      <c r="U2424" s="109"/>
      <c r="V2424" s="109"/>
      <c r="W2424" s="122"/>
      <c r="X2424" s="138"/>
      <c r="Y2424" s="123"/>
      <c r="Z2424" s="123"/>
      <c r="AA2424" s="79"/>
      <c r="AB2424" s="79"/>
      <c r="AC2424" s="164"/>
      <c r="AD2424" s="123"/>
      <c r="AE2424" s="174"/>
      <c r="AF2424" s="124"/>
    </row>
    <row r="2425" spans="1:32" s="106" customFormat="1">
      <c r="A2425" s="108"/>
      <c r="B2425" s="108"/>
      <c r="C2425" s="108"/>
      <c r="D2425" s="102"/>
      <c r="E2425" s="102"/>
      <c r="F2425" s="102"/>
      <c r="G2425" s="102"/>
      <c r="H2425" s="133"/>
      <c r="I2425" s="133"/>
      <c r="J2425" s="133"/>
      <c r="K2425" s="133"/>
      <c r="L2425" s="133"/>
      <c r="M2425" s="133"/>
      <c r="N2425" s="133"/>
      <c r="Q2425" s="109"/>
      <c r="R2425" s="109"/>
      <c r="S2425" s="109"/>
      <c r="T2425" s="109"/>
      <c r="U2425" s="109"/>
      <c r="V2425" s="109"/>
      <c r="W2425" s="122"/>
      <c r="X2425" s="138"/>
      <c r="Y2425" s="123"/>
      <c r="Z2425" s="123"/>
      <c r="AA2425" s="79"/>
      <c r="AB2425" s="79"/>
      <c r="AC2425" s="164"/>
      <c r="AD2425" s="123"/>
      <c r="AE2425" s="174"/>
      <c r="AF2425" s="124"/>
    </row>
    <row r="2426" spans="1:32" s="106" customFormat="1">
      <c r="A2426" s="108"/>
      <c r="B2426" s="108"/>
      <c r="C2426" s="108"/>
      <c r="D2426" s="102"/>
      <c r="E2426" s="102"/>
      <c r="F2426" s="102"/>
      <c r="G2426" s="102"/>
      <c r="H2426" s="133"/>
      <c r="I2426" s="133"/>
      <c r="J2426" s="133"/>
      <c r="K2426" s="133"/>
      <c r="L2426" s="133"/>
      <c r="M2426" s="133"/>
      <c r="N2426" s="133"/>
      <c r="Q2426" s="109"/>
      <c r="R2426" s="109"/>
      <c r="S2426" s="109"/>
      <c r="T2426" s="109"/>
      <c r="U2426" s="109"/>
      <c r="V2426" s="109"/>
      <c r="W2426" s="122"/>
      <c r="X2426" s="138"/>
      <c r="Y2426" s="123"/>
      <c r="Z2426" s="123"/>
      <c r="AA2426" s="79"/>
      <c r="AB2426" s="79"/>
      <c r="AC2426" s="164"/>
      <c r="AD2426" s="123"/>
      <c r="AE2426" s="174"/>
      <c r="AF2426" s="124"/>
    </row>
    <row r="2427" spans="1:32" s="106" customFormat="1">
      <c r="A2427" s="108"/>
      <c r="B2427" s="108"/>
      <c r="C2427" s="108"/>
      <c r="D2427" s="102"/>
      <c r="E2427" s="102"/>
      <c r="F2427" s="102"/>
      <c r="G2427" s="102"/>
      <c r="H2427" s="133"/>
      <c r="I2427" s="133"/>
      <c r="J2427" s="133"/>
      <c r="K2427" s="133"/>
      <c r="L2427" s="133"/>
      <c r="M2427" s="133"/>
      <c r="N2427" s="133"/>
      <c r="Q2427" s="109"/>
      <c r="R2427" s="109"/>
      <c r="S2427" s="109"/>
      <c r="T2427" s="109"/>
      <c r="U2427" s="109"/>
      <c r="V2427" s="109"/>
      <c r="W2427" s="122"/>
      <c r="X2427" s="138"/>
      <c r="Y2427" s="123"/>
      <c r="Z2427" s="123"/>
      <c r="AA2427" s="79"/>
      <c r="AB2427" s="79"/>
      <c r="AC2427" s="164"/>
      <c r="AD2427" s="123"/>
      <c r="AE2427" s="174"/>
      <c r="AF2427" s="124"/>
    </row>
    <row r="2428" spans="1:32" s="106" customFormat="1">
      <c r="A2428" s="108"/>
      <c r="B2428" s="108"/>
      <c r="C2428" s="108"/>
      <c r="D2428" s="102"/>
      <c r="E2428" s="102"/>
      <c r="F2428" s="102"/>
      <c r="G2428" s="102"/>
      <c r="H2428" s="133"/>
      <c r="I2428" s="133"/>
      <c r="J2428" s="133"/>
      <c r="K2428" s="133"/>
      <c r="L2428" s="133"/>
      <c r="M2428" s="133"/>
      <c r="N2428" s="133"/>
      <c r="Q2428" s="109"/>
      <c r="R2428" s="109"/>
      <c r="S2428" s="109"/>
      <c r="T2428" s="109"/>
      <c r="U2428" s="109"/>
      <c r="V2428" s="109"/>
      <c r="W2428" s="122"/>
      <c r="X2428" s="138"/>
      <c r="Y2428" s="123"/>
      <c r="Z2428" s="123"/>
      <c r="AA2428" s="79"/>
      <c r="AB2428" s="79"/>
      <c r="AC2428" s="164"/>
      <c r="AD2428" s="123"/>
      <c r="AE2428" s="174"/>
      <c r="AF2428" s="124"/>
    </row>
    <row r="2429" spans="1:32" s="106" customFormat="1">
      <c r="A2429" s="108"/>
      <c r="B2429" s="108"/>
      <c r="C2429" s="108"/>
      <c r="D2429" s="102"/>
      <c r="E2429" s="102"/>
      <c r="F2429" s="102"/>
      <c r="G2429" s="102"/>
      <c r="H2429" s="133"/>
      <c r="I2429" s="133"/>
      <c r="J2429" s="133"/>
      <c r="K2429" s="133"/>
      <c r="L2429" s="133"/>
      <c r="M2429" s="133"/>
      <c r="N2429" s="133"/>
      <c r="Q2429" s="109"/>
      <c r="R2429" s="109"/>
      <c r="S2429" s="109"/>
      <c r="T2429" s="109"/>
      <c r="U2429" s="109"/>
      <c r="V2429" s="109"/>
      <c r="W2429" s="122"/>
      <c r="X2429" s="138"/>
      <c r="Y2429" s="123"/>
      <c r="Z2429" s="123"/>
      <c r="AA2429" s="79"/>
      <c r="AB2429" s="79"/>
      <c r="AC2429" s="164"/>
      <c r="AD2429" s="123"/>
      <c r="AE2429" s="174"/>
      <c r="AF2429" s="124"/>
    </row>
    <row r="2430" spans="1:32" s="106" customFormat="1">
      <c r="A2430" s="108"/>
      <c r="B2430" s="108"/>
      <c r="C2430" s="108"/>
      <c r="D2430" s="102"/>
      <c r="E2430" s="102"/>
      <c r="F2430" s="102"/>
      <c r="G2430" s="102"/>
      <c r="H2430" s="133"/>
      <c r="I2430" s="133"/>
      <c r="J2430" s="133"/>
      <c r="K2430" s="133"/>
      <c r="L2430" s="133"/>
      <c r="M2430" s="133"/>
      <c r="N2430" s="133"/>
      <c r="Q2430" s="109"/>
      <c r="R2430" s="109"/>
      <c r="S2430" s="109"/>
      <c r="T2430" s="109"/>
      <c r="U2430" s="109"/>
      <c r="V2430" s="109"/>
      <c r="W2430" s="122"/>
      <c r="X2430" s="138"/>
      <c r="Y2430" s="123"/>
      <c r="Z2430" s="123"/>
      <c r="AA2430" s="79"/>
      <c r="AB2430" s="79"/>
      <c r="AC2430" s="164"/>
      <c r="AD2430" s="123"/>
      <c r="AE2430" s="174"/>
      <c r="AF2430" s="124"/>
    </row>
    <row r="2431" spans="1:32" s="106" customFormat="1">
      <c r="A2431" s="108"/>
      <c r="B2431" s="108"/>
      <c r="C2431" s="108"/>
      <c r="D2431" s="41"/>
      <c r="E2431" s="41"/>
      <c r="F2431" s="41"/>
      <c r="G2431" s="41"/>
      <c r="H2431" s="133"/>
      <c r="I2431" s="133"/>
      <c r="J2431" s="133"/>
      <c r="K2431" s="133"/>
      <c r="L2431" s="133"/>
      <c r="M2431" s="133"/>
      <c r="N2431" s="133"/>
      <c r="Q2431" s="109"/>
      <c r="R2431" s="109"/>
      <c r="S2431" s="109"/>
      <c r="T2431" s="109"/>
      <c r="U2431" s="109"/>
      <c r="V2431" s="109"/>
      <c r="W2431" s="122"/>
      <c r="X2431" s="138"/>
      <c r="Y2431" s="123"/>
      <c r="Z2431" s="123"/>
      <c r="AA2431" s="79"/>
      <c r="AB2431" s="79"/>
      <c r="AC2431" s="164"/>
      <c r="AD2431" s="123"/>
      <c r="AE2431" s="174"/>
      <c r="AF2431" s="124"/>
    </row>
    <row r="2432" spans="1:32" s="106" customFormat="1">
      <c r="A2432" s="108"/>
      <c r="B2432" s="108"/>
      <c r="C2432" s="108"/>
      <c r="D2432" s="102"/>
      <c r="E2432" s="102"/>
      <c r="F2432" s="102"/>
      <c r="G2432" s="102"/>
      <c r="H2432" s="133"/>
      <c r="I2432" s="133"/>
      <c r="J2432" s="133"/>
      <c r="K2432" s="133"/>
      <c r="L2432" s="133"/>
      <c r="M2432" s="133"/>
      <c r="N2432" s="133"/>
      <c r="Q2432" s="109"/>
      <c r="R2432" s="109"/>
      <c r="S2432" s="109"/>
      <c r="T2432" s="109"/>
      <c r="U2432" s="109"/>
      <c r="V2432" s="109"/>
      <c r="W2432" s="122"/>
      <c r="X2432" s="138"/>
      <c r="Y2432" s="123"/>
      <c r="Z2432" s="123"/>
      <c r="AA2432" s="79"/>
      <c r="AB2432" s="79"/>
      <c r="AC2432" s="164"/>
      <c r="AD2432" s="123"/>
      <c r="AE2432" s="174"/>
      <c r="AF2432" s="124"/>
    </row>
    <row r="2433" spans="1:32" s="106" customFormat="1">
      <c r="A2433" s="108"/>
      <c r="B2433" s="108"/>
      <c r="C2433" s="108"/>
      <c r="D2433" s="41"/>
      <c r="E2433" s="41"/>
      <c r="F2433" s="41"/>
      <c r="G2433" s="41"/>
      <c r="H2433" s="133"/>
      <c r="I2433" s="133"/>
      <c r="J2433" s="133"/>
      <c r="K2433" s="133"/>
      <c r="L2433" s="133"/>
      <c r="M2433" s="133"/>
      <c r="N2433" s="133"/>
      <c r="Q2433" s="109"/>
      <c r="R2433" s="109"/>
      <c r="S2433" s="109"/>
      <c r="T2433" s="109"/>
      <c r="U2433" s="109"/>
      <c r="V2433" s="109"/>
      <c r="W2433" s="122"/>
      <c r="X2433" s="138"/>
      <c r="Y2433" s="123"/>
      <c r="Z2433" s="123"/>
      <c r="AA2433" s="79"/>
      <c r="AB2433" s="79"/>
      <c r="AC2433" s="164"/>
      <c r="AD2433" s="123"/>
      <c r="AE2433" s="174"/>
      <c r="AF2433" s="124"/>
    </row>
    <row r="2434" spans="1:32" s="106" customFormat="1">
      <c r="A2434" s="108"/>
      <c r="B2434" s="108"/>
      <c r="C2434" s="108"/>
      <c r="D2434" s="102"/>
      <c r="E2434" s="102"/>
      <c r="F2434" s="102"/>
      <c r="G2434" s="102"/>
      <c r="H2434" s="133"/>
      <c r="I2434" s="133"/>
      <c r="J2434" s="133"/>
      <c r="K2434" s="133"/>
      <c r="L2434" s="133"/>
      <c r="M2434" s="133"/>
      <c r="N2434" s="133"/>
      <c r="Q2434" s="109"/>
      <c r="R2434" s="109"/>
      <c r="S2434" s="109"/>
      <c r="T2434" s="109"/>
      <c r="U2434" s="109"/>
      <c r="V2434" s="109"/>
      <c r="W2434" s="122"/>
      <c r="X2434" s="138"/>
      <c r="Y2434" s="123"/>
      <c r="Z2434" s="123"/>
      <c r="AA2434" s="79"/>
      <c r="AB2434" s="79"/>
      <c r="AC2434" s="164"/>
      <c r="AD2434" s="123"/>
      <c r="AE2434" s="174"/>
      <c r="AF2434" s="124"/>
    </row>
    <row r="2435" spans="1:32" s="106" customFormat="1">
      <c r="A2435" s="108"/>
      <c r="B2435" s="108"/>
      <c r="C2435" s="108"/>
      <c r="D2435" s="41"/>
      <c r="E2435" s="41"/>
      <c r="F2435" s="41"/>
      <c r="G2435" s="41"/>
      <c r="H2435" s="133"/>
      <c r="I2435" s="133"/>
      <c r="J2435" s="133"/>
      <c r="K2435" s="133"/>
      <c r="L2435" s="133"/>
      <c r="M2435" s="133"/>
      <c r="N2435" s="133"/>
      <c r="Q2435" s="109"/>
      <c r="R2435" s="109"/>
      <c r="S2435" s="109"/>
      <c r="T2435" s="109"/>
      <c r="U2435" s="109"/>
      <c r="V2435" s="109"/>
      <c r="W2435" s="122"/>
      <c r="X2435" s="138"/>
      <c r="Y2435" s="123"/>
      <c r="Z2435" s="123"/>
      <c r="AA2435" s="79"/>
      <c r="AB2435" s="79"/>
      <c r="AC2435" s="164"/>
      <c r="AD2435" s="123"/>
      <c r="AE2435" s="174"/>
      <c r="AF2435" s="124"/>
    </row>
    <row r="2436" spans="1:32" s="106" customFormat="1">
      <c r="A2436" s="108"/>
      <c r="B2436" s="108"/>
      <c r="C2436" s="108"/>
      <c r="D2436" s="102"/>
      <c r="E2436" s="102"/>
      <c r="F2436" s="102"/>
      <c r="G2436" s="102"/>
      <c r="H2436" s="133"/>
      <c r="I2436" s="133"/>
      <c r="J2436" s="133"/>
      <c r="K2436" s="133"/>
      <c r="L2436" s="133"/>
      <c r="M2436" s="133"/>
      <c r="N2436" s="133"/>
      <c r="Q2436" s="109"/>
      <c r="R2436" s="109"/>
      <c r="S2436" s="109"/>
      <c r="T2436" s="109"/>
      <c r="U2436" s="109"/>
      <c r="V2436" s="109"/>
      <c r="W2436" s="122"/>
      <c r="X2436" s="138"/>
      <c r="Y2436" s="123"/>
      <c r="Z2436" s="123"/>
      <c r="AA2436" s="79"/>
      <c r="AB2436" s="79"/>
      <c r="AC2436" s="164"/>
      <c r="AD2436" s="123"/>
      <c r="AE2436" s="174"/>
      <c r="AF2436" s="124"/>
    </row>
    <row r="2437" spans="1:32" s="106" customFormat="1">
      <c r="A2437" s="108"/>
      <c r="B2437" s="108"/>
      <c r="C2437" s="108"/>
      <c r="D2437" s="41"/>
      <c r="E2437" s="41"/>
      <c r="F2437" s="41"/>
      <c r="G2437" s="41"/>
      <c r="H2437" s="133"/>
      <c r="I2437" s="133"/>
      <c r="J2437" s="133"/>
      <c r="K2437" s="133"/>
      <c r="L2437" s="133"/>
      <c r="M2437" s="133"/>
      <c r="N2437" s="133"/>
      <c r="Q2437" s="109"/>
      <c r="R2437" s="109"/>
      <c r="S2437" s="109"/>
      <c r="T2437" s="109"/>
      <c r="U2437" s="109"/>
      <c r="V2437" s="109"/>
      <c r="W2437" s="122"/>
      <c r="X2437" s="138"/>
      <c r="Y2437" s="123"/>
      <c r="Z2437" s="123"/>
      <c r="AA2437" s="79"/>
      <c r="AB2437" s="79"/>
      <c r="AC2437" s="164"/>
      <c r="AD2437" s="123"/>
      <c r="AE2437" s="174"/>
      <c r="AF2437" s="124"/>
    </row>
    <row r="2438" spans="1:32" s="106" customFormat="1">
      <c r="A2438" s="108"/>
      <c r="B2438" s="108"/>
      <c r="C2438" s="108"/>
      <c r="D2438" s="102"/>
      <c r="E2438" s="102"/>
      <c r="F2438" s="102"/>
      <c r="G2438" s="102"/>
      <c r="H2438" s="133"/>
      <c r="I2438" s="133"/>
      <c r="J2438" s="133"/>
      <c r="K2438" s="133"/>
      <c r="L2438" s="133"/>
      <c r="M2438" s="133"/>
      <c r="N2438" s="133"/>
      <c r="Q2438" s="109"/>
      <c r="R2438" s="109"/>
      <c r="S2438" s="109"/>
      <c r="T2438" s="109"/>
      <c r="U2438" s="109"/>
      <c r="V2438" s="109"/>
      <c r="W2438" s="122"/>
      <c r="X2438" s="138"/>
      <c r="Y2438" s="123"/>
      <c r="Z2438" s="123"/>
      <c r="AA2438" s="79"/>
      <c r="AB2438" s="79"/>
      <c r="AC2438" s="164"/>
      <c r="AD2438" s="123"/>
      <c r="AE2438" s="174"/>
      <c r="AF2438" s="124"/>
    </row>
    <row r="2439" spans="1:32" s="106" customFormat="1">
      <c r="A2439" s="108"/>
      <c r="B2439" s="108"/>
      <c r="C2439" s="108"/>
      <c r="D2439" s="41"/>
      <c r="E2439" s="41"/>
      <c r="F2439" s="41"/>
      <c r="G2439" s="41"/>
      <c r="H2439" s="133"/>
      <c r="I2439" s="133"/>
      <c r="J2439" s="133"/>
      <c r="K2439" s="133"/>
      <c r="L2439" s="133"/>
      <c r="M2439" s="133"/>
      <c r="N2439" s="133"/>
      <c r="Q2439" s="109"/>
      <c r="R2439" s="109"/>
      <c r="S2439" s="109"/>
      <c r="T2439" s="109"/>
      <c r="U2439" s="109"/>
      <c r="V2439" s="109"/>
      <c r="W2439" s="122"/>
      <c r="X2439" s="138"/>
      <c r="Y2439" s="123"/>
      <c r="Z2439" s="123"/>
      <c r="AA2439" s="79"/>
      <c r="AB2439" s="79"/>
      <c r="AC2439" s="164"/>
      <c r="AD2439" s="123"/>
      <c r="AE2439" s="174"/>
      <c r="AF2439" s="124"/>
    </row>
    <row r="2440" spans="1:32" s="106" customFormat="1">
      <c r="A2440" s="108"/>
      <c r="B2440" s="108"/>
      <c r="C2440" s="108"/>
      <c r="D2440" s="102"/>
      <c r="E2440" s="102"/>
      <c r="F2440" s="102"/>
      <c r="G2440" s="102"/>
      <c r="H2440" s="133"/>
      <c r="I2440" s="133"/>
      <c r="J2440" s="133"/>
      <c r="K2440" s="133"/>
      <c r="L2440" s="133"/>
      <c r="M2440" s="133"/>
      <c r="N2440" s="133"/>
      <c r="Q2440" s="109"/>
      <c r="R2440" s="109"/>
      <c r="S2440" s="109"/>
      <c r="T2440" s="109"/>
      <c r="U2440" s="109"/>
      <c r="V2440" s="109"/>
      <c r="W2440" s="122"/>
      <c r="X2440" s="138"/>
      <c r="Y2440" s="123"/>
      <c r="Z2440" s="123"/>
      <c r="AA2440" s="79"/>
      <c r="AB2440" s="79"/>
      <c r="AC2440" s="164"/>
      <c r="AD2440" s="123"/>
      <c r="AE2440" s="174"/>
      <c r="AF2440" s="124"/>
    </row>
    <row r="2441" spans="1:32" s="106" customFormat="1">
      <c r="A2441" s="108"/>
      <c r="B2441" s="108"/>
      <c r="C2441" s="108"/>
      <c r="D2441" s="102"/>
      <c r="E2441" s="102"/>
      <c r="F2441" s="102"/>
      <c r="G2441" s="102"/>
      <c r="H2441" s="133"/>
      <c r="I2441" s="133"/>
      <c r="J2441" s="133"/>
      <c r="K2441" s="133"/>
      <c r="L2441" s="133"/>
      <c r="M2441" s="133"/>
      <c r="N2441" s="133"/>
      <c r="Q2441" s="109"/>
      <c r="R2441" s="109"/>
      <c r="S2441" s="109"/>
      <c r="T2441" s="109"/>
      <c r="U2441" s="109"/>
      <c r="V2441" s="109"/>
      <c r="W2441" s="122"/>
      <c r="X2441" s="138"/>
      <c r="Y2441" s="123"/>
      <c r="Z2441" s="123"/>
      <c r="AA2441" s="79"/>
      <c r="AB2441" s="79"/>
      <c r="AC2441" s="164"/>
      <c r="AD2441" s="123"/>
      <c r="AE2441" s="174"/>
      <c r="AF2441" s="124"/>
    </row>
    <row r="2442" spans="1:32" s="106" customFormat="1">
      <c r="A2442" s="108"/>
      <c r="B2442" s="108"/>
      <c r="C2442" s="108"/>
      <c r="D2442" s="102"/>
      <c r="E2442" s="102"/>
      <c r="F2442" s="102"/>
      <c r="G2442" s="102"/>
      <c r="H2442" s="133"/>
      <c r="I2442" s="133"/>
      <c r="J2442" s="133"/>
      <c r="K2442" s="133"/>
      <c r="L2442" s="133"/>
      <c r="M2442" s="133"/>
      <c r="N2442" s="133"/>
      <c r="Q2442" s="109"/>
      <c r="R2442" s="109"/>
      <c r="S2442" s="109"/>
      <c r="T2442" s="109"/>
      <c r="U2442" s="109"/>
      <c r="V2442" s="109"/>
      <c r="W2442" s="122"/>
      <c r="X2442" s="138"/>
      <c r="Y2442" s="123"/>
      <c r="Z2442" s="123"/>
      <c r="AA2442" s="79"/>
      <c r="AB2442" s="79"/>
      <c r="AC2442" s="164"/>
      <c r="AD2442" s="123"/>
      <c r="AE2442" s="174"/>
      <c r="AF2442" s="124"/>
    </row>
    <row r="2443" spans="1:32" s="106" customFormat="1">
      <c r="A2443" s="108"/>
      <c r="B2443" s="108"/>
      <c r="C2443" s="108"/>
      <c r="D2443" s="102"/>
      <c r="E2443" s="102"/>
      <c r="F2443" s="102"/>
      <c r="G2443" s="102"/>
      <c r="H2443" s="133"/>
      <c r="I2443" s="133"/>
      <c r="J2443" s="133"/>
      <c r="K2443" s="133"/>
      <c r="L2443" s="133"/>
      <c r="M2443" s="133"/>
      <c r="N2443" s="133"/>
      <c r="Q2443" s="109"/>
      <c r="R2443" s="109"/>
      <c r="S2443" s="109"/>
      <c r="T2443" s="109"/>
      <c r="U2443" s="109"/>
      <c r="V2443" s="109"/>
      <c r="W2443" s="122"/>
      <c r="X2443" s="138"/>
      <c r="Y2443" s="123"/>
      <c r="Z2443" s="123"/>
      <c r="AA2443" s="79"/>
      <c r="AB2443" s="79"/>
      <c r="AC2443" s="164"/>
      <c r="AD2443" s="123"/>
      <c r="AE2443" s="174"/>
      <c r="AF2443" s="124"/>
    </row>
    <row r="2444" spans="1:32" s="106" customFormat="1">
      <c r="A2444" s="108"/>
      <c r="B2444" s="108"/>
      <c r="C2444" s="108"/>
      <c r="D2444" s="102"/>
      <c r="E2444" s="102"/>
      <c r="F2444" s="102"/>
      <c r="G2444" s="102"/>
      <c r="H2444" s="133"/>
      <c r="I2444" s="133"/>
      <c r="J2444" s="133"/>
      <c r="K2444" s="133"/>
      <c r="L2444" s="133"/>
      <c r="M2444" s="133"/>
      <c r="N2444" s="133"/>
      <c r="Q2444" s="109"/>
      <c r="R2444" s="109"/>
      <c r="S2444" s="109"/>
      <c r="T2444" s="109"/>
      <c r="U2444" s="109"/>
      <c r="V2444" s="109"/>
      <c r="W2444" s="122"/>
      <c r="X2444" s="138"/>
      <c r="Y2444" s="123"/>
      <c r="Z2444" s="123"/>
      <c r="AA2444" s="79"/>
      <c r="AB2444" s="79"/>
      <c r="AC2444" s="164"/>
      <c r="AD2444" s="123"/>
      <c r="AE2444" s="174"/>
      <c r="AF2444" s="124"/>
    </row>
    <row r="2445" spans="1:32" s="106" customFormat="1">
      <c r="A2445" s="108"/>
      <c r="B2445" s="108"/>
      <c r="C2445" s="108"/>
      <c r="D2445" s="102"/>
      <c r="E2445" s="102"/>
      <c r="F2445" s="102"/>
      <c r="G2445" s="102"/>
      <c r="H2445" s="133"/>
      <c r="I2445" s="133"/>
      <c r="J2445" s="133"/>
      <c r="K2445" s="133"/>
      <c r="L2445" s="133"/>
      <c r="M2445" s="133"/>
      <c r="N2445" s="133"/>
      <c r="Q2445" s="109"/>
      <c r="R2445" s="109"/>
      <c r="S2445" s="109"/>
      <c r="T2445" s="109"/>
      <c r="U2445" s="109"/>
      <c r="V2445" s="109"/>
      <c r="W2445" s="122"/>
      <c r="X2445" s="138"/>
      <c r="Y2445" s="123"/>
      <c r="Z2445" s="123"/>
      <c r="AA2445" s="79"/>
      <c r="AB2445" s="79"/>
      <c r="AC2445" s="164"/>
      <c r="AD2445" s="123"/>
      <c r="AE2445" s="174"/>
      <c r="AF2445" s="124"/>
    </row>
    <row r="2446" spans="1:32" s="106" customFormat="1">
      <c r="A2446" s="108"/>
      <c r="B2446" s="108"/>
      <c r="C2446" s="108"/>
      <c r="D2446" s="102"/>
      <c r="E2446" s="102"/>
      <c r="F2446" s="102"/>
      <c r="G2446" s="102"/>
      <c r="H2446" s="133"/>
      <c r="I2446" s="133"/>
      <c r="J2446" s="133"/>
      <c r="K2446" s="133"/>
      <c r="L2446" s="133"/>
      <c r="M2446" s="133"/>
      <c r="N2446" s="133"/>
      <c r="Q2446" s="109"/>
      <c r="R2446" s="109"/>
      <c r="S2446" s="109"/>
      <c r="T2446" s="109"/>
      <c r="U2446" s="109"/>
      <c r="V2446" s="109"/>
      <c r="W2446" s="122"/>
      <c r="X2446" s="138"/>
      <c r="Y2446" s="123"/>
      <c r="Z2446" s="123"/>
      <c r="AA2446" s="79"/>
      <c r="AB2446" s="79"/>
      <c r="AC2446" s="164"/>
      <c r="AD2446" s="123"/>
      <c r="AE2446" s="174"/>
      <c r="AF2446" s="124"/>
    </row>
    <row r="2447" spans="1:32" s="106" customFormat="1">
      <c r="A2447" s="108"/>
      <c r="B2447" s="108"/>
      <c r="C2447" s="108"/>
      <c r="D2447" s="41"/>
      <c r="E2447" s="41"/>
      <c r="F2447" s="41"/>
      <c r="G2447" s="41"/>
      <c r="H2447" s="133"/>
      <c r="I2447" s="133"/>
      <c r="J2447" s="133"/>
      <c r="K2447" s="133"/>
      <c r="L2447" s="133"/>
      <c r="M2447" s="133"/>
      <c r="N2447" s="133"/>
      <c r="Q2447" s="109"/>
      <c r="R2447" s="109"/>
      <c r="S2447" s="109"/>
      <c r="T2447" s="109"/>
      <c r="U2447" s="109"/>
      <c r="V2447" s="109"/>
      <c r="W2447" s="122"/>
      <c r="X2447" s="138"/>
      <c r="Y2447" s="123"/>
      <c r="Z2447" s="123"/>
      <c r="AA2447" s="79"/>
      <c r="AB2447" s="79"/>
      <c r="AC2447" s="164"/>
      <c r="AD2447" s="123"/>
      <c r="AE2447" s="174"/>
      <c r="AF2447" s="124"/>
    </row>
    <row r="2448" spans="1:32" s="106" customFormat="1">
      <c r="A2448" s="108"/>
      <c r="B2448" s="108"/>
      <c r="C2448" s="108"/>
      <c r="D2448" s="102"/>
      <c r="E2448" s="102"/>
      <c r="F2448" s="102"/>
      <c r="G2448" s="102"/>
      <c r="H2448" s="133"/>
      <c r="I2448" s="133"/>
      <c r="J2448" s="133"/>
      <c r="K2448" s="133"/>
      <c r="L2448" s="133"/>
      <c r="M2448" s="133"/>
      <c r="N2448" s="133"/>
      <c r="Q2448" s="109"/>
      <c r="R2448" s="109"/>
      <c r="S2448" s="109"/>
      <c r="T2448" s="109"/>
      <c r="U2448" s="109"/>
      <c r="V2448" s="109"/>
      <c r="W2448" s="122"/>
      <c r="X2448" s="138"/>
      <c r="Y2448" s="123"/>
      <c r="Z2448" s="123"/>
      <c r="AA2448" s="79"/>
      <c r="AB2448" s="79"/>
      <c r="AC2448" s="164"/>
      <c r="AD2448" s="123"/>
      <c r="AE2448" s="174"/>
      <c r="AF2448" s="124"/>
    </row>
    <row r="2449" spans="1:32" s="106" customFormat="1">
      <c r="A2449" s="108"/>
      <c r="B2449" s="108"/>
      <c r="C2449" s="108"/>
      <c r="D2449" s="102"/>
      <c r="E2449" s="102"/>
      <c r="F2449" s="102"/>
      <c r="G2449" s="102"/>
      <c r="H2449" s="133"/>
      <c r="I2449" s="133"/>
      <c r="J2449" s="133"/>
      <c r="K2449" s="133"/>
      <c r="L2449" s="133"/>
      <c r="M2449" s="133"/>
      <c r="N2449" s="133"/>
      <c r="Q2449" s="109"/>
      <c r="R2449" s="109"/>
      <c r="S2449" s="109"/>
      <c r="T2449" s="109"/>
      <c r="U2449" s="109"/>
      <c r="V2449" s="109"/>
      <c r="W2449" s="122"/>
      <c r="X2449" s="138"/>
      <c r="Y2449" s="123"/>
      <c r="Z2449" s="123"/>
      <c r="AA2449" s="79"/>
      <c r="AB2449" s="79"/>
      <c r="AC2449" s="164"/>
      <c r="AD2449" s="123"/>
      <c r="AE2449" s="174"/>
      <c r="AF2449" s="124"/>
    </row>
    <row r="2450" spans="1:32" s="106" customFormat="1">
      <c r="A2450" s="108"/>
      <c r="B2450" s="108"/>
      <c r="C2450" s="108"/>
      <c r="D2450" s="102"/>
      <c r="E2450" s="102"/>
      <c r="F2450" s="102"/>
      <c r="G2450" s="102"/>
      <c r="H2450" s="133"/>
      <c r="I2450" s="133"/>
      <c r="J2450" s="133"/>
      <c r="K2450" s="133"/>
      <c r="L2450" s="133"/>
      <c r="M2450" s="133"/>
      <c r="N2450" s="133"/>
      <c r="Q2450" s="109"/>
      <c r="R2450" s="109"/>
      <c r="S2450" s="109"/>
      <c r="T2450" s="109"/>
      <c r="U2450" s="109"/>
      <c r="V2450" s="109"/>
      <c r="W2450" s="122"/>
      <c r="X2450" s="138"/>
      <c r="Y2450" s="123"/>
      <c r="Z2450" s="123"/>
      <c r="AA2450" s="79"/>
      <c r="AB2450" s="79"/>
      <c r="AC2450" s="164"/>
      <c r="AD2450" s="123"/>
      <c r="AE2450" s="174"/>
      <c r="AF2450" s="124"/>
    </row>
    <row r="2451" spans="1:32" s="106" customFormat="1">
      <c r="A2451" s="108"/>
      <c r="B2451" s="108"/>
      <c r="C2451" s="108"/>
      <c r="D2451" s="41"/>
      <c r="E2451" s="41"/>
      <c r="F2451" s="41"/>
      <c r="G2451" s="41"/>
      <c r="H2451" s="133"/>
      <c r="I2451" s="133"/>
      <c r="J2451" s="133"/>
      <c r="K2451" s="133"/>
      <c r="L2451" s="133"/>
      <c r="M2451" s="133"/>
      <c r="N2451" s="133"/>
      <c r="Q2451" s="109"/>
      <c r="R2451" s="109"/>
      <c r="S2451" s="109"/>
      <c r="T2451" s="109"/>
      <c r="U2451" s="109"/>
      <c r="V2451" s="109"/>
      <c r="W2451" s="122"/>
      <c r="X2451" s="138"/>
      <c r="Y2451" s="123"/>
      <c r="Z2451" s="123"/>
      <c r="AA2451" s="79"/>
      <c r="AB2451" s="79"/>
      <c r="AC2451" s="164"/>
      <c r="AD2451" s="123"/>
      <c r="AE2451" s="174"/>
      <c r="AF2451" s="124"/>
    </row>
    <row r="2452" spans="1:32" s="106" customFormat="1">
      <c r="A2452" s="108"/>
      <c r="B2452" s="108"/>
      <c r="C2452" s="108"/>
      <c r="D2452" s="102"/>
      <c r="E2452" s="102"/>
      <c r="F2452" s="102"/>
      <c r="G2452" s="102"/>
      <c r="H2452" s="133"/>
      <c r="I2452" s="133"/>
      <c r="J2452" s="133"/>
      <c r="K2452" s="133"/>
      <c r="L2452" s="133"/>
      <c r="M2452" s="133"/>
      <c r="N2452" s="133"/>
      <c r="Q2452" s="109"/>
      <c r="R2452" s="109"/>
      <c r="S2452" s="109"/>
      <c r="T2452" s="109"/>
      <c r="U2452" s="109"/>
      <c r="V2452" s="109"/>
      <c r="W2452" s="122"/>
      <c r="X2452" s="138"/>
      <c r="Y2452" s="123"/>
      <c r="Z2452" s="123"/>
      <c r="AA2452" s="79"/>
      <c r="AB2452" s="79"/>
      <c r="AC2452" s="164"/>
      <c r="AD2452" s="123"/>
      <c r="AE2452" s="174"/>
      <c r="AF2452" s="124"/>
    </row>
    <row r="2453" spans="1:32" s="106" customFormat="1">
      <c r="A2453" s="108"/>
      <c r="B2453" s="108"/>
      <c r="C2453" s="108"/>
      <c r="D2453" s="41"/>
      <c r="E2453" s="41"/>
      <c r="F2453" s="41"/>
      <c r="G2453" s="41"/>
      <c r="H2453" s="133"/>
      <c r="I2453" s="133"/>
      <c r="J2453" s="133"/>
      <c r="K2453" s="133"/>
      <c r="L2453" s="133"/>
      <c r="M2453" s="133"/>
      <c r="N2453" s="133"/>
      <c r="Q2453" s="109"/>
      <c r="R2453" s="109"/>
      <c r="S2453" s="109"/>
      <c r="T2453" s="109"/>
      <c r="U2453" s="109"/>
      <c r="V2453" s="109"/>
      <c r="W2453" s="122"/>
      <c r="X2453" s="138"/>
      <c r="Y2453" s="123"/>
      <c r="Z2453" s="123"/>
      <c r="AA2453" s="79"/>
      <c r="AB2453" s="79"/>
      <c r="AC2453" s="164"/>
      <c r="AD2453" s="123"/>
      <c r="AE2453" s="174"/>
      <c r="AF2453" s="124"/>
    </row>
    <row r="2454" spans="1:32" s="106" customFormat="1">
      <c r="A2454" s="108"/>
      <c r="B2454" s="108"/>
      <c r="C2454" s="108"/>
      <c r="D2454" s="102"/>
      <c r="E2454" s="102"/>
      <c r="F2454" s="102"/>
      <c r="G2454" s="102"/>
      <c r="H2454" s="133"/>
      <c r="I2454" s="133"/>
      <c r="J2454" s="133"/>
      <c r="K2454" s="133"/>
      <c r="L2454" s="133"/>
      <c r="M2454" s="133"/>
      <c r="N2454" s="133"/>
      <c r="Q2454" s="109"/>
      <c r="R2454" s="109"/>
      <c r="S2454" s="109"/>
      <c r="T2454" s="109"/>
      <c r="U2454" s="109"/>
      <c r="V2454" s="109"/>
      <c r="W2454" s="122"/>
      <c r="X2454" s="138"/>
      <c r="Y2454" s="123"/>
      <c r="Z2454" s="123"/>
      <c r="AA2454" s="79"/>
      <c r="AB2454" s="79"/>
      <c r="AC2454" s="164"/>
      <c r="AD2454" s="123"/>
      <c r="AE2454" s="174"/>
      <c r="AF2454" s="124"/>
    </row>
    <row r="2455" spans="1:32" s="106" customFormat="1">
      <c r="A2455" s="108"/>
      <c r="B2455" s="108"/>
      <c r="C2455" s="108"/>
      <c r="D2455" s="102"/>
      <c r="E2455" s="102"/>
      <c r="F2455" s="102"/>
      <c r="G2455" s="102"/>
      <c r="H2455" s="133"/>
      <c r="I2455" s="133"/>
      <c r="J2455" s="133"/>
      <c r="K2455" s="133"/>
      <c r="L2455" s="133"/>
      <c r="M2455" s="133"/>
      <c r="N2455" s="133"/>
      <c r="Q2455" s="109"/>
      <c r="R2455" s="109"/>
      <c r="S2455" s="109"/>
      <c r="T2455" s="109"/>
      <c r="U2455" s="109"/>
      <c r="V2455" s="109"/>
      <c r="W2455" s="122"/>
      <c r="X2455" s="138"/>
      <c r="Y2455" s="123"/>
      <c r="Z2455" s="123"/>
      <c r="AA2455" s="79"/>
      <c r="AB2455" s="79"/>
      <c r="AC2455" s="164"/>
      <c r="AD2455" s="123"/>
      <c r="AE2455" s="174"/>
      <c r="AF2455" s="124"/>
    </row>
    <row r="2456" spans="1:32" s="106" customFormat="1">
      <c r="A2456" s="108"/>
      <c r="B2456" s="108"/>
      <c r="C2456" s="108"/>
      <c r="D2456" s="102"/>
      <c r="E2456" s="102"/>
      <c r="F2456" s="102"/>
      <c r="G2456" s="102"/>
      <c r="H2456" s="133"/>
      <c r="I2456" s="133"/>
      <c r="J2456" s="133"/>
      <c r="K2456" s="133"/>
      <c r="L2456" s="133"/>
      <c r="M2456" s="133"/>
      <c r="N2456" s="133"/>
      <c r="Q2456" s="109"/>
      <c r="R2456" s="109"/>
      <c r="S2456" s="109"/>
      <c r="T2456" s="109"/>
      <c r="U2456" s="109"/>
      <c r="V2456" s="109"/>
      <c r="W2456" s="122"/>
      <c r="X2456" s="138"/>
      <c r="Y2456" s="123"/>
      <c r="Z2456" s="123"/>
      <c r="AA2456" s="79"/>
      <c r="AB2456" s="79"/>
      <c r="AC2456" s="164"/>
      <c r="AD2456" s="123"/>
      <c r="AE2456" s="174"/>
      <c r="AF2456" s="124"/>
    </row>
    <row r="2457" spans="1:32" s="106" customFormat="1">
      <c r="A2457" s="108"/>
      <c r="B2457" s="108"/>
      <c r="C2457" s="108"/>
      <c r="D2457" s="102"/>
      <c r="E2457" s="102"/>
      <c r="F2457" s="102"/>
      <c r="G2457" s="102"/>
      <c r="H2457" s="133"/>
      <c r="I2457" s="133"/>
      <c r="J2457" s="133"/>
      <c r="K2457" s="133"/>
      <c r="L2457" s="133"/>
      <c r="M2457" s="133"/>
      <c r="N2457" s="133"/>
      <c r="Q2457" s="109"/>
      <c r="R2457" s="109"/>
      <c r="S2457" s="109"/>
      <c r="T2457" s="109"/>
      <c r="U2457" s="109"/>
      <c r="V2457" s="109"/>
      <c r="W2457" s="122"/>
      <c r="X2457" s="138"/>
      <c r="Y2457" s="123"/>
      <c r="Z2457" s="123"/>
      <c r="AA2457" s="79"/>
      <c r="AB2457" s="79"/>
      <c r="AC2457" s="164"/>
      <c r="AD2457" s="123"/>
      <c r="AE2457" s="174"/>
      <c r="AF2457" s="124"/>
    </row>
    <row r="2458" spans="1:32" s="106" customFormat="1">
      <c r="A2458" s="108"/>
      <c r="B2458" s="108"/>
      <c r="C2458" s="108"/>
      <c r="D2458" s="102"/>
      <c r="E2458" s="102"/>
      <c r="F2458" s="102"/>
      <c r="G2458" s="102"/>
      <c r="H2458" s="133"/>
      <c r="I2458" s="133"/>
      <c r="J2458" s="133"/>
      <c r="K2458" s="133"/>
      <c r="L2458" s="133"/>
      <c r="M2458" s="133"/>
      <c r="N2458" s="133"/>
      <c r="Q2458" s="109"/>
      <c r="R2458" s="109"/>
      <c r="S2458" s="109"/>
      <c r="T2458" s="109"/>
      <c r="U2458" s="109"/>
      <c r="V2458" s="109"/>
      <c r="W2458" s="122"/>
      <c r="X2458" s="138"/>
      <c r="Y2458" s="123"/>
      <c r="Z2458" s="123"/>
      <c r="AA2458" s="79"/>
      <c r="AB2458" s="79"/>
      <c r="AC2458" s="164"/>
      <c r="AD2458" s="123"/>
      <c r="AE2458" s="174"/>
      <c r="AF2458" s="124"/>
    </row>
    <row r="2459" spans="1:32" s="106" customFormat="1">
      <c r="A2459" s="108"/>
      <c r="B2459" s="108"/>
      <c r="C2459" s="108"/>
      <c r="D2459" s="102"/>
      <c r="E2459" s="102"/>
      <c r="F2459" s="102"/>
      <c r="G2459" s="102"/>
      <c r="H2459" s="133"/>
      <c r="I2459" s="133"/>
      <c r="J2459" s="133"/>
      <c r="K2459" s="133"/>
      <c r="L2459" s="133"/>
      <c r="M2459" s="133"/>
      <c r="N2459" s="133"/>
      <c r="Q2459" s="109"/>
      <c r="R2459" s="109"/>
      <c r="S2459" s="109"/>
      <c r="T2459" s="109"/>
      <c r="U2459" s="109"/>
      <c r="V2459" s="109"/>
      <c r="W2459" s="122"/>
      <c r="X2459" s="138"/>
      <c r="Y2459" s="123"/>
      <c r="Z2459" s="123"/>
      <c r="AA2459" s="79"/>
      <c r="AB2459" s="79"/>
      <c r="AC2459" s="164"/>
      <c r="AD2459" s="123"/>
      <c r="AE2459" s="174"/>
      <c r="AF2459" s="124"/>
    </row>
    <row r="2460" spans="1:32" s="106" customFormat="1">
      <c r="A2460" s="108"/>
      <c r="B2460" s="108"/>
      <c r="C2460" s="108"/>
      <c r="D2460" s="102"/>
      <c r="E2460" s="102"/>
      <c r="F2460" s="102"/>
      <c r="G2460" s="102"/>
      <c r="H2460" s="133"/>
      <c r="I2460" s="133"/>
      <c r="J2460" s="133"/>
      <c r="K2460" s="133"/>
      <c r="L2460" s="133"/>
      <c r="M2460" s="133"/>
      <c r="N2460" s="133"/>
      <c r="Q2460" s="109"/>
      <c r="R2460" s="109"/>
      <c r="S2460" s="109"/>
      <c r="T2460" s="109"/>
      <c r="U2460" s="109"/>
      <c r="V2460" s="109"/>
      <c r="W2460" s="122"/>
      <c r="X2460" s="138"/>
      <c r="Y2460" s="123"/>
      <c r="Z2460" s="123"/>
      <c r="AA2460" s="79"/>
      <c r="AB2460" s="79"/>
      <c r="AC2460" s="164"/>
      <c r="AD2460" s="123"/>
      <c r="AE2460" s="174"/>
      <c r="AF2460" s="124"/>
    </row>
    <row r="2461" spans="1:32" s="106" customFormat="1">
      <c r="A2461" s="108"/>
      <c r="B2461" s="108"/>
      <c r="C2461" s="108"/>
      <c r="D2461" s="41"/>
      <c r="E2461" s="41"/>
      <c r="F2461" s="41"/>
      <c r="G2461" s="41"/>
      <c r="H2461" s="133"/>
      <c r="I2461" s="133"/>
      <c r="J2461" s="133"/>
      <c r="K2461" s="133"/>
      <c r="L2461" s="133"/>
      <c r="M2461" s="133"/>
      <c r="N2461" s="133"/>
      <c r="Q2461" s="109"/>
      <c r="R2461" s="109"/>
      <c r="S2461" s="109"/>
      <c r="T2461" s="109"/>
      <c r="U2461" s="109"/>
      <c r="V2461" s="109"/>
      <c r="W2461" s="122"/>
      <c r="X2461" s="138"/>
      <c r="Y2461" s="123"/>
      <c r="Z2461" s="123"/>
      <c r="AA2461" s="79"/>
      <c r="AB2461" s="79"/>
      <c r="AC2461" s="164"/>
      <c r="AD2461" s="123"/>
      <c r="AE2461" s="174"/>
      <c r="AF2461" s="124"/>
    </row>
    <row r="2462" spans="1:32" s="106" customFormat="1">
      <c r="A2462" s="108"/>
      <c r="B2462" s="108"/>
      <c r="C2462" s="108"/>
      <c r="D2462" s="125"/>
      <c r="E2462" s="127"/>
      <c r="F2462" s="125"/>
      <c r="G2462" s="125"/>
      <c r="H2462" s="133"/>
      <c r="I2462" s="133"/>
      <c r="J2462" s="133"/>
      <c r="K2462" s="133"/>
      <c r="L2462" s="133"/>
      <c r="M2462" s="133"/>
      <c r="N2462" s="133"/>
      <c r="Q2462" s="109"/>
      <c r="R2462" s="109"/>
      <c r="S2462" s="109"/>
      <c r="T2462" s="109"/>
      <c r="U2462" s="109"/>
      <c r="V2462" s="109"/>
      <c r="W2462" s="122"/>
      <c r="X2462" s="138"/>
      <c r="Y2462" s="123"/>
      <c r="Z2462" s="123"/>
      <c r="AA2462" s="79"/>
      <c r="AB2462" s="79"/>
      <c r="AC2462" s="164"/>
      <c r="AD2462" s="123"/>
      <c r="AE2462" s="174"/>
      <c r="AF2462" s="124"/>
    </row>
    <row r="2463" spans="1:32" s="106" customFormat="1">
      <c r="A2463" s="108"/>
      <c r="B2463" s="108"/>
      <c r="C2463" s="108"/>
      <c r="D2463" s="102"/>
      <c r="E2463" s="102"/>
      <c r="F2463" s="102"/>
      <c r="G2463" s="102"/>
      <c r="H2463" s="133"/>
      <c r="I2463" s="133"/>
      <c r="J2463" s="133"/>
      <c r="K2463" s="133"/>
      <c r="L2463" s="133"/>
      <c r="M2463" s="133"/>
      <c r="N2463" s="133"/>
      <c r="Q2463" s="109"/>
      <c r="R2463" s="109"/>
      <c r="S2463" s="109"/>
      <c r="T2463" s="109"/>
      <c r="U2463" s="109"/>
      <c r="V2463" s="109"/>
      <c r="W2463" s="122"/>
      <c r="X2463" s="138"/>
      <c r="Y2463" s="123"/>
      <c r="Z2463" s="123"/>
      <c r="AA2463" s="79"/>
      <c r="AB2463" s="79"/>
      <c r="AC2463" s="164"/>
      <c r="AD2463" s="123"/>
      <c r="AE2463" s="174"/>
      <c r="AF2463" s="124"/>
    </row>
    <row r="2464" spans="1:32" s="106" customFormat="1">
      <c r="A2464" s="108"/>
      <c r="B2464" s="108"/>
      <c r="C2464" s="108"/>
      <c r="D2464" s="102"/>
      <c r="E2464" s="102"/>
      <c r="F2464" s="102"/>
      <c r="G2464" s="102"/>
      <c r="H2464" s="133"/>
      <c r="I2464" s="133"/>
      <c r="J2464" s="133"/>
      <c r="K2464" s="133"/>
      <c r="L2464" s="133"/>
      <c r="M2464" s="133"/>
      <c r="N2464" s="133"/>
      <c r="Q2464" s="109"/>
      <c r="R2464" s="109"/>
      <c r="S2464" s="109"/>
      <c r="T2464" s="109"/>
      <c r="U2464" s="109"/>
      <c r="V2464" s="109"/>
      <c r="W2464" s="122"/>
      <c r="X2464" s="138"/>
      <c r="Y2464" s="123"/>
      <c r="Z2464" s="123"/>
      <c r="AA2464" s="79"/>
      <c r="AB2464" s="79"/>
      <c r="AC2464" s="164"/>
      <c r="AD2464" s="123"/>
      <c r="AE2464" s="174"/>
      <c r="AF2464" s="124"/>
    </row>
    <row r="2465" spans="1:32" s="106" customFormat="1">
      <c r="A2465" s="108"/>
      <c r="B2465" s="108"/>
      <c r="C2465" s="108"/>
      <c r="D2465" s="102"/>
      <c r="E2465" s="102"/>
      <c r="F2465" s="102"/>
      <c r="G2465" s="102"/>
      <c r="H2465" s="133"/>
      <c r="I2465" s="133"/>
      <c r="J2465" s="133"/>
      <c r="K2465" s="133"/>
      <c r="L2465" s="133"/>
      <c r="M2465" s="133"/>
      <c r="N2465" s="133"/>
      <c r="Q2465" s="109"/>
      <c r="R2465" s="109"/>
      <c r="S2465" s="109"/>
      <c r="T2465" s="109"/>
      <c r="U2465" s="109"/>
      <c r="V2465" s="109"/>
      <c r="W2465" s="122"/>
      <c r="X2465" s="138"/>
      <c r="Y2465" s="123"/>
      <c r="Z2465" s="123"/>
      <c r="AA2465" s="79"/>
      <c r="AB2465" s="79"/>
      <c r="AC2465" s="164"/>
      <c r="AD2465" s="123"/>
      <c r="AE2465" s="174"/>
      <c r="AF2465" s="124"/>
    </row>
    <row r="2466" spans="1:32" s="106" customFormat="1">
      <c r="A2466" s="108"/>
      <c r="B2466" s="108"/>
      <c r="C2466" s="108"/>
      <c r="D2466" s="102"/>
      <c r="E2466" s="102"/>
      <c r="F2466" s="102"/>
      <c r="G2466" s="102"/>
      <c r="H2466" s="133"/>
      <c r="I2466" s="133"/>
      <c r="J2466" s="133"/>
      <c r="K2466" s="133"/>
      <c r="L2466" s="133"/>
      <c r="M2466" s="133"/>
      <c r="N2466" s="133"/>
      <c r="Q2466" s="109"/>
      <c r="R2466" s="109"/>
      <c r="S2466" s="109"/>
      <c r="T2466" s="109"/>
      <c r="U2466" s="109"/>
      <c r="V2466" s="109"/>
      <c r="W2466" s="122"/>
      <c r="X2466" s="138"/>
      <c r="Y2466" s="123"/>
      <c r="Z2466" s="123"/>
      <c r="AA2466" s="79"/>
      <c r="AB2466" s="79"/>
      <c r="AC2466" s="164"/>
      <c r="AD2466" s="123"/>
      <c r="AE2466" s="174"/>
      <c r="AF2466" s="124"/>
    </row>
    <row r="2467" spans="1:32" s="106" customFormat="1">
      <c r="A2467" s="108"/>
      <c r="B2467" s="108"/>
      <c r="C2467" s="108"/>
      <c r="D2467" s="41"/>
      <c r="E2467" s="41"/>
      <c r="F2467" s="41"/>
      <c r="G2467" s="41"/>
      <c r="H2467" s="133"/>
      <c r="I2467" s="133"/>
      <c r="J2467" s="133"/>
      <c r="K2467" s="133"/>
      <c r="L2467" s="133"/>
      <c r="M2467" s="133"/>
      <c r="N2467" s="133"/>
      <c r="Q2467" s="109"/>
      <c r="R2467" s="109"/>
      <c r="S2467" s="109"/>
      <c r="T2467" s="109"/>
      <c r="U2467" s="109"/>
      <c r="V2467" s="109"/>
      <c r="W2467" s="122"/>
      <c r="X2467" s="138"/>
      <c r="Y2467" s="123"/>
      <c r="Z2467" s="123"/>
      <c r="AA2467" s="79"/>
      <c r="AB2467" s="79"/>
      <c r="AC2467" s="164"/>
      <c r="AD2467" s="123"/>
      <c r="AE2467" s="174"/>
      <c r="AF2467" s="124"/>
    </row>
    <row r="2468" spans="1:32" s="106" customFormat="1">
      <c r="A2468" s="108"/>
      <c r="B2468" s="108"/>
      <c r="C2468" s="108"/>
      <c r="D2468" s="102"/>
      <c r="E2468" s="102"/>
      <c r="F2468" s="102"/>
      <c r="G2468" s="102"/>
      <c r="H2468" s="133"/>
      <c r="I2468" s="133"/>
      <c r="J2468" s="133"/>
      <c r="K2468" s="133"/>
      <c r="L2468" s="133"/>
      <c r="M2468" s="133"/>
      <c r="N2468" s="133"/>
      <c r="Q2468" s="109"/>
      <c r="R2468" s="109"/>
      <c r="S2468" s="109"/>
      <c r="T2468" s="109"/>
      <c r="U2468" s="109"/>
      <c r="V2468" s="109"/>
      <c r="W2468" s="122"/>
      <c r="X2468" s="138"/>
      <c r="Y2468" s="123"/>
      <c r="Z2468" s="123"/>
      <c r="AA2468" s="79"/>
      <c r="AB2468" s="79"/>
      <c r="AC2468" s="164"/>
      <c r="AD2468" s="123"/>
      <c r="AE2468" s="174"/>
      <c r="AF2468" s="124"/>
    </row>
    <row r="2469" spans="1:32" s="106" customFormat="1">
      <c r="A2469" s="108"/>
      <c r="B2469" s="108"/>
      <c r="C2469" s="108"/>
      <c r="D2469" s="102"/>
      <c r="E2469" s="102"/>
      <c r="F2469" s="102"/>
      <c r="G2469" s="102"/>
      <c r="H2469" s="133"/>
      <c r="I2469" s="133"/>
      <c r="J2469" s="133"/>
      <c r="K2469" s="133"/>
      <c r="L2469" s="133"/>
      <c r="M2469" s="133"/>
      <c r="N2469" s="133"/>
      <c r="Q2469" s="109"/>
      <c r="R2469" s="109"/>
      <c r="S2469" s="109"/>
      <c r="T2469" s="109"/>
      <c r="U2469" s="109"/>
      <c r="V2469" s="109"/>
      <c r="W2469" s="122"/>
      <c r="X2469" s="138"/>
      <c r="Y2469" s="123"/>
      <c r="Z2469" s="123"/>
      <c r="AA2469" s="79"/>
      <c r="AB2469" s="79"/>
      <c r="AC2469" s="164"/>
      <c r="AD2469" s="123"/>
      <c r="AE2469" s="174"/>
      <c r="AF2469" s="124"/>
    </row>
    <row r="2470" spans="1:32" s="106" customFormat="1">
      <c r="A2470" s="108"/>
      <c r="B2470" s="108"/>
      <c r="C2470" s="108"/>
      <c r="D2470" s="102"/>
      <c r="E2470" s="102"/>
      <c r="F2470" s="102"/>
      <c r="G2470" s="102"/>
      <c r="H2470" s="133"/>
      <c r="I2470" s="133"/>
      <c r="J2470" s="133"/>
      <c r="K2470" s="133"/>
      <c r="L2470" s="133"/>
      <c r="M2470" s="133"/>
      <c r="N2470" s="133"/>
      <c r="Q2470" s="109"/>
      <c r="R2470" s="109"/>
      <c r="S2470" s="109"/>
      <c r="T2470" s="109"/>
      <c r="U2470" s="109"/>
      <c r="V2470" s="109"/>
      <c r="W2470" s="122"/>
      <c r="X2470" s="138"/>
      <c r="Y2470" s="123"/>
      <c r="Z2470" s="123"/>
      <c r="AA2470" s="79"/>
      <c r="AB2470" s="79"/>
      <c r="AC2470" s="164"/>
      <c r="AD2470" s="123"/>
      <c r="AE2470" s="174"/>
      <c r="AF2470" s="124"/>
    </row>
    <row r="2471" spans="1:32" s="106" customFormat="1">
      <c r="A2471" s="108"/>
      <c r="B2471" s="108"/>
      <c r="C2471" s="108"/>
      <c r="D2471" s="102"/>
      <c r="E2471" s="102"/>
      <c r="F2471" s="102"/>
      <c r="G2471" s="102"/>
      <c r="H2471" s="133"/>
      <c r="I2471" s="133"/>
      <c r="J2471" s="133"/>
      <c r="K2471" s="133"/>
      <c r="L2471" s="133"/>
      <c r="M2471" s="133"/>
      <c r="N2471" s="133"/>
      <c r="Q2471" s="109"/>
      <c r="R2471" s="109"/>
      <c r="S2471" s="109"/>
      <c r="T2471" s="109"/>
      <c r="U2471" s="109"/>
      <c r="V2471" s="109"/>
      <c r="W2471" s="122"/>
      <c r="X2471" s="138"/>
      <c r="Y2471" s="123"/>
      <c r="Z2471" s="123"/>
      <c r="AA2471" s="79"/>
      <c r="AB2471" s="79"/>
      <c r="AC2471" s="164"/>
      <c r="AD2471" s="123"/>
      <c r="AE2471" s="174"/>
      <c r="AF2471" s="124"/>
    </row>
    <row r="2472" spans="1:32" s="106" customFormat="1">
      <c r="A2472" s="108"/>
      <c r="B2472" s="108"/>
      <c r="C2472" s="108"/>
      <c r="D2472" s="41"/>
      <c r="E2472" s="41"/>
      <c r="F2472" s="41"/>
      <c r="G2472" s="41"/>
      <c r="H2472" s="133"/>
      <c r="I2472" s="133"/>
      <c r="J2472" s="133"/>
      <c r="K2472" s="133"/>
      <c r="L2472" s="133"/>
      <c r="M2472" s="133"/>
      <c r="N2472" s="133"/>
      <c r="Q2472" s="109"/>
      <c r="R2472" s="109"/>
      <c r="S2472" s="109"/>
      <c r="T2472" s="109"/>
      <c r="U2472" s="109"/>
      <c r="V2472" s="109"/>
      <c r="W2472" s="122"/>
      <c r="X2472" s="138"/>
      <c r="Y2472" s="123"/>
      <c r="Z2472" s="123"/>
      <c r="AA2472" s="79"/>
      <c r="AB2472" s="79"/>
      <c r="AC2472" s="164"/>
      <c r="AD2472" s="123"/>
      <c r="AE2472" s="174"/>
      <c r="AF2472" s="124"/>
    </row>
    <row r="2473" spans="1:32" s="106" customFormat="1">
      <c r="A2473" s="108"/>
      <c r="B2473" s="108"/>
      <c r="C2473" s="108"/>
      <c r="D2473" s="102"/>
      <c r="E2473" s="102"/>
      <c r="F2473" s="102"/>
      <c r="G2473" s="102"/>
      <c r="H2473" s="133"/>
      <c r="I2473" s="133"/>
      <c r="J2473" s="133"/>
      <c r="K2473" s="133"/>
      <c r="L2473" s="133"/>
      <c r="M2473" s="133"/>
      <c r="N2473" s="133"/>
      <c r="Q2473" s="109"/>
      <c r="R2473" s="109"/>
      <c r="S2473" s="109"/>
      <c r="T2473" s="109"/>
      <c r="U2473" s="109"/>
      <c r="V2473" s="109"/>
      <c r="W2473" s="122"/>
      <c r="X2473" s="138"/>
      <c r="Y2473" s="123"/>
      <c r="Z2473" s="123"/>
      <c r="AA2473" s="79"/>
      <c r="AB2473" s="79"/>
      <c r="AC2473" s="164"/>
      <c r="AD2473" s="123"/>
      <c r="AE2473" s="174"/>
      <c r="AF2473" s="124"/>
    </row>
    <row r="2474" spans="1:32" s="106" customFormat="1">
      <c r="A2474" s="108"/>
      <c r="B2474" s="108"/>
      <c r="C2474" s="108"/>
      <c r="D2474" s="102"/>
      <c r="E2474" s="102"/>
      <c r="F2474" s="102"/>
      <c r="G2474" s="102"/>
      <c r="H2474" s="133"/>
      <c r="I2474" s="133"/>
      <c r="J2474" s="133"/>
      <c r="K2474" s="133"/>
      <c r="L2474" s="133"/>
      <c r="M2474" s="133"/>
      <c r="N2474" s="133"/>
      <c r="Q2474" s="109"/>
      <c r="R2474" s="109"/>
      <c r="S2474" s="109"/>
      <c r="T2474" s="109"/>
      <c r="U2474" s="109"/>
      <c r="V2474" s="109"/>
      <c r="W2474" s="122"/>
      <c r="X2474" s="138"/>
      <c r="Y2474" s="123"/>
      <c r="Z2474" s="123"/>
      <c r="AA2474" s="79"/>
      <c r="AB2474" s="79"/>
      <c r="AC2474" s="164"/>
      <c r="AD2474" s="123"/>
      <c r="AE2474" s="174"/>
      <c r="AF2474" s="124"/>
    </row>
    <row r="2475" spans="1:32" s="106" customFormat="1">
      <c r="A2475" s="108"/>
      <c r="B2475" s="108"/>
      <c r="C2475" s="108"/>
      <c r="D2475" s="102"/>
      <c r="E2475" s="102"/>
      <c r="F2475" s="102"/>
      <c r="G2475" s="102"/>
      <c r="H2475" s="133"/>
      <c r="I2475" s="133"/>
      <c r="J2475" s="133"/>
      <c r="K2475" s="133"/>
      <c r="L2475" s="133"/>
      <c r="M2475" s="133"/>
      <c r="N2475" s="133"/>
      <c r="Q2475" s="109"/>
      <c r="R2475" s="109"/>
      <c r="S2475" s="109"/>
      <c r="T2475" s="109"/>
      <c r="U2475" s="109"/>
      <c r="V2475" s="109"/>
      <c r="W2475" s="122"/>
      <c r="X2475" s="138"/>
      <c r="Y2475" s="123"/>
      <c r="Z2475" s="123"/>
      <c r="AA2475" s="79"/>
      <c r="AB2475" s="79"/>
      <c r="AC2475" s="164"/>
      <c r="AD2475" s="123"/>
      <c r="AE2475" s="174"/>
      <c r="AF2475" s="124"/>
    </row>
    <row r="2476" spans="1:32" s="106" customFormat="1">
      <c r="A2476" s="108"/>
      <c r="B2476" s="108"/>
      <c r="C2476" s="108"/>
      <c r="D2476" s="102"/>
      <c r="E2476" s="102"/>
      <c r="F2476" s="102"/>
      <c r="G2476" s="102"/>
      <c r="H2476" s="133"/>
      <c r="I2476" s="133"/>
      <c r="J2476" s="133"/>
      <c r="K2476" s="133"/>
      <c r="L2476" s="133"/>
      <c r="M2476" s="133"/>
      <c r="N2476" s="133"/>
      <c r="Q2476" s="109"/>
      <c r="R2476" s="109"/>
      <c r="S2476" s="109"/>
      <c r="T2476" s="109"/>
      <c r="U2476" s="109"/>
      <c r="V2476" s="109"/>
      <c r="W2476" s="122"/>
      <c r="X2476" s="138"/>
      <c r="Y2476" s="123"/>
      <c r="Z2476" s="123"/>
      <c r="AA2476" s="79"/>
      <c r="AB2476" s="79"/>
      <c r="AC2476" s="164"/>
      <c r="AD2476" s="123"/>
      <c r="AE2476" s="174"/>
      <c r="AF2476" s="124"/>
    </row>
    <row r="2477" spans="1:32" s="106" customFormat="1">
      <c r="A2477" s="108"/>
      <c r="B2477" s="108"/>
      <c r="C2477" s="108"/>
      <c r="D2477" s="102"/>
      <c r="E2477" s="102"/>
      <c r="F2477" s="102"/>
      <c r="G2477" s="102"/>
      <c r="H2477" s="133"/>
      <c r="I2477" s="133"/>
      <c r="J2477" s="133"/>
      <c r="K2477" s="133"/>
      <c r="L2477" s="133"/>
      <c r="M2477" s="133"/>
      <c r="N2477" s="133"/>
      <c r="Q2477" s="109"/>
      <c r="R2477" s="109"/>
      <c r="S2477" s="109"/>
      <c r="T2477" s="109"/>
      <c r="U2477" s="109"/>
      <c r="V2477" s="109"/>
      <c r="W2477" s="122"/>
      <c r="X2477" s="138"/>
      <c r="Y2477" s="123"/>
      <c r="Z2477" s="123"/>
      <c r="AA2477" s="79"/>
      <c r="AB2477" s="79"/>
      <c r="AC2477" s="164"/>
      <c r="AD2477" s="123"/>
      <c r="AE2477" s="174"/>
      <c r="AF2477" s="124"/>
    </row>
    <row r="2478" spans="1:32" s="106" customFormat="1">
      <c r="A2478" s="108"/>
      <c r="B2478" s="108"/>
      <c r="C2478" s="108"/>
      <c r="D2478" s="41"/>
      <c r="E2478" s="41"/>
      <c r="F2478" s="41"/>
      <c r="G2478" s="41"/>
      <c r="H2478" s="133"/>
      <c r="I2478" s="133"/>
      <c r="J2478" s="133"/>
      <c r="K2478" s="133"/>
      <c r="L2478" s="133"/>
      <c r="M2478" s="133"/>
      <c r="N2478" s="133"/>
      <c r="Q2478" s="109"/>
      <c r="R2478" s="109"/>
      <c r="S2478" s="109"/>
      <c r="T2478" s="109"/>
      <c r="U2478" s="109"/>
      <c r="V2478" s="109"/>
      <c r="W2478" s="122"/>
      <c r="X2478" s="138"/>
      <c r="Y2478" s="123"/>
      <c r="Z2478" s="123"/>
      <c r="AA2478" s="79"/>
      <c r="AB2478" s="79"/>
      <c r="AC2478" s="164"/>
      <c r="AD2478" s="123"/>
      <c r="AE2478" s="174"/>
      <c r="AF2478" s="124"/>
    </row>
    <row r="2479" spans="1:32" s="106" customFormat="1">
      <c r="A2479" s="108"/>
      <c r="B2479" s="108"/>
      <c r="C2479" s="108"/>
      <c r="D2479" s="102"/>
      <c r="E2479" s="102"/>
      <c r="F2479" s="102"/>
      <c r="G2479" s="102"/>
      <c r="H2479" s="133"/>
      <c r="I2479" s="133"/>
      <c r="J2479" s="133"/>
      <c r="K2479" s="133"/>
      <c r="L2479" s="133"/>
      <c r="M2479" s="133"/>
      <c r="N2479" s="133"/>
      <c r="Q2479" s="109"/>
      <c r="R2479" s="109"/>
      <c r="S2479" s="109"/>
      <c r="T2479" s="109"/>
      <c r="U2479" s="109"/>
      <c r="V2479" s="109"/>
      <c r="W2479" s="122"/>
      <c r="X2479" s="138"/>
      <c r="Y2479" s="123"/>
      <c r="Z2479" s="123"/>
      <c r="AA2479" s="79"/>
      <c r="AB2479" s="79"/>
      <c r="AC2479" s="164"/>
      <c r="AD2479" s="123"/>
      <c r="AE2479" s="174"/>
      <c r="AF2479" s="124"/>
    </row>
    <row r="2480" spans="1:32" s="106" customFormat="1">
      <c r="A2480" s="108"/>
      <c r="B2480" s="108"/>
      <c r="C2480" s="108"/>
      <c r="D2480" s="102"/>
      <c r="E2480" s="102"/>
      <c r="F2480" s="102"/>
      <c r="G2480" s="102"/>
      <c r="H2480" s="133"/>
      <c r="I2480" s="133"/>
      <c r="J2480" s="133"/>
      <c r="K2480" s="133"/>
      <c r="L2480" s="133"/>
      <c r="M2480" s="133"/>
      <c r="N2480" s="133"/>
      <c r="Q2480" s="109"/>
      <c r="R2480" s="109"/>
      <c r="S2480" s="109"/>
      <c r="T2480" s="109"/>
      <c r="U2480" s="109"/>
      <c r="V2480" s="109"/>
      <c r="W2480" s="122"/>
      <c r="X2480" s="138"/>
      <c r="Y2480" s="123"/>
      <c r="Z2480" s="123"/>
      <c r="AA2480" s="79"/>
      <c r="AB2480" s="79"/>
      <c r="AC2480" s="164"/>
      <c r="AD2480" s="123"/>
      <c r="AE2480" s="174"/>
      <c r="AF2480" s="124"/>
    </row>
    <row r="2481" spans="1:32" s="106" customFormat="1">
      <c r="A2481" s="108"/>
      <c r="B2481" s="108"/>
      <c r="C2481" s="108"/>
      <c r="D2481" s="41"/>
      <c r="E2481" s="41"/>
      <c r="F2481" s="41"/>
      <c r="G2481" s="41"/>
      <c r="H2481" s="133"/>
      <c r="I2481" s="133"/>
      <c r="J2481" s="133"/>
      <c r="K2481" s="133"/>
      <c r="L2481" s="133"/>
      <c r="M2481" s="133"/>
      <c r="N2481" s="133"/>
      <c r="Q2481" s="109"/>
      <c r="R2481" s="109"/>
      <c r="S2481" s="109"/>
      <c r="T2481" s="109"/>
      <c r="U2481" s="109"/>
      <c r="V2481" s="109"/>
      <c r="W2481" s="122"/>
      <c r="X2481" s="138"/>
      <c r="Y2481" s="123"/>
      <c r="Z2481" s="123"/>
      <c r="AA2481" s="79"/>
      <c r="AB2481" s="79"/>
      <c r="AC2481" s="164"/>
      <c r="AD2481" s="123"/>
      <c r="AE2481" s="174"/>
      <c r="AF2481" s="124"/>
    </row>
    <row r="2482" spans="1:32" s="106" customFormat="1">
      <c r="A2482" s="108"/>
      <c r="B2482" s="108"/>
      <c r="C2482" s="108"/>
      <c r="D2482" s="102"/>
      <c r="E2482" s="102"/>
      <c r="F2482" s="102"/>
      <c r="G2482" s="102"/>
      <c r="H2482" s="133"/>
      <c r="I2482" s="133"/>
      <c r="J2482" s="133"/>
      <c r="K2482" s="133"/>
      <c r="L2482" s="133"/>
      <c r="M2482" s="133"/>
      <c r="N2482" s="133"/>
      <c r="Q2482" s="109"/>
      <c r="R2482" s="109"/>
      <c r="S2482" s="109"/>
      <c r="T2482" s="109"/>
      <c r="U2482" s="109"/>
      <c r="V2482" s="109"/>
      <c r="W2482" s="122"/>
      <c r="X2482" s="138"/>
      <c r="Y2482" s="123"/>
      <c r="Z2482" s="123"/>
      <c r="AA2482" s="79"/>
      <c r="AB2482" s="79"/>
      <c r="AC2482" s="164"/>
      <c r="AD2482" s="123"/>
      <c r="AE2482" s="174"/>
      <c r="AF2482" s="124"/>
    </row>
    <row r="2483" spans="1:32" s="106" customFormat="1">
      <c r="A2483" s="108"/>
      <c r="B2483" s="108"/>
      <c r="C2483" s="108"/>
      <c r="D2483" s="102"/>
      <c r="E2483" s="102"/>
      <c r="F2483" s="102"/>
      <c r="G2483" s="102"/>
      <c r="H2483" s="133"/>
      <c r="I2483" s="133"/>
      <c r="J2483" s="133"/>
      <c r="K2483" s="133"/>
      <c r="L2483" s="133"/>
      <c r="M2483" s="133"/>
      <c r="N2483" s="133"/>
      <c r="Q2483" s="109"/>
      <c r="R2483" s="109"/>
      <c r="S2483" s="109"/>
      <c r="T2483" s="109"/>
      <c r="U2483" s="109"/>
      <c r="V2483" s="109"/>
      <c r="W2483" s="122"/>
      <c r="X2483" s="138"/>
      <c r="Y2483" s="123"/>
      <c r="Z2483" s="123"/>
      <c r="AA2483" s="79"/>
      <c r="AB2483" s="79"/>
      <c r="AC2483" s="164"/>
      <c r="AD2483" s="123"/>
      <c r="AE2483" s="174"/>
      <c r="AF2483" s="124"/>
    </row>
    <row r="2484" spans="1:32" s="106" customFormat="1">
      <c r="A2484" s="108"/>
      <c r="B2484" s="108"/>
      <c r="C2484" s="108"/>
      <c r="D2484" s="102"/>
      <c r="E2484" s="102"/>
      <c r="F2484" s="102"/>
      <c r="G2484" s="102"/>
      <c r="H2484" s="133"/>
      <c r="I2484" s="133"/>
      <c r="J2484" s="133"/>
      <c r="K2484" s="133"/>
      <c r="L2484" s="133"/>
      <c r="M2484" s="133"/>
      <c r="N2484" s="133"/>
      <c r="Q2484" s="109"/>
      <c r="R2484" s="109"/>
      <c r="S2484" s="109"/>
      <c r="T2484" s="109"/>
      <c r="U2484" s="109"/>
      <c r="V2484" s="109"/>
      <c r="W2484" s="122"/>
      <c r="X2484" s="138"/>
      <c r="Y2484" s="123"/>
      <c r="Z2484" s="123"/>
      <c r="AA2484" s="79"/>
      <c r="AB2484" s="79"/>
      <c r="AC2484" s="164"/>
      <c r="AD2484" s="123"/>
      <c r="AE2484" s="174"/>
      <c r="AF2484" s="124"/>
    </row>
    <row r="2485" spans="1:32" s="106" customFormat="1">
      <c r="A2485" s="108"/>
      <c r="B2485" s="108"/>
      <c r="C2485" s="108"/>
      <c r="D2485" s="41"/>
      <c r="E2485" s="41"/>
      <c r="F2485" s="41"/>
      <c r="G2485" s="41"/>
      <c r="H2485" s="133"/>
      <c r="I2485" s="133"/>
      <c r="J2485" s="133"/>
      <c r="K2485" s="133"/>
      <c r="L2485" s="133"/>
      <c r="M2485" s="133"/>
      <c r="N2485" s="133"/>
      <c r="Q2485" s="109"/>
      <c r="R2485" s="109"/>
      <c r="S2485" s="109"/>
      <c r="T2485" s="109"/>
      <c r="U2485" s="109"/>
      <c r="V2485" s="109"/>
      <c r="W2485" s="122"/>
      <c r="X2485" s="138"/>
      <c r="Y2485" s="123"/>
      <c r="Z2485" s="123"/>
      <c r="AA2485" s="79"/>
      <c r="AB2485" s="79"/>
      <c r="AC2485" s="164"/>
      <c r="AD2485" s="123"/>
      <c r="AE2485" s="174"/>
      <c r="AF2485" s="124"/>
    </row>
    <row r="2486" spans="1:32" s="106" customFormat="1">
      <c r="A2486" s="108"/>
      <c r="B2486" s="108"/>
      <c r="C2486" s="108"/>
      <c r="D2486" s="102"/>
      <c r="E2486" s="102"/>
      <c r="F2486" s="102"/>
      <c r="G2486" s="102"/>
      <c r="H2486" s="133"/>
      <c r="I2486" s="133"/>
      <c r="J2486" s="133"/>
      <c r="K2486" s="133"/>
      <c r="L2486" s="133"/>
      <c r="M2486" s="133"/>
      <c r="N2486" s="133"/>
      <c r="Q2486" s="109"/>
      <c r="R2486" s="109"/>
      <c r="S2486" s="109"/>
      <c r="T2486" s="109"/>
      <c r="U2486" s="109"/>
      <c r="V2486" s="109"/>
      <c r="W2486" s="122"/>
      <c r="X2486" s="138"/>
      <c r="Y2486" s="123"/>
      <c r="Z2486" s="123"/>
      <c r="AA2486" s="79"/>
      <c r="AB2486" s="79"/>
      <c r="AC2486" s="164"/>
      <c r="AD2486" s="123"/>
      <c r="AE2486" s="174"/>
      <c r="AF2486" s="124"/>
    </row>
    <row r="2487" spans="1:32" s="106" customFormat="1">
      <c r="A2487" s="108"/>
      <c r="B2487" s="108"/>
      <c r="C2487" s="108"/>
      <c r="D2487" s="102"/>
      <c r="E2487" s="102"/>
      <c r="F2487" s="102"/>
      <c r="G2487" s="102"/>
      <c r="H2487" s="133"/>
      <c r="I2487" s="133"/>
      <c r="J2487" s="133"/>
      <c r="K2487" s="133"/>
      <c r="L2487" s="133"/>
      <c r="M2487" s="133"/>
      <c r="N2487" s="133"/>
      <c r="Q2487" s="109"/>
      <c r="R2487" s="109"/>
      <c r="S2487" s="109"/>
      <c r="T2487" s="109"/>
      <c r="U2487" s="109"/>
      <c r="V2487" s="109"/>
      <c r="W2487" s="122"/>
      <c r="X2487" s="138"/>
      <c r="Y2487" s="123"/>
      <c r="Z2487" s="123"/>
      <c r="AA2487" s="79"/>
      <c r="AB2487" s="79"/>
      <c r="AC2487" s="164"/>
      <c r="AD2487" s="123"/>
      <c r="AE2487" s="174"/>
      <c r="AF2487" s="124"/>
    </row>
    <row r="2488" spans="1:32" s="106" customFormat="1">
      <c r="A2488" s="108"/>
      <c r="B2488" s="108"/>
      <c r="C2488" s="108"/>
      <c r="D2488" s="102"/>
      <c r="E2488" s="102"/>
      <c r="F2488" s="102"/>
      <c r="G2488" s="102"/>
      <c r="H2488" s="133"/>
      <c r="I2488" s="133"/>
      <c r="J2488" s="133"/>
      <c r="K2488" s="133"/>
      <c r="L2488" s="133"/>
      <c r="M2488" s="133"/>
      <c r="N2488" s="133"/>
      <c r="Q2488" s="109"/>
      <c r="R2488" s="109"/>
      <c r="S2488" s="109"/>
      <c r="T2488" s="109"/>
      <c r="U2488" s="109"/>
      <c r="V2488" s="109"/>
      <c r="W2488" s="122"/>
      <c r="X2488" s="138"/>
      <c r="Y2488" s="123"/>
      <c r="Z2488" s="123"/>
      <c r="AA2488" s="79"/>
      <c r="AB2488" s="79"/>
      <c r="AC2488" s="164"/>
      <c r="AD2488" s="123"/>
      <c r="AE2488" s="174"/>
      <c r="AF2488" s="124"/>
    </row>
    <row r="2489" spans="1:32" s="106" customFormat="1">
      <c r="A2489" s="108"/>
      <c r="B2489" s="108"/>
      <c r="C2489" s="108"/>
      <c r="D2489" s="102"/>
      <c r="E2489" s="102"/>
      <c r="F2489" s="102"/>
      <c r="G2489" s="102"/>
      <c r="H2489" s="133"/>
      <c r="I2489" s="133"/>
      <c r="J2489" s="133"/>
      <c r="K2489" s="133"/>
      <c r="L2489" s="133"/>
      <c r="M2489" s="133"/>
      <c r="N2489" s="133"/>
      <c r="Q2489" s="109"/>
      <c r="R2489" s="109"/>
      <c r="S2489" s="109"/>
      <c r="T2489" s="109"/>
      <c r="U2489" s="109"/>
      <c r="V2489" s="109"/>
      <c r="W2489" s="122"/>
      <c r="X2489" s="138"/>
      <c r="Y2489" s="123"/>
      <c r="Z2489" s="123"/>
      <c r="AA2489" s="79"/>
      <c r="AB2489" s="79"/>
      <c r="AC2489" s="164"/>
      <c r="AD2489" s="123"/>
      <c r="AE2489" s="174"/>
      <c r="AF2489" s="124"/>
    </row>
    <row r="2490" spans="1:32" s="106" customFormat="1">
      <c r="A2490" s="108"/>
      <c r="B2490" s="108"/>
      <c r="C2490" s="108"/>
      <c r="D2490" s="102"/>
      <c r="E2490" s="102"/>
      <c r="F2490" s="102"/>
      <c r="G2490" s="102"/>
      <c r="H2490" s="133"/>
      <c r="I2490" s="133"/>
      <c r="J2490" s="133"/>
      <c r="K2490" s="133"/>
      <c r="L2490" s="133"/>
      <c r="M2490" s="133"/>
      <c r="N2490" s="133"/>
      <c r="Q2490" s="109"/>
      <c r="R2490" s="109"/>
      <c r="S2490" s="109"/>
      <c r="T2490" s="109"/>
      <c r="U2490" s="109"/>
      <c r="V2490" s="109"/>
      <c r="W2490" s="122"/>
      <c r="X2490" s="138"/>
      <c r="Y2490" s="123"/>
      <c r="Z2490" s="123"/>
      <c r="AA2490" s="79"/>
      <c r="AB2490" s="79"/>
      <c r="AC2490" s="164"/>
      <c r="AD2490" s="123"/>
      <c r="AE2490" s="174"/>
      <c r="AF2490" s="124"/>
    </row>
    <row r="2491" spans="1:32" s="106" customFormat="1">
      <c r="A2491" s="108"/>
      <c r="B2491" s="108"/>
      <c r="C2491" s="108"/>
      <c r="D2491" s="41"/>
      <c r="E2491" s="41"/>
      <c r="F2491" s="41"/>
      <c r="G2491" s="41"/>
      <c r="H2491" s="133"/>
      <c r="I2491" s="133"/>
      <c r="J2491" s="133"/>
      <c r="K2491" s="133"/>
      <c r="L2491" s="133"/>
      <c r="M2491" s="133"/>
      <c r="N2491" s="133"/>
      <c r="Q2491" s="109"/>
      <c r="R2491" s="109"/>
      <c r="S2491" s="109"/>
      <c r="T2491" s="109"/>
      <c r="U2491" s="109"/>
      <c r="V2491" s="109"/>
      <c r="W2491" s="122"/>
      <c r="X2491" s="138"/>
      <c r="Y2491" s="123"/>
      <c r="Z2491" s="123"/>
      <c r="AA2491" s="79"/>
      <c r="AB2491" s="79"/>
      <c r="AC2491" s="164"/>
      <c r="AD2491" s="123"/>
      <c r="AE2491" s="174"/>
      <c r="AF2491" s="124"/>
    </row>
    <row r="2492" spans="1:32" s="106" customFormat="1">
      <c r="A2492" s="108"/>
      <c r="B2492" s="108"/>
      <c r="C2492" s="108"/>
      <c r="D2492" s="41"/>
      <c r="E2492" s="41"/>
      <c r="F2492" s="41"/>
      <c r="G2492" s="41"/>
      <c r="H2492" s="133"/>
      <c r="I2492" s="133"/>
      <c r="J2492" s="133"/>
      <c r="K2492" s="133"/>
      <c r="L2492" s="133"/>
      <c r="M2492" s="133"/>
      <c r="N2492" s="133"/>
      <c r="Q2492" s="109"/>
      <c r="R2492" s="109"/>
      <c r="S2492" s="109"/>
      <c r="T2492" s="109"/>
      <c r="U2492" s="109"/>
      <c r="V2492" s="109"/>
      <c r="W2492" s="122"/>
      <c r="X2492" s="138"/>
      <c r="Y2492" s="123"/>
      <c r="Z2492" s="123"/>
      <c r="AA2492" s="79"/>
      <c r="AB2492" s="79"/>
      <c r="AC2492" s="164"/>
      <c r="AD2492" s="123"/>
      <c r="AE2492" s="174"/>
      <c r="AF2492" s="124"/>
    </row>
    <row r="2493" spans="1:32" s="106" customFormat="1">
      <c r="A2493" s="108"/>
      <c r="B2493" s="108"/>
      <c r="C2493" s="108"/>
      <c r="D2493" s="41"/>
      <c r="E2493" s="41"/>
      <c r="F2493" s="41"/>
      <c r="G2493" s="41"/>
      <c r="H2493" s="133"/>
      <c r="I2493" s="133"/>
      <c r="J2493" s="133"/>
      <c r="K2493" s="133"/>
      <c r="L2493" s="133"/>
      <c r="M2493" s="133"/>
      <c r="N2493" s="133"/>
      <c r="Q2493" s="109"/>
      <c r="R2493" s="109"/>
      <c r="S2493" s="109"/>
      <c r="T2493" s="109"/>
      <c r="U2493" s="109"/>
      <c r="V2493" s="109"/>
      <c r="W2493" s="122"/>
      <c r="X2493" s="138"/>
      <c r="Y2493" s="123"/>
      <c r="Z2493" s="123"/>
      <c r="AA2493" s="79"/>
      <c r="AB2493" s="79"/>
      <c r="AC2493" s="164"/>
      <c r="AD2493" s="123"/>
      <c r="AE2493" s="174"/>
      <c r="AF2493" s="124"/>
    </row>
    <row r="2494" spans="1:32" s="106" customFormat="1">
      <c r="A2494" s="108"/>
      <c r="B2494" s="108"/>
      <c r="C2494" s="108"/>
      <c r="D2494" s="41"/>
      <c r="E2494" s="41"/>
      <c r="F2494" s="41"/>
      <c r="G2494" s="41"/>
      <c r="H2494" s="133"/>
      <c r="I2494" s="133"/>
      <c r="J2494" s="133"/>
      <c r="K2494" s="133"/>
      <c r="L2494" s="133"/>
      <c r="M2494" s="133"/>
      <c r="N2494" s="133"/>
      <c r="Q2494" s="109"/>
      <c r="R2494" s="109"/>
      <c r="S2494" s="109"/>
      <c r="T2494" s="109"/>
      <c r="U2494" s="109"/>
      <c r="V2494" s="109"/>
      <c r="W2494" s="122"/>
      <c r="X2494" s="138"/>
      <c r="Y2494" s="123"/>
      <c r="Z2494" s="123"/>
      <c r="AA2494" s="79"/>
      <c r="AB2494" s="79"/>
      <c r="AC2494" s="164"/>
      <c r="AD2494" s="123"/>
      <c r="AE2494" s="174"/>
      <c r="AF2494" s="124"/>
    </row>
    <row r="2495" spans="1:32" s="106" customFormat="1">
      <c r="A2495" s="108"/>
      <c r="B2495" s="108"/>
      <c r="C2495" s="108"/>
      <c r="D2495" s="41"/>
      <c r="E2495" s="41"/>
      <c r="F2495" s="41"/>
      <c r="G2495" s="41"/>
      <c r="H2495" s="133"/>
      <c r="I2495" s="133"/>
      <c r="J2495" s="133"/>
      <c r="K2495" s="133"/>
      <c r="L2495" s="133"/>
      <c r="M2495" s="133"/>
      <c r="N2495" s="133"/>
      <c r="Q2495" s="109"/>
      <c r="R2495" s="109"/>
      <c r="S2495" s="109"/>
      <c r="T2495" s="109"/>
      <c r="U2495" s="109"/>
      <c r="V2495" s="109"/>
      <c r="W2495" s="122"/>
      <c r="X2495" s="138"/>
      <c r="Y2495" s="123"/>
      <c r="Z2495" s="123"/>
      <c r="AA2495" s="79"/>
      <c r="AB2495" s="79"/>
      <c r="AC2495" s="164"/>
      <c r="AD2495" s="123"/>
      <c r="AE2495" s="174"/>
      <c r="AF2495" s="124"/>
    </row>
    <row r="2496" spans="1:32" s="106" customFormat="1">
      <c r="A2496" s="108"/>
      <c r="B2496" s="108"/>
      <c r="C2496" s="108"/>
      <c r="D2496" s="102"/>
      <c r="E2496" s="102"/>
      <c r="F2496" s="102"/>
      <c r="G2496" s="102"/>
      <c r="H2496" s="133"/>
      <c r="I2496" s="133"/>
      <c r="J2496" s="133"/>
      <c r="K2496" s="133"/>
      <c r="L2496" s="133"/>
      <c r="M2496" s="133"/>
      <c r="N2496" s="133"/>
      <c r="Q2496" s="109"/>
      <c r="R2496" s="109"/>
      <c r="S2496" s="109"/>
      <c r="T2496" s="109"/>
      <c r="U2496" s="109"/>
      <c r="V2496" s="109"/>
      <c r="W2496" s="122"/>
      <c r="X2496" s="138"/>
      <c r="Y2496" s="123"/>
      <c r="Z2496" s="123"/>
      <c r="AA2496" s="79"/>
      <c r="AB2496" s="79"/>
      <c r="AC2496" s="164"/>
      <c r="AD2496" s="123"/>
      <c r="AE2496" s="174"/>
      <c r="AF2496" s="124"/>
    </row>
    <row r="2497" spans="1:32" s="106" customFormat="1">
      <c r="A2497" s="108"/>
      <c r="B2497" s="108"/>
      <c r="C2497" s="108"/>
      <c r="D2497" s="102"/>
      <c r="E2497" s="102"/>
      <c r="F2497" s="102"/>
      <c r="G2497" s="102"/>
      <c r="H2497" s="133"/>
      <c r="I2497" s="133"/>
      <c r="J2497" s="133"/>
      <c r="K2497" s="133"/>
      <c r="L2497" s="133"/>
      <c r="M2497" s="133"/>
      <c r="N2497" s="133"/>
      <c r="Q2497" s="109"/>
      <c r="R2497" s="109"/>
      <c r="S2497" s="109"/>
      <c r="T2497" s="109"/>
      <c r="U2497" s="109"/>
      <c r="V2497" s="109"/>
      <c r="W2497" s="122"/>
      <c r="X2497" s="138"/>
      <c r="Y2497" s="123"/>
      <c r="Z2497" s="123"/>
      <c r="AA2497" s="79"/>
      <c r="AB2497" s="79"/>
      <c r="AC2497" s="164"/>
      <c r="AD2497" s="123"/>
      <c r="AE2497" s="174"/>
      <c r="AF2497" s="124"/>
    </row>
    <row r="2498" spans="1:32" s="106" customFormat="1">
      <c r="A2498" s="108"/>
      <c r="B2498" s="108"/>
      <c r="C2498" s="108"/>
      <c r="D2498" s="102"/>
      <c r="E2498" s="102"/>
      <c r="F2498" s="102"/>
      <c r="G2498" s="102"/>
      <c r="H2498" s="133"/>
      <c r="I2498" s="133"/>
      <c r="J2498" s="133"/>
      <c r="K2498" s="133"/>
      <c r="L2498" s="133"/>
      <c r="M2498" s="133"/>
      <c r="N2498" s="133"/>
      <c r="Q2498" s="109"/>
      <c r="R2498" s="109"/>
      <c r="S2498" s="109"/>
      <c r="T2498" s="109"/>
      <c r="U2498" s="109"/>
      <c r="V2498" s="109"/>
      <c r="W2498" s="122"/>
      <c r="X2498" s="138"/>
      <c r="Y2498" s="123"/>
      <c r="Z2498" s="123"/>
      <c r="AA2498" s="79"/>
      <c r="AB2498" s="79"/>
      <c r="AC2498" s="164"/>
      <c r="AD2498" s="123"/>
      <c r="AE2498" s="174"/>
      <c r="AF2498" s="124"/>
    </row>
    <row r="2499" spans="1:32" s="106" customFormat="1">
      <c r="A2499" s="108"/>
      <c r="B2499" s="108"/>
      <c r="C2499" s="108"/>
      <c r="D2499" s="102"/>
      <c r="E2499" s="102"/>
      <c r="F2499" s="102"/>
      <c r="G2499" s="102"/>
      <c r="H2499" s="133"/>
      <c r="I2499" s="133"/>
      <c r="J2499" s="133"/>
      <c r="K2499" s="133"/>
      <c r="L2499" s="133"/>
      <c r="M2499" s="133"/>
      <c r="N2499" s="133"/>
      <c r="Q2499" s="109"/>
      <c r="R2499" s="109"/>
      <c r="S2499" s="109"/>
      <c r="T2499" s="109"/>
      <c r="U2499" s="109"/>
      <c r="V2499" s="109"/>
      <c r="W2499" s="122"/>
      <c r="X2499" s="138"/>
      <c r="Y2499" s="123"/>
      <c r="Z2499" s="123"/>
      <c r="AA2499" s="79"/>
      <c r="AB2499" s="79"/>
      <c r="AC2499" s="164"/>
      <c r="AD2499" s="123"/>
      <c r="AE2499" s="174"/>
      <c r="AF2499" s="124"/>
    </row>
    <row r="2500" spans="1:32" s="106" customFormat="1">
      <c r="A2500" s="108"/>
      <c r="B2500" s="108"/>
      <c r="C2500" s="108"/>
      <c r="D2500" s="102"/>
      <c r="E2500" s="102"/>
      <c r="F2500" s="102"/>
      <c r="G2500" s="102"/>
      <c r="H2500" s="133"/>
      <c r="I2500" s="133"/>
      <c r="J2500" s="133"/>
      <c r="K2500" s="133"/>
      <c r="L2500" s="133"/>
      <c r="M2500" s="133"/>
      <c r="N2500" s="133"/>
      <c r="Q2500" s="109"/>
      <c r="R2500" s="109"/>
      <c r="S2500" s="109"/>
      <c r="T2500" s="109"/>
      <c r="U2500" s="109"/>
      <c r="V2500" s="109"/>
      <c r="W2500" s="122"/>
      <c r="X2500" s="138"/>
      <c r="Y2500" s="123"/>
      <c r="Z2500" s="123"/>
      <c r="AA2500" s="79"/>
      <c r="AB2500" s="79"/>
      <c r="AC2500" s="164"/>
      <c r="AD2500" s="123"/>
      <c r="AE2500" s="174"/>
      <c r="AF2500" s="124"/>
    </row>
    <row r="2501" spans="1:32" s="106" customFormat="1">
      <c r="A2501" s="108"/>
      <c r="B2501" s="108"/>
      <c r="C2501" s="108"/>
      <c r="D2501" s="41"/>
      <c r="E2501" s="41"/>
      <c r="F2501" s="41"/>
      <c r="G2501" s="41"/>
      <c r="H2501" s="133"/>
      <c r="I2501" s="133"/>
      <c r="J2501" s="133"/>
      <c r="K2501" s="133"/>
      <c r="L2501" s="133"/>
      <c r="M2501" s="133"/>
      <c r="N2501" s="133"/>
      <c r="Q2501" s="109"/>
      <c r="R2501" s="109"/>
      <c r="S2501" s="109"/>
      <c r="T2501" s="109"/>
      <c r="U2501" s="109"/>
      <c r="V2501" s="109"/>
      <c r="W2501" s="122"/>
      <c r="X2501" s="138"/>
      <c r="Y2501" s="123"/>
      <c r="Z2501" s="123"/>
      <c r="AA2501" s="79"/>
      <c r="AB2501" s="79"/>
      <c r="AC2501" s="164"/>
      <c r="AD2501" s="123"/>
      <c r="AE2501" s="174"/>
      <c r="AF2501" s="124"/>
    </row>
    <row r="2502" spans="1:32" s="106" customFormat="1">
      <c r="A2502" s="108"/>
      <c r="B2502" s="108"/>
      <c r="C2502" s="108"/>
      <c r="D2502" s="102"/>
      <c r="E2502" s="102"/>
      <c r="F2502" s="102"/>
      <c r="G2502" s="102"/>
      <c r="H2502" s="133"/>
      <c r="I2502" s="133"/>
      <c r="J2502" s="133"/>
      <c r="K2502" s="133"/>
      <c r="L2502" s="133"/>
      <c r="M2502" s="133"/>
      <c r="N2502" s="133"/>
      <c r="Q2502" s="109"/>
      <c r="R2502" s="109"/>
      <c r="S2502" s="109"/>
      <c r="T2502" s="109"/>
      <c r="U2502" s="109"/>
      <c r="V2502" s="109"/>
      <c r="W2502" s="122"/>
      <c r="X2502" s="138"/>
      <c r="Y2502" s="123"/>
      <c r="Z2502" s="123"/>
      <c r="AA2502" s="79"/>
      <c r="AB2502" s="79"/>
      <c r="AC2502" s="164"/>
      <c r="AD2502" s="123"/>
      <c r="AE2502" s="174"/>
      <c r="AF2502" s="124"/>
    </row>
    <row r="2503" spans="1:32" s="106" customFormat="1">
      <c r="A2503" s="108"/>
      <c r="B2503" s="108"/>
      <c r="C2503" s="108"/>
      <c r="D2503" s="102"/>
      <c r="E2503" s="102"/>
      <c r="F2503" s="102"/>
      <c r="G2503" s="102"/>
      <c r="H2503" s="133"/>
      <c r="I2503" s="133"/>
      <c r="J2503" s="133"/>
      <c r="K2503" s="133"/>
      <c r="L2503" s="133"/>
      <c r="M2503" s="133"/>
      <c r="N2503" s="133"/>
      <c r="Q2503" s="109"/>
      <c r="R2503" s="109"/>
      <c r="S2503" s="109"/>
      <c r="T2503" s="109"/>
      <c r="U2503" s="109"/>
      <c r="V2503" s="109"/>
      <c r="W2503" s="122"/>
      <c r="X2503" s="138"/>
      <c r="Y2503" s="123"/>
      <c r="Z2503" s="123"/>
      <c r="AA2503" s="79"/>
      <c r="AB2503" s="79"/>
      <c r="AC2503" s="164"/>
      <c r="AD2503" s="123"/>
      <c r="AE2503" s="174"/>
      <c r="AF2503" s="124"/>
    </row>
    <row r="2504" spans="1:32" s="106" customFormat="1">
      <c r="A2504" s="108"/>
      <c r="B2504" s="108"/>
      <c r="C2504" s="108"/>
      <c r="D2504" s="41"/>
      <c r="E2504" s="41"/>
      <c r="F2504" s="41"/>
      <c r="G2504" s="41"/>
      <c r="H2504" s="133"/>
      <c r="I2504" s="133"/>
      <c r="J2504" s="133"/>
      <c r="K2504" s="133"/>
      <c r="L2504" s="133"/>
      <c r="M2504" s="133"/>
      <c r="N2504" s="133"/>
      <c r="Q2504" s="109"/>
      <c r="R2504" s="109"/>
      <c r="S2504" s="109"/>
      <c r="T2504" s="109"/>
      <c r="U2504" s="109"/>
      <c r="V2504" s="109"/>
      <c r="W2504" s="122"/>
      <c r="X2504" s="138"/>
      <c r="Y2504" s="123"/>
      <c r="Z2504" s="123"/>
      <c r="AA2504" s="79"/>
      <c r="AB2504" s="79"/>
      <c r="AC2504" s="164"/>
      <c r="AD2504" s="123"/>
      <c r="AE2504" s="174"/>
      <c r="AF2504" s="124"/>
    </row>
    <row r="2505" spans="1:32" s="106" customFormat="1">
      <c r="A2505" s="108"/>
      <c r="B2505" s="108"/>
      <c r="C2505" s="108"/>
      <c r="D2505" s="102"/>
      <c r="E2505" s="102"/>
      <c r="F2505" s="102"/>
      <c r="G2505" s="102"/>
      <c r="H2505" s="133"/>
      <c r="I2505" s="133"/>
      <c r="J2505" s="133"/>
      <c r="K2505" s="133"/>
      <c r="L2505" s="133"/>
      <c r="M2505" s="133"/>
      <c r="N2505" s="133"/>
      <c r="Q2505" s="109"/>
      <c r="R2505" s="109"/>
      <c r="S2505" s="109"/>
      <c r="T2505" s="109"/>
      <c r="U2505" s="109"/>
      <c r="V2505" s="109"/>
      <c r="W2505" s="122"/>
      <c r="X2505" s="138"/>
      <c r="Y2505" s="123"/>
      <c r="Z2505" s="123"/>
      <c r="AA2505" s="79"/>
      <c r="AB2505" s="79"/>
      <c r="AC2505" s="164"/>
      <c r="AD2505" s="123"/>
      <c r="AE2505" s="174"/>
      <c r="AF2505" s="124"/>
    </row>
    <row r="2506" spans="1:32" s="106" customFormat="1">
      <c r="A2506" s="108"/>
      <c r="B2506" s="108"/>
      <c r="C2506" s="108"/>
      <c r="D2506" s="102"/>
      <c r="E2506" s="102"/>
      <c r="F2506" s="102"/>
      <c r="G2506" s="102"/>
      <c r="H2506" s="133"/>
      <c r="I2506" s="133"/>
      <c r="J2506" s="133"/>
      <c r="K2506" s="133"/>
      <c r="L2506" s="133"/>
      <c r="M2506" s="133"/>
      <c r="N2506" s="133"/>
      <c r="Q2506" s="109"/>
      <c r="R2506" s="109"/>
      <c r="S2506" s="109"/>
      <c r="T2506" s="109"/>
      <c r="U2506" s="109"/>
      <c r="V2506" s="109"/>
      <c r="W2506" s="122"/>
      <c r="X2506" s="138"/>
      <c r="Y2506" s="123"/>
      <c r="Z2506" s="123"/>
      <c r="AA2506" s="79"/>
      <c r="AB2506" s="79"/>
      <c r="AC2506" s="164"/>
      <c r="AD2506" s="123"/>
      <c r="AE2506" s="174"/>
      <c r="AF2506" s="124"/>
    </row>
    <row r="2507" spans="1:32" s="106" customFormat="1">
      <c r="A2507" s="108"/>
      <c r="B2507" s="108"/>
      <c r="C2507" s="108"/>
      <c r="D2507" s="102"/>
      <c r="E2507" s="102"/>
      <c r="F2507" s="102"/>
      <c r="G2507" s="102"/>
      <c r="H2507" s="133"/>
      <c r="I2507" s="133"/>
      <c r="J2507" s="133"/>
      <c r="K2507" s="133"/>
      <c r="L2507" s="133"/>
      <c r="M2507" s="133"/>
      <c r="N2507" s="133"/>
      <c r="Q2507" s="109"/>
      <c r="R2507" s="109"/>
      <c r="S2507" s="109"/>
      <c r="T2507" s="109"/>
      <c r="U2507" s="109"/>
      <c r="V2507" s="109"/>
      <c r="W2507" s="122"/>
      <c r="X2507" s="138"/>
      <c r="Y2507" s="123"/>
      <c r="Z2507" s="123"/>
      <c r="AA2507" s="79"/>
      <c r="AB2507" s="79"/>
      <c r="AC2507" s="164"/>
      <c r="AD2507" s="123"/>
      <c r="AE2507" s="174"/>
      <c r="AF2507" s="124"/>
    </row>
    <row r="2508" spans="1:32" s="106" customFormat="1">
      <c r="A2508" s="108"/>
      <c r="B2508" s="108"/>
      <c r="C2508" s="108"/>
      <c r="D2508" s="41"/>
      <c r="E2508" s="41"/>
      <c r="F2508" s="41"/>
      <c r="G2508" s="41"/>
      <c r="H2508" s="133"/>
      <c r="I2508" s="133"/>
      <c r="J2508" s="133"/>
      <c r="K2508" s="133"/>
      <c r="L2508" s="133"/>
      <c r="M2508" s="133"/>
      <c r="N2508" s="133"/>
      <c r="Q2508" s="109"/>
      <c r="R2508" s="109"/>
      <c r="S2508" s="109"/>
      <c r="T2508" s="109"/>
      <c r="U2508" s="109"/>
      <c r="V2508" s="109"/>
      <c r="W2508" s="122"/>
      <c r="X2508" s="138"/>
      <c r="Y2508" s="123"/>
      <c r="Z2508" s="123"/>
      <c r="AA2508" s="79"/>
      <c r="AB2508" s="79"/>
      <c r="AC2508" s="164"/>
      <c r="AD2508" s="123"/>
      <c r="AE2508" s="174"/>
      <c r="AF2508" s="124"/>
    </row>
    <row r="2509" spans="1:32" s="106" customFormat="1">
      <c r="A2509" s="108"/>
      <c r="B2509" s="108"/>
      <c r="C2509" s="108"/>
      <c r="D2509" s="102"/>
      <c r="E2509" s="102"/>
      <c r="F2509" s="102"/>
      <c r="G2509" s="102"/>
      <c r="H2509" s="133"/>
      <c r="I2509" s="133"/>
      <c r="J2509" s="133"/>
      <c r="K2509" s="133"/>
      <c r="L2509" s="133"/>
      <c r="M2509" s="133"/>
      <c r="N2509" s="133"/>
      <c r="Q2509" s="109"/>
      <c r="R2509" s="109"/>
      <c r="S2509" s="109"/>
      <c r="T2509" s="109"/>
      <c r="U2509" s="109"/>
      <c r="V2509" s="109"/>
      <c r="W2509" s="122"/>
      <c r="X2509" s="138"/>
      <c r="Y2509" s="123"/>
      <c r="Z2509" s="123"/>
      <c r="AA2509" s="79"/>
      <c r="AB2509" s="79"/>
      <c r="AC2509" s="164"/>
      <c r="AD2509" s="123"/>
      <c r="AE2509" s="174"/>
      <c r="AF2509" s="124"/>
    </row>
    <row r="2510" spans="1:32" s="106" customFormat="1">
      <c r="A2510" s="108"/>
      <c r="B2510" s="108"/>
      <c r="C2510" s="108"/>
      <c r="D2510" s="102"/>
      <c r="E2510" s="102"/>
      <c r="F2510" s="102"/>
      <c r="G2510" s="102"/>
      <c r="H2510" s="133"/>
      <c r="I2510" s="133"/>
      <c r="J2510" s="133"/>
      <c r="K2510" s="133"/>
      <c r="L2510" s="133"/>
      <c r="M2510" s="133"/>
      <c r="N2510" s="133"/>
      <c r="Q2510" s="109"/>
      <c r="R2510" s="109"/>
      <c r="S2510" s="109"/>
      <c r="T2510" s="109"/>
      <c r="U2510" s="109"/>
      <c r="V2510" s="109"/>
      <c r="W2510" s="122"/>
      <c r="X2510" s="138"/>
      <c r="Y2510" s="123"/>
      <c r="Z2510" s="123"/>
      <c r="AA2510" s="79"/>
      <c r="AB2510" s="79"/>
      <c r="AC2510" s="164"/>
      <c r="AD2510" s="123"/>
      <c r="AE2510" s="174"/>
      <c r="AF2510" s="124"/>
    </row>
    <row r="2511" spans="1:32" s="106" customFormat="1">
      <c r="A2511" s="108"/>
      <c r="B2511" s="108"/>
      <c r="C2511" s="108"/>
      <c r="D2511" s="41"/>
      <c r="E2511" s="41"/>
      <c r="F2511" s="41"/>
      <c r="G2511" s="41"/>
      <c r="H2511" s="133"/>
      <c r="I2511" s="133"/>
      <c r="J2511" s="133"/>
      <c r="K2511" s="133"/>
      <c r="L2511" s="133"/>
      <c r="M2511" s="133"/>
      <c r="N2511" s="133"/>
      <c r="Q2511" s="109"/>
      <c r="R2511" s="109"/>
      <c r="S2511" s="109"/>
      <c r="T2511" s="109"/>
      <c r="U2511" s="109"/>
      <c r="V2511" s="109"/>
      <c r="W2511" s="122"/>
      <c r="X2511" s="138"/>
      <c r="Y2511" s="123"/>
      <c r="Z2511" s="123"/>
      <c r="AA2511" s="79"/>
      <c r="AB2511" s="79"/>
      <c r="AC2511" s="164"/>
      <c r="AD2511" s="123"/>
      <c r="AE2511" s="174"/>
      <c r="AF2511" s="124"/>
    </row>
    <row r="2512" spans="1:32" s="106" customFormat="1">
      <c r="A2512" s="108"/>
      <c r="B2512" s="108"/>
      <c r="C2512" s="108"/>
      <c r="D2512" s="41"/>
      <c r="E2512" s="41"/>
      <c r="F2512" s="41"/>
      <c r="G2512" s="41"/>
      <c r="H2512" s="133"/>
      <c r="I2512" s="133"/>
      <c r="J2512" s="133"/>
      <c r="K2512" s="133"/>
      <c r="L2512" s="133"/>
      <c r="M2512" s="133"/>
      <c r="N2512" s="133"/>
      <c r="Q2512" s="109"/>
      <c r="R2512" s="109"/>
      <c r="S2512" s="109"/>
      <c r="T2512" s="109"/>
      <c r="U2512" s="109"/>
      <c r="V2512" s="109"/>
      <c r="W2512" s="122"/>
      <c r="X2512" s="138"/>
      <c r="Y2512" s="123"/>
      <c r="Z2512" s="123"/>
      <c r="AA2512" s="79"/>
      <c r="AB2512" s="79"/>
      <c r="AC2512" s="164"/>
      <c r="AD2512" s="123"/>
      <c r="AE2512" s="174"/>
      <c r="AF2512" s="124"/>
    </row>
    <row r="2513" spans="1:32" s="106" customFormat="1">
      <c r="A2513" s="108"/>
      <c r="B2513" s="108"/>
      <c r="C2513" s="108"/>
      <c r="D2513" s="102"/>
      <c r="E2513" s="102"/>
      <c r="F2513" s="102"/>
      <c r="G2513" s="102"/>
      <c r="H2513" s="133"/>
      <c r="I2513" s="133"/>
      <c r="J2513" s="133"/>
      <c r="K2513" s="133"/>
      <c r="L2513" s="133"/>
      <c r="M2513" s="133"/>
      <c r="N2513" s="133"/>
      <c r="Q2513" s="109"/>
      <c r="R2513" s="109"/>
      <c r="S2513" s="109"/>
      <c r="T2513" s="109"/>
      <c r="U2513" s="109"/>
      <c r="V2513" s="109"/>
      <c r="W2513" s="122"/>
      <c r="X2513" s="138"/>
      <c r="Y2513" s="123"/>
      <c r="Z2513" s="123"/>
      <c r="AA2513" s="79"/>
      <c r="AB2513" s="79"/>
      <c r="AC2513" s="164"/>
      <c r="AD2513" s="123"/>
      <c r="AE2513" s="174"/>
      <c r="AF2513" s="124"/>
    </row>
    <row r="2514" spans="1:32" s="106" customFormat="1">
      <c r="A2514" s="108"/>
      <c r="B2514" s="108"/>
      <c r="C2514" s="108"/>
      <c r="D2514" s="102"/>
      <c r="E2514" s="102"/>
      <c r="F2514" s="102"/>
      <c r="G2514" s="102"/>
      <c r="H2514" s="133"/>
      <c r="I2514" s="133"/>
      <c r="J2514" s="133"/>
      <c r="K2514" s="133"/>
      <c r="L2514" s="133"/>
      <c r="M2514" s="133"/>
      <c r="N2514" s="133"/>
      <c r="Q2514" s="109"/>
      <c r="R2514" s="109"/>
      <c r="S2514" s="109"/>
      <c r="T2514" s="109"/>
      <c r="U2514" s="109"/>
      <c r="V2514" s="109"/>
      <c r="W2514" s="122"/>
      <c r="X2514" s="138"/>
      <c r="Y2514" s="123"/>
      <c r="Z2514" s="123"/>
      <c r="AA2514" s="79"/>
      <c r="AB2514" s="79"/>
      <c r="AC2514" s="164"/>
      <c r="AD2514" s="123"/>
      <c r="AE2514" s="174"/>
      <c r="AF2514" s="124"/>
    </row>
    <row r="2515" spans="1:32" s="106" customFormat="1">
      <c r="A2515" s="108"/>
      <c r="B2515" s="108"/>
      <c r="C2515" s="108"/>
      <c r="D2515" s="102"/>
      <c r="E2515" s="102"/>
      <c r="F2515" s="102"/>
      <c r="G2515" s="102"/>
      <c r="H2515" s="133"/>
      <c r="I2515" s="133"/>
      <c r="J2515" s="133"/>
      <c r="K2515" s="133"/>
      <c r="L2515" s="133"/>
      <c r="M2515" s="133"/>
      <c r="N2515" s="133"/>
      <c r="Q2515" s="109"/>
      <c r="R2515" s="109"/>
      <c r="S2515" s="109"/>
      <c r="T2515" s="109"/>
      <c r="U2515" s="109"/>
      <c r="V2515" s="109"/>
      <c r="W2515" s="122"/>
      <c r="X2515" s="138"/>
      <c r="Y2515" s="123"/>
      <c r="Z2515" s="123"/>
      <c r="AA2515" s="79"/>
      <c r="AB2515" s="79"/>
      <c r="AC2515" s="164"/>
      <c r="AD2515" s="123"/>
      <c r="AE2515" s="174"/>
      <c r="AF2515" s="124"/>
    </row>
    <row r="2516" spans="1:32" s="106" customFormat="1">
      <c r="A2516" s="108"/>
      <c r="B2516" s="108"/>
      <c r="C2516" s="108"/>
      <c r="D2516" s="41"/>
      <c r="E2516" s="41"/>
      <c r="F2516" s="41"/>
      <c r="G2516" s="41"/>
      <c r="H2516" s="133"/>
      <c r="I2516" s="133"/>
      <c r="J2516" s="133"/>
      <c r="K2516" s="133"/>
      <c r="L2516" s="133"/>
      <c r="M2516" s="133"/>
      <c r="N2516" s="133"/>
      <c r="Q2516" s="109"/>
      <c r="R2516" s="109"/>
      <c r="S2516" s="109"/>
      <c r="T2516" s="109"/>
      <c r="U2516" s="109"/>
      <c r="V2516" s="109"/>
      <c r="W2516" s="122"/>
      <c r="X2516" s="138"/>
      <c r="Y2516" s="123"/>
      <c r="Z2516" s="123"/>
      <c r="AA2516" s="79"/>
      <c r="AB2516" s="79"/>
      <c r="AC2516" s="164"/>
      <c r="AD2516" s="123"/>
      <c r="AE2516" s="174"/>
      <c r="AF2516" s="124"/>
    </row>
    <row r="2517" spans="1:32" s="106" customFormat="1">
      <c r="A2517" s="108"/>
      <c r="B2517" s="108"/>
      <c r="C2517" s="108"/>
      <c r="D2517" s="41"/>
      <c r="E2517" s="41"/>
      <c r="F2517" s="41"/>
      <c r="G2517" s="41"/>
      <c r="H2517" s="133"/>
      <c r="I2517" s="133"/>
      <c r="J2517" s="133"/>
      <c r="K2517" s="133"/>
      <c r="L2517" s="133"/>
      <c r="M2517" s="133"/>
      <c r="N2517" s="133"/>
      <c r="Q2517" s="109"/>
      <c r="R2517" s="109"/>
      <c r="S2517" s="109"/>
      <c r="T2517" s="109"/>
      <c r="U2517" s="109"/>
      <c r="V2517" s="109"/>
      <c r="W2517" s="122"/>
      <c r="X2517" s="138"/>
      <c r="Y2517" s="123"/>
      <c r="Z2517" s="123"/>
      <c r="AA2517" s="79"/>
      <c r="AB2517" s="79"/>
      <c r="AC2517" s="164"/>
      <c r="AD2517" s="123"/>
      <c r="AE2517" s="174"/>
      <c r="AF2517" s="124"/>
    </row>
    <row r="2518" spans="1:32" s="106" customFormat="1">
      <c r="A2518" s="108"/>
      <c r="B2518" s="108"/>
      <c r="C2518" s="108"/>
      <c r="D2518" s="102"/>
      <c r="E2518" s="102"/>
      <c r="F2518" s="102"/>
      <c r="G2518" s="102"/>
      <c r="H2518" s="133"/>
      <c r="I2518" s="133"/>
      <c r="J2518" s="133"/>
      <c r="K2518" s="133"/>
      <c r="L2518" s="133"/>
      <c r="M2518" s="133"/>
      <c r="N2518" s="133"/>
      <c r="Q2518" s="109"/>
      <c r="R2518" s="109"/>
      <c r="S2518" s="109"/>
      <c r="T2518" s="109"/>
      <c r="U2518" s="109"/>
      <c r="V2518" s="109"/>
      <c r="W2518" s="122"/>
      <c r="X2518" s="138"/>
      <c r="Y2518" s="123"/>
      <c r="Z2518" s="123"/>
      <c r="AA2518" s="79"/>
      <c r="AB2518" s="79"/>
      <c r="AC2518" s="164"/>
      <c r="AD2518" s="123"/>
      <c r="AE2518" s="174"/>
      <c r="AF2518" s="124"/>
    </row>
    <row r="2519" spans="1:32" s="106" customFormat="1">
      <c r="A2519" s="108"/>
      <c r="B2519" s="108"/>
      <c r="C2519" s="108"/>
      <c r="D2519" s="102"/>
      <c r="E2519" s="102"/>
      <c r="F2519" s="102"/>
      <c r="G2519" s="102"/>
      <c r="H2519" s="133"/>
      <c r="I2519" s="133"/>
      <c r="J2519" s="133"/>
      <c r="K2519" s="133"/>
      <c r="L2519" s="133"/>
      <c r="M2519" s="133"/>
      <c r="N2519" s="133"/>
      <c r="Q2519" s="109"/>
      <c r="R2519" s="109"/>
      <c r="S2519" s="109"/>
      <c r="T2519" s="109"/>
      <c r="U2519" s="109"/>
      <c r="V2519" s="109"/>
      <c r="W2519" s="122"/>
      <c r="X2519" s="138"/>
      <c r="Y2519" s="123"/>
      <c r="Z2519" s="123"/>
      <c r="AA2519" s="79"/>
      <c r="AB2519" s="79"/>
      <c r="AC2519" s="164"/>
      <c r="AD2519" s="123"/>
      <c r="AE2519" s="174"/>
      <c r="AF2519" s="124"/>
    </row>
    <row r="2520" spans="1:32" s="106" customFormat="1">
      <c r="A2520" s="108"/>
      <c r="B2520" s="108"/>
      <c r="C2520" s="108"/>
      <c r="D2520" s="102"/>
      <c r="E2520" s="102"/>
      <c r="F2520" s="102"/>
      <c r="G2520" s="102"/>
      <c r="H2520" s="133"/>
      <c r="I2520" s="133"/>
      <c r="J2520" s="133"/>
      <c r="K2520" s="133"/>
      <c r="L2520" s="133"/>
      <c r="M2520" s="133"/>
      <c r="N2520" s="133"/>
      <c r="Q2520" s="109"/>
      <c r="R2520" s="109"/>
      <c r="S2520" s="109"/>
      <c r="T2520" s="109"/>
      <c r="U2520" s="109"/>
      <c r="V2520" s="109"/>
      <c r="W2520" s="122"/>
      <c r="X2520" s="138"/>
      <c r="Y2520" s="123"/>
      <c r="Z2520" s="123"/>
      <c r="AA2520" s="79"/>
      <c r="AB2520" s="79"/>
      <c r="AC2520" s="164"/>
      <c r="AD2520" s="123"/>
      <c r="AE2520" s="174"/>
      <c r="AF2520" s="124"/>
    </row>
    <row r="2521" spans="1:32" s="106" customFormat="1">
      <c r="A2521" s="108"/>
      <c r="B2521" s="108"/>
      <c r="C2521" s="108"/>
      <c r="D2521" s="102"/>
      <c r="E2521" s="102"/>
      <c r="F2521" s="102"/>
      <c r="G2521" s="102"/>
      <c r="H2521" s="133"/>
      <c r="I2521" s="133"/>
      <c r="J2521" s="133"/>
      <c r="K2521" s="133"/>
      <c r="L2521" s="133"/>
      <c r="M2521" s="133"/>
      <c r="N2521" s="133"/>
      <c r="Q2521" s="109"/>
      <c r="R2521" s="109"/>
      <c r="S2521" s="109"/>
      <c r="T2521" s="109"/>
      <c r="U2521" s="109"/>
      <c r="V2521" s="109"/>
      <c r="W2521" s="122"/>
      <c r="X2521" s="138"/>
      <c r="Y2521" s="123"/>
      <c r="Z2521" s="123"/>
      <c r="AA2521" s="79"/>
      <c r="AB2521" s="79"/>
      <c r="AC2521" s="164"/>
      <c r="AD2521" s="123"/>
      <c r="AE2521" s="174"/>
      <c r="AF2521" s="124"/>
    </row>
    <row r="2522" spans="1:32" s="106" customFormat="1">
      <c r="A2522" s="108"/>
      <c r="B2522" s="108"/>
      <c r="C2522" s="108"/>
      <c r="D2522" s="102"/>
      <c r="E2522" s="102"/>
      <c r="F2522" s="102"/>
      <c r="G2522" s="102"/>
      <c r="H2522" s="133"/>
      <c r="I2522" s="133"/>
      <c r="J2522" s="133"/>
      <c r="K2522" s="133"/>
      <c r="L2522" s="133"/>
      <c r="M2522" s="133"/>
      <c r="N2522" s="133"/>
      <c r="Q2522" s="109"/>
      <c r="R2522" s="109"/>
      <c r="S2522" s="109"/>
      <c r="T2522" s="109"/>
      <c r="U2522" s="109"/>
      <c r="V2522" s="109"/>
      <c r="W2522" s="122"/>
      <c r="X2522" s="138"/>
      <c r="Y2522" s="123"/>
      <c r="Z2522" s="123"/>
      <c r="AA2522" s="79"/>
      <c r="AB2522" s="79"/>
      <c r="AC2522" s="164"/>
      <c r="AD2522" s="123"/>
      <c r="AE2522" s="174"/>
      <c r="AF2522" s="124"/>
    </row>
    <row r="2523" spans="1:32" s="106" customFormat="1">
      <c r="A2523" s="108"/>
      <c r="B2523" s="108"/>
      <c r="C2523" s="108"/>
      <c r="D2523" s="102"/>
      <c r="E2523" s="102"/>
      <c r="F2523" s="102"/>
      <c r="G2523" s="102"/>
      <c r="H2523" s="133"/>
      <c r="I2523" s="133"/>
      <c r="J2523" s="133"/>
      <c r="K2523" s="133"/>
      <c r="L2523" s="133"/>
      <c r="M2523" s="133"/>
      <c r="N2523" s="133"/>
      <c r="Q2523" s="109"/>
      <c r="R2523" s="109"/>
      <c r="S2523" s="109"/>
      <c r="T2523" s="109"/>
      <c r="U2523" s="109"/>
      <c r="V2523" s="109"/>
      <c r="W2523" s="122"/>
      <c r="X2523" s="138"/>
      <c r="Y2523" s="123"/>
      <c r="Z2523" s="123"/>
      <c r="AA2523" s="79"/>
      <c r="AB2523" s="79"/>
      <c r="AC2523" s="164"/>
      <c r="AD2523" s="123"/>
      <c r="AE2523" s="174"/>
      <c r="AF2523" s="124"/>
    </row>
    <row r="2524" spans="1:32" s="106" customFormat="1">
      <c r="A2524" s="108"/>
      <c r="B2524" s="108"/>
      <c r="C2524" s="108"/>
      <c r="D2524" s="102"/>
      <c r="E2524" s="102"/>
      <c r="F2524" s="102"/>
      <c r="G2524" s="102"/>
      <c r="H2524" s="133"/>
      <c r="I2524" s="133"/>
      <c r="J2524" s="133"/>
      <c r="K2524" s="133"/>
      <c r="L2524" s="133"/>
      <c r="M2524" s="133"/>
      <c r="N2524" s="133"/>
      <c r="Q2524" s="109"/>
      <c r="R2524" s="109"/>
      <c r="S2524" s="109"/>
      <c r="T2524" s="109"/>
      <c r="U2524" s="109"/>
      <c r="V2524" s="109"/>
      <c r="W2524" s="122"/>
      <c r="X2524" s="138"/>
      <c r="Y2524" s="123"/>
      <c r="Z2524" s="123"/>
      <c r="AA2524" s="79"/>
      <c r="AB2524" s="79"/>
      <c r="AC2524" s="164"/>
      <c r="AD2524" s="123"/>
      <c r="AE2524" s="174"/>
      <c r="AF2524" s="124"/>
    </row>
    <row r="2525" spans="1:32" s="106" customFormat="1">
      <c r="A2525" s="108"/>
      <c r="B2525" s="108"/>
      <c r="C2525" s="108"/>
      <c r="D2525" s="102"/>
      <c r="E2525" s="102"/>
      <c r="F2525" s="102"/>
      <c r="G2525" s="102"/>
      <c r="H2525" s="133"/>
      <c r="I2525" s="133"/>
      <c r="J2525" s="133"/>
      <c r="K2525" s="133"/>
      <c r="L2525" s="133"/>
      <c r="M2525" s="133"/>
      <c r="N2525" s="133"/>
      <c r="Q2525" s="109"/>
      <c r="R2525" s="109"/>
      <c r="S2525" s="109"/>
      <c r="T2525" s="109"/>
      <c r="U2525" s="109"/>
      <c r="V2525" s="109"/>
      <c r="W2525" s="122"/>
      <c r="X2525" s="138"/>
      <c r="Y2525" s="123"/>
      <c r="Z2525" s="123"/>
      <c r="AA2525" s="79"/>
      <c r="AB2525" s="79"/>
      <c r="AC2525" s="164"/>
      <c r="AD2525" s="123"/>
      <c r="AE2525" s="174"/>
      <c r="AF2525" s="124"/>
    </row>
    <row r="2526" spans="1:32" s="106" customFormat="1">
      <c r="A2526" s="108"/>
      <c r="B2526" s="108"/>
      <c r="C2526" s="108"/>
      <c r="D2526" s="102"/>
      <c r="E2526" s="102"/>
      <c r="F2526" s="102"/>
      <c r="G2526" s="102"/>
      <c r="H2526" s="133"/>
      <c r="I2526" s="133"/>
      <c r="J2526" s="133"/>
      <c r="K2526" s="133"/>
      <c r="L2526" s="133"/>
      <c r="M2526" s="133"/>
      <c r="N2526" s="133"/>
      <c r="Q2526" s="109"/>
      <c r="R2526" s="109"/>
      <c r="S2526" s="109"/>
      <c r="T2526" s="109"/>
      <c r="U2526" s="109"/>
      <c r="V2526" s="109"/>
      <c r="W2526" s="122"/>
      <c r="X2526" s="138"/>
      <c r="Y2526" s="123"/>
      <c r="Z2526" s="123"/>
      <c r="AA2526" s="79"/>
      <c r="AB2526" s="79"/>
      <c r="AC2526" s="164"/>
      <c r="AD2526" s="123"/>
      <c r="AE2526" s="174"/>
      <c r="AF2526" s="124"/>
    </row>
    <row r="2527" spans="1:32" s="106" customFormat="1">
      <c r="A2527" s="108"/>
      <c r="B2527" s="108"/>
      <c r="C2527" s="108"/>
      <c r="D2527" s="41"/>
      <c r="E2527" s="41"/>
      <c r="F2527" s="41"/>
      <c r="G2527" s="41"/>
      <c r="H2527" s="133"/>
      <c r="I2527" s="133"/>
      <c r="J2527" s="133"/>
      <c r="K2527" s="133"/>
      <c r="L2527" s="133"/>
      <c r="M2527" s="133"/>
      <c r="N2527" s="133"/>
      <c r="Q2527" s="109"/>
      <c r="R2527" s="109"/>
      <c r="S2527" s="109"/>
      <c r="T2527" s="109"/>
      <c r="U2527" s="109"/>
      <c r="V2527" s="109"/>
      <c r="W2527" s="122"/>
      <c r="X2527" s="138"/>
      <c r="Y2527" s="123"/>
      <c r="Z2527" s="123"/>
      <c r="AA2527" s="79"/>
      <c r="AB2527" s="79"/>
      <c r="AC2527" s="164"/>
      <c r="AD2527" s="123"/>
      <c r="AE2527" s="174"/>
      <c r="AF2527" s="124"/>
    </row>
    <row r="2528" spans="1:32" s="106" customFormat="1">
      <c r="A2528" s="108"/>
      <c r="B2528" s="108"/>
      <c r="C2528" s="108"/>
      <c r="D2528" s="102"/>
      <c r="E2528" s="102"/>
      <c r="F2528" s="102"/>
      <c r="G2528" s="102"/>
      <c r="H2528" s="133"/>
      <c r="I2528" s="133"/>
      <c r="J2528" s="133"/>
      <c r="K2528" s="133"/>
      <c r="L2528" s="133"/>
      <c r="M2528" s="133"/>
      <c r="N2528" s="133"/>
      <c r="Q2528" s="109"/>
      <c r="R2528" s="109"/>
      <c r="S2528" s="109"/>
      <c r="T2528" s="109"/>
      <c r="U2528" s="109"/>
      <c r="V2528" s="109"/>
      <c r="W2528" s="122"/>
      <c r="X2528" s="138"/>
      <c r="Y2528" s="123"/>
      <c r="Z2528" s="123"/>
      <c r="AA2528" s="79"/>
      <c r="AB2528" s="79"/>
      <c r="AC2528" s="164"/>
      <c r="AD2528" s="123"/>
      <c r="AE2528" s="174"/>
      <c r="AF2528" s="124"/>
    </row>
    <row r="2529" spans="1:32" s="106" customFormat="1">
      <c r="A2529" s="108"/>
      <c r="B2529" s="108"/>
      <c r="C2529" s="108"/>
      <c r="D2529" s="102"/>
      <c r="E2529" s="102"/>
      <c r="F2529" s="102"/>
      <c r="G2529" s="102"/>
      <c r="H2529" s="133"/>
      <c r="I2529" s="133"/>
      <c r="J2529" s="133"/>
      <c r="K2529" s="133"/>
      <c r="L2529" s="133"/>
      <c r="M2529" s="133"/>
      <c r="N2529" s="133"/>
      <c r="Q2529" s="109"/>
      <c r="R2529" s="109"/>
      <c r="S2529" s="109"/>
      <c r="T2529" s="109"/>
      <c r="U2529" s="109"/>
      <c r="V2529" s="109"/>
      <c r="W2529" s="122"/>
      <c r="X2529" s="138"/>
      <c r="Y2529" s="123"/>
      <c r="Z2529" s="123"/>
      <c r="AA2529" s="79"/>
      <c r="AB2529" s="79"/>
      <c r="AC2529" s="164"/>
      <c r="AD2529" s="123"/>
      <c r="AE2529" s="174"/>
      <c r="AF2529" s="124"/>
    </row>
    <row r="2530" spans="1:32" s="106" customFormat="1">
      <c r="A2530" s="108"/>
      <c r="B2530" s="108"/>
      <c r="C2530" s="108"/>
      <c r="D2530" s="102"/>
      <c r="E2530" s="102"/>
      <c r="F2530" s="102"/>
      <c r="G2530" s="102"/>
      <c r="H2530" s="133"/>
      <c r="I2530" s="133"/>
      <c r="J2530" s="133"/>
      <c r="K2530" s="133"/>
      <c r="L2530" s="133"/>
      <c r="M2530" s="133"/>
      <c r="N2530" s="133"/>
      <c r="Q2530" s="109"/>
      <c r="R2530" s="109"/>
      <c r="S2530" s="109"/>
      <c r="T2530" s="109"/>
      <c r="U2530" s="109"/>
      <c r="V2530" s="109"/>
      <c r="W2530" s="122"/>
      <c r="X2530" s="138"/>
      <c r="Y2530" s="123"/>
      <c r="Z2530" s="123"/>
      <c r="AA2530" s="79"/>
      <c r="AB2530" s="79"/>
      <c r="AC2530" s="164"/>
      <c r="AD2530" s="123"/>
      <c r="AE2530" s="174"/>
      <c r="AF2530" s="124"/>
    </row>
    <row r="2531" spans="1:32" s="106" customFormat="1">
      <c r="A2531" s="108"/>
      <c r="B2531" s="108"/>
      <c r="C2531" s="108"/>
      <c r="D2531" s="102"/>
      <c r="E2531" s="102"/>
      <c r="F2531" s="102"/>
      <c r="G2531" s="102"/>
      <c r="H2531" s="133"/>
      <c r="I2531" s="133"/>
      <c r="J2531" s="133"/>
      <c r="K2531" s="133"/>
      <c r="L2531" s="133"/>
      <c r="M2531" s="133"/>
      <c r="N2531" s="133"/>
      <c r="Q2531" s="109"/>
      <c r="R2531" s="109"/>
      <c r="S2531" s="109"/>
      <c r="T2531" s="109"/>
      <c r="U2531" s="109"/>
      <c r="V2531" s="109"/>
      <c r="W2531" s="122"/>
      <c r="X2531" s="138"/>
      <c r="Y2531" s="123"/>
      <c r="Z2531" s="123"/>
      <c r="AA2531" s="79"/>
      <c r="AB2531" s="79"/>
      <c r="AC2531" s="164"/>
      <c r="AD2531" s="123"/>
      <c r="AE2531" s="174"/>
      <c r="AF2531" s="124"/>
    </row>
    <row r="2532" spans="1:32" s="106" customFormat="1">
      <c r="A2532" s="108"/>
      <c r="B2532" s="108"/>
      <c r="C2532" s="108"/>
      <c r="D2532" s="41"/>
      <c r="E2532" s="41"/>
      <c r="F2532" s="41"/>
      <c r="G2532" s="41"/>
      <c r="H2532" s="133"/>
      <c r="I2532" s="133"/>
      <c r="J2532" s="133"/>
      <c r="K2532" s="133"/>
      <c r="L2532" s="133"/>
      <c r="M2532" s="133"/>
      <c r="N2532" s="133"/>
      <c r="Q2532" s="109"/>
      <c r="R2532" s="109"/>
      <c r="S2532" s="109"/>
      <c r="T2532" s="109"/>
      <c r="U2532" s="109"/>
      <c r="V2532" s="109"/>
      <c r="W2532" s="122"/>
      <c r="X2532" s="138"/>
      <c r="Y2532" s="123"/>
      <c r="Z2532" s="123"/>
      <c r="AA2532" s="79"/>
      <c r="AB2532" s="79"/>
      <c r="AC2532" s="164"/>
      <c r="AD2532" s="123"/>
      <c r="AE2532" s="174"/>
      <c r="AF2532" s="124"/>
    </row>
    <row r="2533" spans="1:32" s="106" customFormat="1">
      <c r="A2533" s="108"/>
      <c r="B2533" s="108"/>
      <c r="C2533" s="108"/>
      <c r="D2533" s="41"/>
      <c r="E2533" s="41"/>
      <c r="F2533" s="41"/>
      <c r="G2533" s="41"/>
      <c r="H2533" s="133"/>
      <c r="I2533" s="133"/>
      <c r="J2533" s="133"/>
      <c r="K2533" s="133"/>
      <c r="L2533" s="133"/>
      <c r="M2533" s="133"/>
      <c r="N2533" s="133"/>
      <c r="Q2533" s="109"/>
      <c r="R2533" s="109"/>
      <c r="S2533" s="109"/>
      <c r="T2533" s="109"/>
      <c r="U2533" s="109"/>
      <c r="V2533" s="109"/>
      <c r="W2533" s="122"/>
      <c r="X2533" s="138"/>
      <c r="Y2533" s="123"/>
      <c r="Z2533" s="123"/>
      <c r="AA2533" s="79"/>
      <c r="AB2533" s="79"/>
      <c r="AC2533" s="164"/>
      <c r="AD2533" s="123"/>
      <c r="AE2533" s="174"/>
      <c r="AF2533" s="124"/>
    </row>
    <row r="2534" spans="1:32" s="106" customFormat="1">
      <c r="A2534" s="108"/>
      <c r="B2534" s="108"/>
      <c r="C2534" s="108"/>
      <c r="D2534" s="102"/>
      <c r="E2534" s="102"/>
      <c r="F2534" s="102"/>
      <c r="G2534" s="102"/>
      <c r="H2534" s="133"/>
      <c r="I2534" s="133"/>
      <c r="J2534" s="133"/>
      <c r="K2534" s="133"/>
      <c r="L2534" s="133"/>
      <c r="M2534" s="133"/>
      <c r="N2534" s="133"/>
      <c r="Q2534" s="109"/>
      <c r="R2534" s="109"/>
      <c r="S2534" s="109"/>
      <c r="T2534" s="109"/>
      <c r="U2534" s="109"/>
      <c r="V2534" s="109"/>
      <c r="W2534" s="122"/>
      <c r="X2534" s="138"/>
      <c r="Y2534" s="123"/>
      <c r="Z2534" s="123"/>
      <c r="AA2534" s="79"/>
      <c r="AB2534" s="79"/>
      <c r="AC2534" s="164"/>
      <c r="AD2534" s="123"/>
      <c r="AE2534" s="174"/>
      <c r="AF2534" s="124"/>
    </row>
    <row r="2535" spans="1:32" s="106" customFormat="1">
      <c r="A2535" s="108"/>
      <c r="B2535" s="108"/>
      <c r="C2535" s="108"/>
      <c r="D2535" s="102"/>
      <c r="E2535" s="102"/>
      <c r="F2535" s="102"/>
      <c r="G2535" s="102"/>
      <c r="H2535" s="133"/>
      <c r="I2535" s="133"/>
      <c r="J2535" s="133"/>
      <c r="K2535" s="133"/>
      <c r="L2535" s="133"/>
      <c r="M2535" s="133"/>
      <c r="N2535" s="133"/>
      <c r="Q2535" s="109"/>
      <c r="R2535" s="109"/>
      <c r="S2535" s="109"/>
      <c r="T2535" s="109"/>
      <c r="U2535" s="109"/>
      <c r="V2535" s="109"/>
      <c r="W2535" s="122"/>
      <c r="X2535" s="138"/>
      <c r="Y2535" s="123"/>
      <c r="Z2535" s="123"/>
      <c r="AA2535" s="79"/>
      <c r="AB2535" s="79"/>
      <c r="AC2535" s="164"/>
      <c r="AD2535" s="123"/>
      <c r="AE2535" s="174"/>
      <c r="AF2535" s="124"/>
    </row>
    <row r="2536" spans="1:32" s="106" customFormat="1">
      <c r="A2536" s="108"/>
      <c r="B2536" s="108"/>
      <c r="C2536" s="108"/>
      <c r="D2536" s="102"/>
      <c r="E2536" s="102"/>
      <c r="F2536" s="102"/>
      <c r="G2536" s="102"/>
      <c r="H2536" s="133"/>
      <c r="I2536" s="133"/>
      <c r="J2536" s="133"/>
      <c r="K2536" s="133"/>
      <c r="L2536" s="133"/>
      <c r="M2536" s="133"/>
      <c r="N2536" s="133"/>
      <c r="Q2536" s="109"/>
      <c r="R2536" s="109"/>
      <c r="S2536" s="109"/>
      <c r="T2536" s="109"/>
      <c r="U2536" s="109"/>
      <c r="V2536" s="109"/>
      <c r="W2536" s="122"/>
      <c r="X2536" s="138"/>
      <c r="Y2536" s="123"/>
      <c r="Z2536" s="123"/>
      <c r="AA2536" s="79"/>
      <c r="AB2536" s="79"/>
      <c r="AC2536" s="164"/>
      <c r="AD2536" s="123"/>
      <c r="AE2536" s="174"/>
      <c r="AF2536" s="124"/>
    </row>
    <row r="2537" spans="1:32" s="106" customFormat="1">
      <c r="A2537" s="108"/>
      <c r="B2537" s="108"/>
      <c r="C2537" s="108"/>
      <c r="D2537" s="102"/>
      <c r="E2537" s="102"/>
      <c r="F2537" s="102"/>
      <c r="G2537" s="102"/>
      <c r="H2537" s="133"/>
      <c r="I2537" s="133"/>
      <c r="J2537" s="133"/>
      <c r="K2537" s="133"/>
      <c r="L2537" s="133"/>
      <c r="M2537" s="133"/>
      <c r="N2537" s="133"/>
      <c r="Q2537" s="109"/>
      <c r="R2537" s="109"/>
      <c r="S2537" s="109"/>
      <c r="T2537" s="109"/>
      <c r="U2537" s="109"/>
      <c r="V2537" s="109"/>
      <c r="W2537" s="122"/>
      <c r="X2537" s="138"/>
      <c r="Y2537" s="123"/>
      <c r="Z2537" s="123"/>
      <c r="AA2537" s="79"/>
      <c r="AB2537" s="79"/>
      <c r="AC2537" s="164"/>
      <c r="AD2537" s="123"/>
      <c r="AE2537" s="174"/>
      <c r="AF2537" s="124"/>
    </row>
    <row r="2538" spans="1:32" s="106" customFormat="1">
      <c r="A2538" s="108"/>
      <c r="B2538" s="108"/>
      <c r="C2538" s="108"/>
      <c r="D2538" s="102"/>
      <c r="E2538" s="102"/>
      <c r="F2538" s="102"/>
      <c r="G2538" s="102"/>
      <c r="H2538" s="133"/>
      <c r="I2538" s="133"/>
      <c r="J2538" s="133"/>
      <c r="K2538" s="133"/>
      <c r="L2538" s="133"/>
      <c r="M2538" s="133"/>
      <c r="N2538" s="133"/>
      <c r="Q2538" s="109"/>
      <c r="R2538" s="109"/>
      <c r="S2538" s="109"/>
      <c r="T2538" s="109"/>
      <c r="U2538" s="109"/>
      <c r="V2538" s="109"/>
      <c r="W2538" s="122"/>
      <c r="X2538" s="138"/>
      <c r="Y2538" s="123"/>
      <c r="Z2538" s="123"/>
      <c r="AA2538" s="79"/>
      <c r="AB2538" s="79"/>
      <c r="AC2538" s="164"/>
      <c r="AD2538" s="123"/>
      <c r="AE2538" s="174"/>
      <c r="AF2538" s="124"/>
    </row>
    <row r="2539" spans="1:32" s="106" customFormat="1">
      <c r="A2539" s="108"/>
      <c r="B2539" s="108"/>
      <c r="C2539" s="108"/>
      <c r="D2539" s="41"/>
      <c r="E2539" s="41"/>
      <c r="F2539" s="41"/>
      <c r="G2539" s="41"/>
      <c r="H2539" s="133"/>
      <c r="I2539" s="133"/>
      <c r="J2539" s="133"/>
      <c r="K2539" s="133"/>
      <c r="L2539" s="133"/>
      <c r="M2539" s="133"/>
      <c r="N2539" s="133"/>
      <c r="Q2539" s="109"/>
      <c r="R2539" s="109"/>
      <c r="S2539" s="109"/>
      <c r="T2539" s="109"/>
      <c r="U2539" s="109"/>
      <c r="V2539" s="109"/>
      <c r="W2539" s="122"/>
      <c r="X2539" s="138"/>
      <c r="Y2539" s="123"/>
      <c r="Z2539" s="123"/>
      <c r="AA2539" s="79"/>
      <c r="AB2539" s="79"/>
      <c r="AC2539" s="164"/>
      <c r="AD2539" s="123"/>
      <c r="AE2539" s="174"/>
      <c r="AF2539" s="124"/>
    </row>
    <row r="2540" spans="1:32" s="106" customFormat="1">
      <c r="A2540" s="108"/>
      <c r="B2540" s="108"/>
      <c r="C2540" s="108"/>
      <c r="D2540" s="102"/>
      <c r="E2540" s="102"/>
      <c r="F2540" s="102"/>
      <c r="G2540" s="102"/>
      <c r="H2540" s="133"/>
      <c r="I2540" s="133"/>
      <c r="J2540" s="133"/>
      <c r="K2540" s="133"/>
      <c r="L2540" s="133"/>
      <c r="M2540" s="133"/>
      <c r="N2540" s="133"/>
      <c r="Q2540" s="109"/>
      <c r="R2540" s="109"/>
      <c r="S2540" s="109"/>
      <c r="T2540" s="109"/>
      <c r="U2540" s="109"/>
      <c r="V2540" s="109"/>
      <c r="W2540" s="122"/>
      <c r="X2540" s="138"/>
      <c r="Y2540" s="123"/>
      <c r="Z2540" s="123"/>
      <c r="AA2540" s="79"/>
      <c r="AB2540" s="79"/>
      <c r="AC2540" s="164"/>
      <c r="AD2540" s="123"/>
      <c r="AE2540" s="174"/>
      <c r="AF2540" s="124"/>
    </row>
    <row r="2541" spans="1:32" s="106" customFormat="1">
      <c r="A2541" s="108"/>
      <c r="B2541" s="108"/>
      <c r="C2541" s="108"/>
      <c r="D2541" s="102"/>
      <c r="E2541" s="102"/>
      <c r="F2541" s="102"/>
      <c r="G2541" s="102"/>
      <c r="H2541" s="133"/>
      <c r="I2541" s="133"/>
      <c r="J2541" s="133"/>
      <c r="K2541" s="133"/>
      <c r="L2541" s="133"/>
      <c r="M2541" s="133"/>
      <c r="N2541" s="133"/>
      <c r="Q2541" s="109"/>
      <c r="R2541" s="109"/>
      <c r="S2541" s="109"/>
      <c r="T2541" s="109"/>
      <c r="U2541" s="109"/>
      <c r="V2541" s="109"/>
      <c r="W2541" s="122"/>
      <c r="X2541" s="138"/>
      <c r="Y2541" s="123"/>
      <c r="Z2541" s="123"/>
      <c r="AA2541" s="79"/>
      <c r="AB2541" s="79"/>
      <c r="AC2541" s="164"/>
      <c r="AD2541" s="123"/>
      <c r="AE2541" s="174"/>
      <c r="AF2541" s="124"/>
    </row>
    <row r="2542" spans="1:32" s="106" customFormat="1">
      <c r="A2542" s="108"/>
      <c r="B2542" s="108"/>
      <c r="C2542" s="108"/>
      <c r="D2542" s="41"/>
      <c r="E2542" s="41"/>
      <c r="F2542" s="41"/>
      <c r="G2542" s="41"/>
      <c r="H2542" s="133"/>
      <c r="I2542" s="133"/>
      <c r="J2542" s="133"/>
      <c r="K2542" s="133"/>
      <c r="L2542" s="133"/>
      <c r="M2542" s="133"/>
      <c r="N2542" s="133"/>
      <c r="Q2542" s="109"/>
      <c r="R2542" s="109"/>
      <c r="S2542" s="109"/>
      <c r="T2542" s="109"/>
      <c r="U2542" s="109"/>
      <c r="V2542" s="109"/>
      <c r="W2542" s="122"/>
      <c r="X2542" s="138"/>
      <c r="Y2542" s="123"/>
      <c r="Z2542" s="123"/>
      <c r="AA2542" s="79"/>
      <c r="AB2542" s="79"/>
      <c r="AC2542" s="164"/>
      <c r="AD2542" s="123"/>
      <c r="AE2542" s="174"/>
      <c r="AF2542" s="124"/>
    </row>
    <row r="2543" spans="1:32" s="106" customFormat="1">
      <c r="A2543" s="108"/>
      <c r="B2543" s="108"/>
      <c r="C2543" s="108"/>
      <c r="D2543" s="41"/>
      <c r="E2543" s="41"/>
      <c r="F2543" s="41"/>
      <c r="G2543" s="41"/>
      <c r="H2543" s="133"/>
      <c r="I2543" s="133"/>
      <c r="J2543" s="133"/>
      <c r="K2543" s="133"/>
      <c r="L2543" s="133"/>
      <c r="M2543" s="133"/>
      <c r="N2543" s="133"/>
      <c r="Q2543" s="109"/>
      <c r="R2543" s="109"/>
      <c r="S2543" s="109"/>
      <c r="T2543" s="109"/>
      <c r="U2543" s="109"/>
      <c r="V2543" s="109"/>
      <c r="W2543" s="122"/>
      <c r="X2543" s="138"/>
      <c r="Y2543" s="123"/>
      <c r="Z2543" s="123"/>
      <c r="AA2543" s="79"/>
      <c r="AB2543" s="79"/>
      <c r="AC2543" s="164"/>
      <c r="AD2543" s="123"/>
      <c r="AE2543" s="174"/>
      <c r="AF2543" s="124"/>
    </row>
    <row r="2544" spans="1:32" s="106" customFormat="1">
      <c r="A2544" s="108"/>
      <c r="B2544" s="108"/>
      <c r="C2544" s="108"/>
      <c r="D2544" s="102"/>
      <c r="E2544" s="102"/>
      <c r="F2544" s="102"/>
      <c r="G2544" s="102"/>
      <c r="H2544" s="133"/>
      <c r="I2544" s="133"/>
      <c r="J2544" s="133"/>
      <c r="K2544" s="133"/>
      <c r="L2544" s="133"/>
      <c r="M2544" s="133"/>
      <c r="N2544" s="133"/>
      <c r="Q2544" s="109"/>
      <c r="R2544" s="109"/>
      <c r="S2544" s="109"/>
      <c r="T2544" s="109"/>
      <c r="U2544" s="109"/>
      <c r="V2544" s="109"/>
      <c r="W2544" s="122"/>
      <c r="X2544" s="138"/>
      <c r="Y2544" s="123"/>
      <c r="Z2544" s="123"/>
      <c r="AA2544" s="79"/>
      <c r="AB2544" s="79"/>
      <c r="AC2544" s="164"/>
      <c r="AD2544" s="123"/>
      <c r="AE2544" s="174"/>
      <c r="AF2544" s="124"/>
    </row>
    <row r="2545" spans="1:32" s="106" customFormat="1">
      <c r="A2545" s="108"/>
      <c r="B2545" s="108"/>
      <c r="C2545" s="108"/>
      <c r="D2545" s="41"/>
      <c r="E2545" s="41"/>
      <c r="F2545" s="41"/>
      <c r="G2545" s="41"/>
      <c r="H2545" s="133"/>
      <c r="I2545" s="133"/>
      <c r="J2545" s="133"/>
      <c r="K2545" s="133"/>
      <c r="L2545" s="133"/>
      <c r="M2545" s="133"/>
      <c r="N2545" s="133"/>
      <c r="Q2545" s="109"/>
      <c r="R2545" s="109"/>
      <c r="S2545" s="109"/>
      <c r="T2545" s="109"/>
      <c r="U2545" s="109"/>
      <c r="V2545" s="109"/>
      <c r="W2545" s="122"/>
      <c r="X2545" s="138"/>
      <c r="Y2545" s="123"/>
      <c r="Z2545" s="123"/>
      <c r="AA2545" s="79"/>
      <c r="AB2545" s="79"/>
      <c r="AC2545" s="164"/>
      <c r="AD2545" s="123"/>
      <c r="AE2545" s="174"/>
      <c r="AF2545" s="124"/>
    </row>
    <row r="2546" spans="1:32" s="106" customFormat="1">
      <c r="A2546" s="108"/>
      <c r="B2546" s="108"/>
      <c r="C2546" s="108"/>
      <c r="D2546" s="102"/>
      <c r="E2546" s="102"/>
      <c r="F2546" s="102"/>
      <c r="G2546" s="102"/>
      <c r="H2546" s="133"/>
      <c r="I2546" s="133"/>
      <c r="J2546" s="133"/>
      <c r="K2546" s="133"/>
      <c r="L2546" s="133"/>
      <c r="M2546" s="133"/>
      <c r="N2546" s="133"/>
      <c r="Q2546" s="109"/>
      <c r="R2546" s="109"/>
      <c r="S2546" s="109"/>
      <c r="T2546" s="109"/>
      <c r="U2546" s="109"/>
      <c r="V2546" s="109"/>
      <c r="W2546" s="122"/>
      <c r="X2546" s="138"/>
      <c r="Y2546" s="123"/>
      <c r="Z2546" s="123"/>
      <c r="AA2546" s="79"/>
      <c r="AB2546" s="79"/>
      <c r="AC2546" s="164"/>
      <c r="AD2546" s="123"/>
      <c r="AE2546" s="174"/>
      <c r="AF2546" s="124"/>
    </row>
    <row r="2547" spans="1:32" s="106" customFormat="1">
      <c r="A2547" s="108"/>
      <c r="B2547" s="108"/>
      <c r="C2547" s="108"/>
      <c r="D2547" s="102"/>
      <c r="E2547" s="102"/>
      <c r="F2547" s="102"/>
      <c r="G2547" s="102"/>
      <c r="H2547" s="133"/>
      <c r="I2547" s="133"/>
      <c r="J2547" s="133"/>
      <c r="K2547" s="133"/>
      <c r="L2547" s="133"/>
      <c r="M2547" s="133"/>
      <c r="N2547" s="133"/>
      <c r="Q2547" s="109"/>
      <c r="R2547" s="109"/>
      <c r="S2547" s="109"/>
      <c r="T2547" s="109"/>
      <c r="U2547" s="109"/>
      <c r="V2547" s="109"/>
      <c r="W2547" s="122"/>
      <c r="X2547" s="138"/>
      <c r="Y2547" s="123"/>
      <c r="Z2547" s="123"/>
      <c r="AA2547" s="79"/>
      <c r="AB2547" s="79"/>
      <c r="AC2547" s="164"/>
      <c r="AD2547" s="123"/>
      <c r="AE2547" s="174"/>
      <c r="AF2547" s="124"/>
    </row>
    <row r="2548" spans="1:32" s="106" customFormat="1">
      <c r="A2548" s="108"/>
      <c r="B2548" s="108"/>
      <c r="C2548" s="108"/>
      <c r="D2548" s="102"/>
      <c r="E2548" s="102"/>
      <c r="F2548" s="102"/>
      <c r="G2548" s="102"/>
      <c r="H2548" s="133"/>
      <c r="I2548" s="133"/>
      <c r="J2548" s="133"/>
      <c r="K2548" s="133"/>
      <c r="L2548" s="133"/>
      <c r="M2548" s="133"/>
      <c r="N2548" s="133"/>
      <c r="Q2548" s="109"/>
      <c r="R2548" s="109"/>
      <c r="S2548" s="109"/>
      <c r="T2548" s="109"/>
      <c r="U2548" s="109"/>
      <c r="V2548" s="109"/>
      <c r="W2548" s="122"/>
      <c r="X2548" s="138"/>
      <c r="Y2548" s="123"/>
      <c r="Z2548" s="123"/>
      <c r="AA2548" s="79"/>
      <c r="AB2548" s="79"/>
      <c r="AC2548" s="164"/>
      <c r="AD2548" s="123"/>
      <c r="AE2548" s="174"/>
      <c r="AF2548" s="124"/>
    </row>
    <row r="2549" spans="1:32" s="106" customFormat="1">
      <c r="A2549" s="108"/>
      <c r="B2549" s="108"/>
      <c r="C2549" s="108"/>
      <c r="D2549" s="102"/>
      <c r="E2549" s="102"/>
      <c r="F2549" s="102"/>
      <c r="G2549" s="102"/>
      <c r="H2549" s="133"/>
      <c r="I2549" s="133"/>
      <c r="J2549" s="133"/>
      <c r="K2549" s="133"/>
      <c r="L2549" s="133"/>
      <c r="M2549" s="133"/>
      <c r="N2549" s="133"/>
      <c r="Q2549" s="109"/>
      <c r="R2549" s="109"/>
      <c r="S2549" s="109"/>
      <c r="T2549" s="109"/>
      <c r="U2549" s="109"/>
      <c r="V2549" s="109"/>
      <c r="W2549" s="122"/>
      <c r="X2549" s="138"/>
      <c r="Y2549" s="123"/>
      <c r="Z2549" s="123"/>
      <c r="AA2549" s="79"/>
      <c r="AB2549" s="79"/>
      <c r="AC2549" s="164"/>
      <c r="AD2549" s="123"/>
      <c r="AE2549" s="174"/>
      <c r="AF2549" s="124"/>
    </row>
    <row r="2550" spans="1:32" s="106" customFormat="1">
      <c r="A2550" s="108"/>
      <c r="B2550" s="108"/>
      <c r="C2550" s="108"/>
      <c r="D2550" s="41"/>
      <c r="E2550" s="41"/>
      <c r="F2550" s="41"/>
      <c r="G2550" s="41"/>
      <c r="H2550" s="133"/>
      <c r="I2550" s="133"/>
      <c r="J2550" s="133"/>
      <c r="K2550" s="133"/>
      <c r="L2550" s="133"/>
      <c r="M2550" s="133"/>
      <c r="N2550" s="133"/>
      <c r="Q2550" s="109"/>
      <c r="R2550" s="109"/>
      <c r="S2550" s="109"/>
      <c r="T2550" s="109"/>
      <c r="U2550" s="109"/>
      <c r="V2550" s="109"/>
      <c r="W2550" s="122"/>
      <c r="X2550" s="138"/>
      <c r="Y2550" s="123"/>
      <c r="Z2550" s="123"/>
      <c r="AA2550" s="79"/>
      <c r="AB2550" s="79"/>
      <c r="AC2550" s="164"/>
      <c r="AD2550" s="123"/>
      <c r="AE2550" s="174"/>
      <c r="AF2550" s="124"/>
    </row>
    <row r="2551" spans="1:32" s="106" customFormat="1">
      <c r="A2551" s="108"/>
      <c r="B2551" s="108"/>
      <c r="C2551" s="108"/>
      <c r="D2551" s="102"/>
      <c r="E2551" s="102"/>
      <c r="F2551" s="102"/>
      <c r="G2551" s="102"/>
      <c r="H2551" s="133"/>
      <c r="I2551" s="133"/>
      <c r="J2551" s="133"/>
      <c r="K2551" s="133"/>
      <c r="L2551" s="133"/>
      <c r="M2551" s="133"/>
      <c r="N2551" s="133"/>
      <c r="Q2551" s="109"/>
      <c r="R2551" s="109"/>
      <c r="S2551" s="109"/>
      <c r="T2551" s="109"/>
      <c r="U2551" s="109"/>
      <c r="V2551" s="109"/>
      <c r="W2551" s="122"/>
      <c r="X2551" s="138"/>
      <c r="Y2551" s="123"/>
      <c r="Z2551" s="123"/>
      <c r="AA2551" s="79"/>
      <c r="AB2551" s="79"/>
      <c r="AC2551" s="164"/>
      <c r="AD2551" s="123"/>
      <c r="AE2551" s="174"/>
      <c r="AF2551" s="124"/>
    </row>
    <row r="2552" spans="1:32" s="106" customFormat="1">
      <c r="A2552" s="108"/>
      <c r="B2552" s="108"/>
      <c r="C2552" s="108"/>
      <c r="D2552" s="41"/>
      <c r="E2552" s="41"/>
      <c r="F2552" s="41"/>
      <c r="G2552" s="41"/>
      <c r="H2552" s="133"/>
      <c r="I2552" s="133"/>
      <c r="J2552" s="133"/>
      <c r="K2552" s="133"/>
      <c r="L2552" s="133"/>
      <c r="M2552" s="133"/>
      <c r="N2552" s="133"/>
      <c r="Q2552" s="109"/>
      <c r="R2552" s="109"/>
      <c r="S2552" s="109"/>
      <c r="T2552" s="109"/>
      <c r="U2552" s="109"/>
      <c r="V2552" s="109"/>
      <c r="W2552" s="122"/>
      <c r="X2552" s="138"/>
      <c r="Y2552" s="123"/>
      <c r="Z2552" s="123"/>
      <c r="AA2552" s="79"/>
      <c r="AB2552" s="79"/>
      <c r="AC2552" s="164"/>
      <c r="AD2552" s="123"/>
      <c r="AE2552" s="174"/>
      <c r="AF2552" s="124"/>
    </row>
    <row r="2553" spans="1:32" s="106" customFormat="1">
      <c r="A2553" s="108"/>
      <c r="B2553" s="108"/>
      <c r="C2553" s="108"/>
      <c r="D2553" s="102"/>
      <c r="E2553" s="102"/>
      <c r="F2553" s="102"/>
      <c r="G2553" s="102"/>
      <c r="H2553" s="133"/>
      <c r="I2553" s="133"/>
      <c r="J2553" s="133"/>
      <c r="K2553" s="133"/>
      <c r="L2553" s="133"/>
      <c r="M2553" s="133"/>
      <c r="N2553" s="133"/>
      <c r="Q2553" s="109"/>
      <c r="R2553" s="109"/>
      <c r="S2553" s="109"/>
      <c r="T2553" s="109"/>
      <c r="U2553" s="109"/>
      <c r="V2553" s="109"/>
      <c r="W2553" s="122"/>
      <c r="X2553" s="138"/>
      <c r="Y2553" s="123"/>
      <c r="Z2553" s="123"/>
      <c r="AA2553" s="79"/>
      <c r="AB2553" s="79"/>
      <c r="AC2553" s="164"/>
      <c r="AD2553" s="123"/>
      <c r="AE2553" s="174"/>
      <c r="AF2553" s="124"/>
    </row>
    <row r="2554" spans="1:32" s="106" customFormat="1">
      <c r="A2554" s="108"/>
      <c r="B2554" s="108"/>
      <c r="C2554" s="108"/>
      <c r="D2554" s="102"/>
      <c r="E2554" s="102"/>
      <c r="F2554" s="102"/>
      <c r="G2554" s="102"/>
      <c r="H2554" s="133"/>
      <c r="I2554" s="133"/>
      <c r="J2554" s="133"/>
      <c r="K2554" s="133"/>
      <c r="L2554" s="133"/>
      <c r="M2554" s="133"/>
      <c r="N2554" s="133"/>
      <c r="Q2554" s="109"/>
      <c r="R2554" s="109"/>
      <c r="S2554" s="109"/>
      <c r="T2554" s="109"/>
      <c r="U2554" s="109"/>
      <c r="V2554" s="109"/>
      <c r="W2554" s="122"/>
      <c r="X2554" s="138"/>
      <c r="Y2554" s="123"/>
      <c r="Z2554" s="123"/>
      <c r="AA2554" s="79"/>
      <c r="AB2554" s="79"/>
      <c r="AC2554" s="164"/>
      <c r="AD2554" s="123"/>
      <c r="AE2554" s="174"/>
      <c r="AF2554" s="124"/>
    </row>
    <row r="2555" spans="1:32" s="106" customFormat="1">
      <c r="A2555" s="108"/>
      <c r="B2555" s="108"/>
      <c r="C2555" s="108"/>
      <c r="D2555" s="41"/>
      <c r="E2555" s="41"/>
      <c r="F2555" s="41"/>
      <c r="G2555" s="41"/>
      <c r="H2555" s="133"/>
      <c r="I2555" s="133"/>
      <c r="J2555" s="133"/>
      <c r="K2555" s="133"/>
      <c r="L2555" s="133"/>
      <c r="M2555" s="133"/>
      <c r="N2555" s="133"/>
      <c r="Q2555" s="109"/>
      <c r="R2555" s="109"/>
      <c r="S2555" s="109"/>
      <c r="T2555" s="109"/>
      <c r="U2555" s="109"/>
      <c r="V2555" s="109"/>
      <c r="W2555" s="122"/>
      <c r="X2555" s="138"/>
      <c r="Y2555" s="123"/>
      <c r="Z2555" s="123"/>
      <c r="AA2555" s="79"/>
      <c r="AB2555" s="79"/>
      <c r="AC2555" s="164"/>
      <c r="AD2555" s="123"/>
      <c r="AE2555" s="174"/>
      <c r="AF2555" s="124"/>
    </row>
    <row r="2556" spans="1:32" s="106" customFormat="1">
      <c r="A2556" s="108"/>
      <c r="B2556" s="108"/>
      <c r="C2556" s="108"/>
      <c r="D2556" s="41"/>
      <c r="E2556" s="41"/>
      <c r="F2556" s="41"/>
      <c r="G2556" s="41"/>
      <c r="H2556" s="133"/>
      <c r="I2556" s="133"/>
      <c r="J2556" s="133"/>
      <c r="K2556" s="133"/>
      <c r="L2556" s="133"/>
      <c r="M2556" s="133"/>
      <c r="N2556" s="133"/>
      <c r="Q2556" s="109"/>
      <c r="R2556" s="109"/>
      <c r="S2556" s="109"/>
      <c r="T2556" s="109"/>
      <c r="U2556" s="109"/>
      <c r="V2556" s="109"/>
      <c r="W2556" s="122"/>
      <c r="X2556" s="138"/>
      <c r="Y2556" s="123"/>
      <c r="Z2556" s="123"/>
      <c r="AA2556" s="79"/>
      <c r="AB2556" s="79"/>
      <c r="AC2556" s="164"/>
      <c r="AD2556" s="123"/>
      <c r="AE2556" s="174"/>
      <c r="AF2556" s="124"/>
    </row>
    <row r="2557" spans="1:32" s="106" customFormat="1">
      <c r="A2557" s="108"/>
      <c r="B2557" s="108"/>
      <c r="C2557" s="108"/>
      <c r="D2557" s="102"/>
      <c r="E2557" s="102"/>
      <c r="F2557" s="102"/>
      <c r="G2557" s="102"/>
      <c r="H2557" s="133"/>
      <c r="I2557" s="133"/>
      <c r="J2557" s="133"/>
      <c r="K2557" s="133"/>
      <c r="L2557" s="133"/>
      <c r="M2557" s="133"/>
      <c r="N2557" s="133"/>
      <c r="Q2557" s="109"/>
      <c r="R2557" s="109"/>
      <c r="S2557" s="109"/>
      <c r="T2557" s="109"/>
      <c r="U2557" s="109"/>
      <c r="V2557" s="109"/>
      <c r="W2557" s="122"/>
      <c r="X2557" s="138"/>
      <c r="Y2557" s="123"/>
      <c r="Z2557" s="123"/>
      <c r="AA2557" s="79"/>
      <c r="AB2557" s="79"/>
      <c r="AC2557" s="164"/>
      <c r="AD2557" s="123"/>
      <c r="AE2557" s="174"/>
      <c r="AF2557" s="124"/>
    </row>
    <row r="2558" spans="1:32" s="106" customFormat="1">
      <c r="A2558" s="108"/>
      <c r="B2558" s="108"/>
      <c r="C2558" s="108"/>
      <c r="D2558" s="102"/>
      <c r="E2558" s="102"/>
      <c r="F2558" s="102"/>
      <c r="G2558" s="102"/>
      <c r="H2558" s="133"/>
      <c r="I2558" s="133"/>
      <c r="J2558" s="133"/>
      <c r="K2558" s="133"/>
      <c r="L2558" s="133"/>
      <c r="M2558" s="133"/>
      <c r="N2558" s="133"/>
      <c r="Q2558" s="109"/>
      <c r="R2558" s="109"/>
      <c r="S2558" s="109"/>
      <c r="T2558" s="109"/>
      <c r="U2558" s="109"/>
      <c r="V2558" s="109"/>
      <c r="W2558" s="122"/>
      <c r="X2558" s="138"/>
      <c r="Y2558" s="123"/>
      <c r="Z2558" s="123"/>
      <c r="AA2558" s="79"/>
      <c r="AB2558" s="79"/>
      <c r="AC2558" s="164"/>
      <c r="AD2558" s="123"/>
      <c r="AE2558" s="174"/>
      <c r="AF2558" s="124"/>
    </row>
    <row r="2559" spans="1:32" s="106" customFormat="1">
      <c r="A2559" s="108"/>
      <c r="B2559" s="108"/>
      <c r="C2559" s="108"/>
      <c r="D2559" s="102"/>
      <c r="E2559" s="102"/>
      <c r="F2559" s="102"/>
      <c r="G2559" s="102"/>
      <c r="H2559" s="133"/>
      <c r="I2559" s="133"/>
      <c r="J2559" s="133"/>
      <c r="K2559" s="133"/>
      <c r="L2559" s="133"/>
      <c r="M2559" s="133"/>
      <c r="N2559" s="133"/>
      <c r="Q2559" s="109"/>
      <c r="R2559" s="109"/>
      <c r="S2559" s="109"/>
      <c r="T2559" s="109"/>
      <c r="U2559" s="109"/>
      <c r="V2559" s="109"/>
      <c r="W2559" s="122"/>
      <c r="X2559" s="138"/>
      <c r="Y2559" s="123"/>
      <c r="Z2559" s="123"/>
      <c r="AA2559" s="79"/>
      <c r="AB2559" s="79"/>
      <c r="AC2559" s="164"/>
      <c r="AD2559" s="123"/>
      <c r="AE2559" s="174"/>
      <c r="AF2559" s="124"/>
    </row>
    <row r="2560" spans="1:32" s="106" customFormat="1">
      <c r="A2560" s="108"/>
      <c r="B2560" s="108"/>
      <c r="C2560" s="108"/>
      <c r="D2560" s="102"/>
      <c r="E2560" s="102"/>
      <c r="F2560" s="102"/>
      <c r="G2560" s="102"/>
      <c r="H2560" s="133"/>
      <c r="I2560" s="133"/>
      <c r="J2560" s="133"/>
      <c r="K2560" s="133"/>
      <c r="L2560" s="133"/>
      <c r="M2560" s="133"/>
      <c r="N2560" s="133"/>
      <c r="Q2560" s="109"/>
      <c r="R2560" s="109"/>
      <c r="S2560" s="109"/>
      <c r="T2560" s="109"/>
      <c r="U2560" s="109"/>
      <c r="V2560" s="109"/>
      <c r="W2560" s="122"/>
      <c r="X2560" s="138"/>
      <c r="Y2560" s="123"/>
      <c r="Z2560" s="123"/>
      <c r="AA2560" s="79"/>
      <c r="AB2560" s="79"/>
      <c r="AC2560" s="164"/>
      <c r="AD2560" s="123"/>
      <c r="AE2560" s="174"/>
      <c r="AF2560" s="124"/>
    </row>
    <row r="2561" spans="1:32" s="106" customFormat="1">
      <c r="A2561" s="108"/>
      <c r="B2561" s="108"/>
      <c r="C2561" s="108"/>
      <c r="D2561" s="102"/>
      <c r="E2561" s="102"/>
      <c r="F2561" s="102"/>
      <c r="G2561" s="102"/>
      <c r="H2561" s="133"/>
      <c r="I2561" s="133"/>
      <c r="J2561" s="133"/>
      <c r="K2561" s="133"/>
      <c r="L2561" s="133"/>
      <c r="M2561" s="133"/>
      <c r="N2561" s="133"/>
      <c r="Q2561" s="109"/>
      <c r="R2561" s="109"/>
      <c r="S2561" s="109"/>
      <c r="T2561" s="109"/>
      <c r="U2561" s="109"/>
      <c r="V2561" s="109"/>
      <c r="W2561" s="122"/>
      <c r="X2561" s="138"/>
      <c r="Y2561" s="123"/>
      <c r="Z2561" s="123"/>
      <c r="AA2561" s="79"/>
      <c r="AB2561" s="79"/>
      <c r="AC2561" s="164"/>
      <c r="AD2561" s="123"/>
      <c r="AE2561" s="174"/>
      <c r="AF2561" s="124"/>
    </row>
    <row r="2562" spans="1:32" s="106" customFormat="1">
      <c r="A2562" s="108"/>
      <c r="B2562" s="108"/>
      <c r="C2562" s="108"/>
      <c r="D2562" s="102"/>
      <c r="E2562" s="102"/>
      <c r="F2562" s="102"/>
      <c r="G2562" s="102"/>
      <c r="H2562" s="133"/>
      <c r="I2562" s="133"/>
      <c r="J2562" s="133"/>
      <c r="K2562" s="133"/>
      <c r="L2562" s="133"/>
      <c r="M2562" s="133"/>
      <c r="N2562" s="133"/>
      <c r="Q2562" s="109"/>
      <c r="R2562" s="109"/>
      <c r="S2562" s="109"/>
      <c r="T2562" s="109"/>
      <c r="U2562" s="109"/>
      <c r="V2562" s="109"/>
      <c r="W2562" s="122"/>
      <c r="X2562" s="138"/>
      <c r="Y2562" s="123"/>
      <c r="Z2562" s="123"/>
      <c r="AA2562" s="79"/>
      <c r="AB2562" s="79"/>
      <c r="AC2562" s="164"/>
      <c r="AD2562" s="123"/>
      <c r="AE2562" s="174"/>
      <c r="AF2562" s="124"/>
    </row>
    <row r="2563" spans="1:32" s="106" customFormat="1">
      <c r="A2563" s="108"/>
      <c r="B2563" s="108"/>
      <c r="C2563" s="108"/>
      <c r="D2563" s="102"/>
      <c r="E2563" s="102"/>
      <c r="F2563" s="102"/>
      <c r="G2563" s="102"/>
      <c r="H2563" s="133"/>
      <c r="I2563" s="133"/>
      <c r="J2563" s="133"/>
      <c r="K2563" s="133"/>
      <c r="L2563" s="133"/>
      <c r="M2563" s="133"/>
      <c r="N2563" s="133"/>
      <c r="Q2563" s="109"/>
      <c r="R2563" s="109"/>
      <c r="S2563" s="109"/>
      <c r="T2563" s="109"/>
      <c r="U2563" s="109"/>
      <c r="V2563" s="109"/>
      <c r="W2563" s="122"/>
      <c r="X2563" s="138"/>
      <c r="Y2563" s="123"/>
      <c r="Z2563" s="123"/>
      <c r="AA2563" s="79"/>
      <c r="AB2563" s="79"/>
      <c r="AC2563" s="164"/>
      <c r="AD2563" s="123"/>
      <c r="AE2563" s="174"/>
      <c r="AF2563" s="124"/>
    </row>
    <row r="2564" spans="1:32" s="106" customFormat="1">
      <c r="A2564" s="108"/>
      <c r="B2564" s="108"/>
      <c r="C2564" s="108"/>
      <c r="D2564" s="102"/>
      <c r="E2564" s="102"/>
      <c r="F2564" s="102"/>
      <c r="G2564" s="102"/>
      <c r="H2564" s="133"/>
      <c r="I2564" s="133"/>
      <c r="J2564" s="133"/>
      <c r="K2564" s="133"/>
      <c r="L2564" s="133"/>
      <c r="M2564" s="133"/>
      <c r="N2564" s="133"/>
      <c r="Q2564" s="109"/>
      <c r="R2564" s="109"/>
      <c r="S2564" s="109"/>
      <c r="T2564" s="109"/>
      <c r="U2564" s="109"/>
      <c r="V2564" s="109"/>
      <c r="W2564" s="122"/>
      <c r="X2564" s="138"/>
      <c r="Y2564" s="123"/>
      <c r="Z2564" s="123"/>
      <c r="AA2564" s="79"/>
      <c r="AB2564" s="79"/>
      <c r="AC2564" s="164"/>
      <c r="AD2564" s="123"/>
      <c r="AE2564" s="174"/>
      <c r="AF2564" s="124"/>
    </row>
    <row r="2565" spans="1:32" s="106" customFormat="1">
      <c r="A2565" s="108"/>
      <c r="B2565" s="108"/>
      <c r="C2565" s="108"/>
      <c r="D2565" s="41"/>
      <c r="E2565" s="41"/>
      <c r="F2565" s="41"/>
      <c r="G2565" s="41"/>
      <c r="H2565" s="133"/>
      <c r="I2565" s="133"/>
      <c r="J2565" s="133"/>
      <c r="K2565" s="133"/>
      <c r="L2565" s="133"/>
      <c r="M2565" s="133"/>
      <c r="N2565" s="133"/>
      <c r="Q2565" s="109"/>
      <c r="R2565" s="109"/>
      <c r="S2565" s="109"/>
      <c r="T2565" s="109"/>
      <c r="U2565" s="109"/>
      <c r="V2565" s="109"/>
      <c r="W2565" s="122"/>
      <c r="X2565" s="138"/>
      <c r="Y2565" s="123"/>
      <c r="Z2565" s="123"/>
      <c r="AA2565" s="79"/>
      <c r="AB2565" s="79"/>
      <c r="AC2565" s="164"/>
      <c r="AD2565" s="123"/>
      <c r="AE2565" s="174"/>
      <c r="AF2565" s="124"/>
    </row>
    <row r="2566" spans="1:32" s="106" customFormat="1">
      <c r="A2566" s="108"/>
      <c r="B2566" s="108"/>
      <c r="C2566" s="108"/>
      <c r="D2566" s="41"/>
      <c r="E2566" s="41"/>
      <c r="F2566" s="41"/>
      <c r="G2566" s="41"/>
      <c r="H2566" s="133"/>
      <c r="I2566" s="133"/>
      <c r="J2566" s="133"/>
      <c r="K2566" s="133"/>
      <c r="L2566" s="133"/>
      <c r="M2566" s="133"/>
      <c r="N2566" s="133"/>
      <c r="Q2566" s="109"/>
      <c r="R2566" s="109"/>
      <c r="S2566" s="109"/>
      <c r="T2566" s="109"/>
      <c r="U2566" s="109"/>
      <c r="V2566" s="109"/>
      <c r="W2566" s="122"/>
      <c r="X2566" s="138"/>
      <c r="Y2566" s="123"/>
      <c r="Z2566" s="123"/>
      <c r="AA2566" s="79"/>
      <c r="AB2566" s="79"/>
      <c r="AC2566" s="164"/>
      <c r="AD2566" s="123"/>
      <c r="AE2566" s="174"/>
      <c r="AF2566" s="124"/>
    </row>
    <row r="2567" spans="1:32" s="106" customFormat="1">
      <c r="A2567" s="108"/>
      <c r="B2567" s="108"/>
      <c r="C2567" s="108"/>
      <c r="D2567" s="102"/>
      <c r="E2567" s="102"/>
      <c r="F2567" s="102"/>
      <c r="G2567" s="102"/>
      <c r="H2567" s="133"/>
      <c r="I2567" s="133"/>
      <c r="J2567" s="133"/>
      <c r="K2567" s="133"/>
      <c r="L2567" s="133"/>
      <c r="M2567" s="133"/>
      <c r="N2567" s="133"/>
      <c r="Q2567" s="109"/>
      <c r="R2567" s="109"/>
      <c r="S2567" s="109"/>
      <c r="T2567" s="109"/>
      <c r="U2567" s="109"/>
      <c r="V2567" s="109"/>
      <c r="W2567" s="122"/>
      <c r="X2567" s="138"/>
      <c r="Y2567" s="123"/>
      <c r="Z2567" s="123"/>
      <c r="AA2567" s="79"/>
      <c r="AB2567" s="79"/>
      <c r="AC2567" s="164"/>
      <c r="AD2567" s="123"/>
      <c r="AE2567" s="174"/>
      <c r="AF2567" s="124"/>
    </row>
    <row r="2568" spans="1:32" s="106" customFormat="1">
      <c r="A2568" s="108"/>
      <c r="B2568" s="108"/>
      <c r="C2568" s="108"/>
      <c r="D2568" s="102"/>
      <c r="E2568" s="102"/>
      <c r="F2568" s="102"/>
      <c r="G2568" s="102"/>
      <c r="H2568" s="133"/>
      <c r="I2568" s="133"/>
      <c r="J2568" s="133"/>
      <c r="K2568" s="133"/>
      <c r="L2568" s="133"/>
      <c r="M2568" s="133"/>
      <c r="N2568" s="133"/>
      <c r="Q2568" s="109"/>
      <c r="R2568" s="109"/>
      <c r="S2568" s="109"/>
      <c r="T2568" s="109"/>
      <c r="U2568" s="109"/>
      <c r="V2568" s="109"/>
      <c r="W2568" s="122"/>
      <c r="X2568" s="138"/>
      <c r="Y2568" s="123"/>
      <c r="Z2568" s="123"/>
      <c r="AA2568" s="79"/>
      <c r="AB2568" s="79"/>
      <c r="AC2568" s="164"/>
      <c r="AD2568" s="123"/>
      <c r="AE2568" s="174"/>
      <c r="AF2568" s="124"/>
    </row>
    <row r="2569" spans="1:32" s="106" customFormat="1">
      <c r="A2569" s="108"/>
      <c r="B2569" s="108"/>
      <c r="C2569" s="108"/>
      <c r="D2569" s="102"/>
      <c r="E2569" s="102"/>
      <c r="F2569" s="102"/>
      <c r="G2569" s="102"/>
      <c r="H2569" s="133"/>
      <c r="I2569" s="133"/>
      <c r="J2569" s="133"/>
      <c r="K2569" s="133"/>
      <c r="L2569" s="133"/>
      <c r="M2569" s="133"/>
      <c r="N2569" s="133"/>
      <c r="Q2569" s="109"/>
      <c r="R2569" s="109"/>
      <c r="S2569" s="109"/>
      <c r="T2569" s="109"/>
      <c r="U2569" s="109"/>
      <c r="V2569" s="109"/>
      <c r="W2569" s="122"/>
      <c r="X2569" s="138"/>
      <c r="Y2569" s="123"/>
      <c r="Z2569" s="123"/>
      <c r="AA2569" s="79"/>
      <c r="AB2569" s="79"/>
      <c r="AC2569" s="164"/>
      <c r="AD2569" s="123"/>
      <c r="AE2569" s="174"/>
      <c r="AF2569" s="124"/>
    </row>
    <row r="2570" spans="1:32" s="106" customFormat="1">
      <c r="A2570" s="108"/>
      <c r="B2570" s="108"/>
      <c r="C2570" s="108"/>
      <c r="D2570" s="102"/>
      <c r="E2570" s="102"/>
      <c r="F2570" s="102"/>
      <c r="G2570" s="102"/>
      <c r="H2570" s="133"/>
      <c r="I2570" s="133"/>
      <c r="J2570" s="133"/>
      <c r="K2570" s="133"/>
      <c r="L2570" s="133"/>
      <c r="M2570" s="133"/>
      <c r="N2570" s="133"/>
      <c r="Q2570" s="109"/>
      <c r="R2570" s="109"/>
      <c r="S2570" s="109"/>
      <c r="T2570" s="109"/>
      <c r="U2570" s="109"/>
      <c r="V2570" s="109"/>
      <c r="W2570" s="122"/>
      <c r="X2570" s="138"/>
      <c r="Y2570" s="123"/>
      <c r="Z2570" s="123"/>
      <c r="AA2570" s="79"/>
      <c r="AB2570" s="79"/>
      <c r="AC2570" s="164"/>
      <c r="AD2570" s="123"/>
      <c r="AE2570" s="174"/>
      <c r="AF2570" s="124"/>
    </row>
    <row r="2571" spans="1:32" s="106" customFormat="1">
      <c r="A2571" s="108"/>
      <c r="B2571" s="108"/>
      <c r="C2571" s="108"/>
      <c r="D2571" s="102"/>
      <c r="E2571" s="102"/>
      <c r="F2571" s="102"/>
      <c r="G2571" s="102"/>
      <c r="H2571" s="133"/>
      <c r="I2571" s="133"/>
      <c r="J2571" s="133"/>
      <c r="K2571" s="133"/>
      <c r="L2571" s="133"/>
      <c r="M2571" s="133"/>
      <c r="N2571" s="133"/>
      <c r="Q2571" s="109"/>
      <c r="R2571" s="109"/>
      <c r="S2571" s="109"/>
      <c r="T2571" s="109"/>
      <c r="U2571" s="109"/>
      <c r="V2571" s="109"/>
      <c r="W2571" s="122"/>
      <c r="X2571" s="138"/>
      <c r="Y2571" s="123"/>
      <c r="Z2571" s="123"/>
      <c r="AA2571" s="79"/>
      <c r="AB2571" s="79"/>
      <c r="AC2571" s="164"/>
      <c r="AD2571" s="123"/>
      <c r="AE2571" s="174"/>
      <c r="AF2571" s="124"/>
    </row>
    <row r="2572" spans="1:32" s="106" customFormat="1">
      <c r="A2572" s="108"/>
      <c r="B2572" s="108"/>
      <c r="C2572" s="108"/>
      <c r="D2572" s="102"/>
      <c r="E2572" s="102"/>
      <c r="F2572" s="102"/>
      <c r="G2572" s="102"/>
      <c r="H2572" s="133"/>
      <c r="I2572" s="133"/>
      <c r="J2572" s="133"/>
      <c r="K2572" s="133"/>
      <c r="L2572" s="133"/>
      <c r="M2572" s="133"/>
      <c r="N2572" s="133"/>
      <c r="Q2572" s="109"/>
      <c r="R2572" s="109"/>
      <c r="S2572" s="109"/>
      <c r="T2572" s="109"/>
      <c r="U2572" s="109"/>
      <c r="V2572" s="109"/>
      <c r="W2572" s="122"/>
      <c r="X2572" s="138"/>
      <c r="Y2572" s="123"/>
      <c r="Z2572" s="123"/>
      <c r="AA2572" s="79"/>
      <c r="AB2572" s="79"/>
      <c r="AC2572" s="164"/>
      <c r="AD2572" s="123"/>
      <c r="AE2572" s="174"/>
      <c r="AF2572" s="124"/>
    </row>
    <row r="2573" spans="1:32" s="106" customFormat="1">
      <c r="A2573" s="108"/>
      <c r="B2573" s="108"/>
      <c r="C2573" s="108"/>
      <c r="D2573" s="102"/>
      <c r="E2573" s="102"/>
      <c r="F2573" s="102"/>
      <c r="G2573" s="102"/>
      <c r="H2573" s="133"/>
      <c r="I2573" s="133"/>
      <c r="J2573" s="133"/>
      <c r="K2573" s="133"/>
      <c r="L2573" s="133"/>
      <c r="M2573" s="133"/>
      <c r="N2573" s="133"/>
      <c r="Q2573" s="109"/>
      <c r="R2573" s="109"/>
      <c r="S2573" s="109"/>
      <c r="T2573" s="109"/>
      <c r="U2573" s="109"/>
      <c r="V2573" s="109"/>
      <c r="W2573" s="122"/>
      <c r="X2573" s="138"/>
      <c r="Y2573" s="123"/>
      <c r="Z2573" s="123"/>
      <c r="AA2573" s="79"/>
      <c r="AB2573" s="79"/>
      <c r="AC2573" s="164"/>
      <c r="AD2573" s="123"/>
      <c r="AE2573" s="174"/>
      <c r="AF2573" s="124"/>
    </row>
    <row r="2574" spans="1:32" s="106" customFormat="1">
      <c r="A2574" s="108"/>
      <c r="B2574" s="108"/>
      <c r="C2574" s="108"/>
      <c r="D2574" s="102"/>
      <c r="E2574" s="102"/>
      <c r="F2574" s="102"/>
      <c r="G2574" s="102"/>
      <c r="H2574" s="133"/>
      <c r="I2574" s="133"/>
      <c r="J2574" s="133"/>
      <c r="K2574" s="133"/>
      <c r="L2574" s="133"/>
      <c r="M2574" s="133"/>
      <c r="N2574" s="133"/>
      <c r="Q2574" s="109"/>
      <c r="R2574" s="109"/>
      <c r="S2574" s="109"/>
      <c r="T2574" s="109"/>
      <c r="U2574" s="109"/>
      <c r="V2574" s="109"/>
      <c r="W2574" s="122"/>
      <c r="X2574" s="138"/>
      <c r="Y2574" s="123"/>
      <c r="Z2574" s="123"/>
      <c r="AA2574" s="79"/>
      <c r="AB2574" s="79"/>
      <c r="AC2574" s="164"/>
      <c r="AD2574" s="123"/>
      <c r="AE2574" s="174"/>
      <c r="AF2574" s="124"/>
    </row>
    <row r="2575" spans="1:32" s="106" customFormat="1">
      <c r="A2575" s="108"/>
      <c r="B2575" s="108"/>
      <c r="C2575" s="108"/>
      <c r="D2575" s="102"/>
      <c r="E2575" s="102"/>
      <c r="F2575" s="102"/>
      <c r="G2575" s="102"/>
      <c r="H2575" s="133"/>
      <c r="I2575" s="133"/>
      <c r="J2575" s="133"/>
      <c r="K2575" s="133"/>
      <c r="L2575" s="133"/>
      <c r="M2575" s="133"/>
      <c r="N2575" s="133"/>
      <c r="Q2575" s="109"/>
      <c r="R2575" s="109"/>
      <c r="S2575" s="109"/>
      <c r="T2575" s="109"/>
      <c r="U2575" s="109"/>
      <c r="V2575" s="109"/>
      <c r="W2575" s="122"/>
      <c r="X2575" s="138"/>
      <c r="Y2575" s="123"/>
      <c r="Z2575" s="123"/>
      <c r="AA2575" s="79"/>
      <c r="AB2575" s="79"/>
      <c r="AC2575" s="164"/>
      <c r="AD2575" s="123"/>
      <c r="AE2575" s="174"/>
      <c r="AF2575" s="124"/>
    </row>
    <row r="2576" spans="1:32" s="106" customFormat="1">
      <c r="A2576" s="108"/>
      <c r="B2576" s="108"/>
      <c r="C2576" s="108"/>
      <c r="D2576" s="102"/>
      <c r="E2576" s="102"/>
      <c r="F2576" s="102"/>
      <c r="G2576" s="102"/>
      <c r="H2576" s="133"/>
      <c r="I2576" s="133"/>
      <c r="J2576" s="133"/>
      <c r="K2576" s="133"/>
      <c r="L2576" s="133"/>
      <c r="M2576" s="133"/>
      <c r="N2576" s="133"/>
      <c r="Q2576" s="109"/>
      <c r="R2576" s="109"/>
      <c r="S2576" s="109"/>
      <c r="T2576" s="109"/>
      <c r="U2576" s="109"/>
      <c r="V2576" s="109"/>
      <c r="W2576" s="122"/>
      <c r="X2576" s="138"/>
      <c r="Y2576" s="123"/>
      <c r="Z2576" s="123"/>
      <c r="AA2576" s="79"/>
      <c r="AB2576" s="79"/>
      <c r="AC2576" s="164"/>
      <c r="AD2576" s="123"/>
      <c r="AE2576" s="174"/>
      <c r="AF2576" s="124"/>
    </row>
    <row r="2577" spans="1:32" s="106" customFormat="1">
      <c r="A2577" s="108"/>
      <c r="B2577" s="108"/>
      <c r="C2577" s="108"/>
      <c r="D2577" s="102"/>
      <c r="E2577" s="102"/>
      <c r="F2577" s="102"/>
      <c r="G2577" s="102"/>
      <c r="H2577" s="133"/>
      <c r="I2577" s="133"/>
      <c r="J2577" s="133"/>
      <c r="K2577" s="133"/>
      <c r="L2577" s="133"/>
      <c r="M2577" s="133"/>
      <c r="N2577" s="133"/>
      <c r="Q2577" s="109"/>
      <c r="R2577" s="109"/>
      <c r="S2577" s="109"/>
      <c r="T2577" s="109"/>
      <c r="U2577" s="109"/>
      <c r="V2577" s="109"/>
      <c r="W2577" s="122"/>
      <c r="X2577" s="138"/>
      <c r="Y2577" s="123"/>
      <c r="Z2577" s="123"/>
      <c r="AA2577" s="79"/>
      <c r="AB2577" s="79"/>
      <c r="AC2577" s="164"/>
      <c r="AD2577" s="123"/>
      <c r="AE2577" s="174"/>
      <c r="AF2577" s="124"/>
    </row>
    <row r="2578" spans="1:32" s="106" customFormat="1">
      <c r="A2578" s="108"/>
      <c r="B2578" s="108"/>
      <c r="C2578" s="108"/>
      <c r="D2578" s="41"/>
      <c r="E2578" s="41"/>
      <c r="F2578" s="41"/>
      <c r="G2578" s="41"/>
      <c r="H2578" s="133"/>
      <c r="I2578" s="133"/>
      <c r="J2578" s="133"/>
      <c r="K2578" s="133"/>
      <c r="L2578" s="133"/>
      <c r="M2578" s="133"/>
      <c r="N2578" s="133"/>
      <c r="Q2578" s="109"/>
      <c r="R2578" s="109"/>
      <c r="S2578" s="109"/>
      <c r="T2578" s="109"/>
      <c r="U2578" s="109"/>
      <c r="V2578" s="109"/>
      <c r="W2578" s="122"/>
      <c r="X2578" s="138"/>
      <c r="Y2578" s="123"/>
      <c r="Z2578" s="123"/>
      <c r="AA2578" s="79"/>
      <c r="AB2578" s="79"/>
      <c r="AC2578" s="164"/>
      <c r="AD2578" s="123"/>
      <c r="AE2578" s="174"/>
      <c r="AF2578" s="124"/>
    </row>
    <row r="2579" spans="1:32" s="106" customFormat="1">
      <c r="A2579" s="108"/>
      <c r="B2579" s="108"/>
      <c r="C2579" s="108"/>
      <c r="D2579" s="102"/>
      <c r="E2579" s="102"/>
      <c r="F2579" s="102"/>
      <c r="G2579" s="102"/>
      <c r="H2579" s="133"/>
      <c r="I2579" s="133"/>
      <c r="J2579" s="133"/>
      <c r="K2579" s="133"/>
      <c r="L2579" s="133"/>
      <c r="M2579" s="133"/>
      <c r="N2579" s="133"/>
      <c r="Q2579" s="109"/>
      <c r="R2579" s="109"/>
      <c r="S2579" s="109"/>
      <c r="T2579" s="109"/>
      <c r="U2579" s="109"/>
      <c r="V2579" s="109"/>
      <c r="W2579" s="122"/>
      <c r="X2579" s="138"/>
      <c r="Y2579" s="123"/>
      <c r="Z2579" s="123"/>
      <c r="AA2579" s="79"/>
      <c r="AB2579" s="79"/>
      <c r="AC2579" s="164"/>
      <c r="AD2579" s="123"/>
      <c r="AE2579" s="174"/>
      <c r="AF2579" s="124"/>
    </row>
    <row r="2580" spans="1:32" s="106" customFormat="1">
      <c r="A2580" s="108"/>
      <c r="B2580" s="108"/>
      <c r="C2580" s="108"/>
      <c r="D2580" s="41"/>
      <c r="E2580" s="41"/>
      <c r="F2580" s="41"/>
      <c r="G2580" s="41"/>
      <c r="H2580" s="133"/>
      <c r="I2580" s="133"/>
      <c r="J2580" s="133"/>
      <c r="K2580" s="133"/>
      <c r="L2580" s="133"/>
      <c r="M2580" s="133"/>
      <c r="N2580" s="133"/>
      <c r="Q2580" s="109"/>
      <c r="R2580" s="109"/>
      <c r="S2580" s="109"/>
      <c r="T2580" s="109"/>
      <c r="U2580" s="109"/>
      <c r="V2580" s="109"/>
      <c r="W2580" s="122"/>
      <c r="X2580" s="138"/>
      <c r="Y2580" s="123"/>
      <c r="Z2580" s="123"/>
      <c r="AA2580" s="79"/>
      <c r="AB2580" s="79"/>
      <c r="AC2580" s="164"/>
      <c r="AD2580" s="123"/>
      <c r="AE2580" s="174"/>
      <c r="AF2580" s="124"/>
    </row>
    <row r="2581" spans="1:32" s="106" customFormat="1">
      <c r="A2581" s="108"/>
      <c r="B2581" s="108"/>
      <c r="C2581" s="108"/>
      <c r="D2581" s="41"/>
      <c r="E2581" s="107"/>
      <c r="F2581" s="41"/>
      <c r="G2581" s="41"/>
      <c r="H2581" s="133"/>
      <c r="I2581" s="133"/>
      <c r="J2581" s="133"/>
      <c r="K2581" s="133"/>
      <c r="L2581" s="133"/>
      <c r="M2581" s="133"/>
      <c r="N2581" s="133"/>
      <c r="Q2581" s="109"/>
      <c r="R2581" s="109"/>
      <c r="S2581" s="109"/>
      <c r="T2581" s="109"/>
      <c r="U2581" s="109"/>
      <c r="V2581" s="109"/>
      <c r="W2581" s="122"/>
      <c r="X2581" s="138"/>
      <c r="Y2581" s="123"/>
      <c r="Z2581" s="123"/>
      <c r="AA2581" s="79"/>
      <c r="AB2581" s="79"/>
      <c r="AC2581" s="164"/>
      <c r="AD2581" s="123"/>
      <c r="AE2581" s="174"/>
      <c r="AF2581" s="124"/>
    </row>
    <row r="2582" spans="1:32" s="106" customFormat="1">
      <c r="A2582" s="108"/>
      <c r="B2582" s="108"/>
      <c r="C2582" s="108"/>
      <c r="D2582" s="102"/>
      <c r="E2582" s="102"/>
      <c r="F2582" s="102"/>
      <c r="G2582" s="102"/>
      <c r="H2582" s="133"/>
      <c r="I2582" s="133"/>
      <c r="J2582" s="133"/>
      <c r="K2582" s="133"/>
      <c r="L2582" s="133"/>
      <c r="M2582" s="133"/>
      <c r="N2582" s="133"/>
      <c r="Q2582" s="109"/>
      <c r="R2582" s="109"/>
      <c r="S2582" s="109"/>
      <c r="T2582" s="109"/>
      <c r="U2582" s="109"/>
      <c r="V2582" s="109"/>
      <c r="W2582" s="122"/>
      <c r="X2582" s="138"/>
      <c r="Y2582" s="123"/>
      <c r="Z2582" s="123"/>
      <c r="AA2582" s="79"/>
      <c r="AB2582" s="79"/>
      <c r="AC2582" s="164"/>
      <c r="AD2582" s="123"/>
      <c r="AE2582" s="174"/>
      <c r="AF2582" s="124"/>
    </row>
    <row r="2583" spans="1:32" s="106" customFormat="1">
      <c r="A2583" s="108"/>
      <c r="B2583" s="108"/>
      <c r="C2583" s="108"/>
      <c r="D2583" s="102"/>
      <c r="E2583" s="102"/>
      <c r="F2583" s="102"/>
      <c r="G2583" s="102"/>
      <c r="H2583" s="133"/>
      <c r="I2583" s="133"/>
      <c r="J2583" s="133"/>
      <c r="K2583" s="133"/>
      <c r="L2583" s="133"/>
      <c r="M2583" s="133"/>
      <c r="N2583" s="133"/>
      <c r="Q2583" s="109"/>
      <c r="R2583" s="109"/>
      <c r="S2583" s="109"/>
      <c r="T2583" s="109"/>
      <c r="U2583" s="109"/>
      <c r="V2583" s="109"/>
      <c r="W2583" s="122"/>
      <c r="X2583" s="138"/>
      <c r="Y2583" s="123"/>
      <c r="Z2583" s="123"/>
      <c r="AA2583" s="79"/>
      <c r="AB2583" s="79"/>
      <c r="AC2583" s="164"/>
      <c r="AD2583" s="123"/>
      <c r="AE2583" s="174"/>
      <c r="AF2583" s="124"/>
    </row>
    <row r="2584" spans="1:32" s="106" customFormat="1">
      <c r="A2584" s="108"/>
      <c r="B2584" s="108"/>
      <c r="C2584" s="108"/>
      <c r="D2584" s="41"/>
      <c r="E2584" s="41"/>
      <c r="F2584" s="41"/>
      <c r="G2584" s="41"/>
      <c r="H2584" s="133"/>
      <c r="I2584" s="133"/>
      <c r="J2584" s="133"/>
      <c r="K2584" s="133"/>
      <c r="L2584" s="133"/>
      <c r="M2584" s="133"/>
      <c r="N2584" s="133"/>
      <c r="Q2584" s="109"/>
      <c r="R2584" s="109"/>
      <c r="S2584" s="109"/>
      <c r="T2584" s="109"/>
      <c r="U2584" s="109"/>
      <c r="V2584" s="109"/>
      <c r="W2584" s="122"/>
      <c r="X2584" s="138"/>
      <c r="Y2584" s="123"/>
      <c r="Z2584" s="123"/>
      <c r="AA2584" s="79"/>
      <c r="AB2584" s="79"/>
      <c r="AC2584" s="164"/>
      <c r="AD2584" s="123"/>
      <c r="AE2584" s="174"/>
      <c r="AF2584" s="124"/>
    </row>
    <row r="2585" spans="1:32" s="106" customFormat="1">
      <c r="A2585" s="108"/>
      <c r="B2585" s="108"/>
      <c r="C2585" s="108"/>
      <c r="D2585" s="102"/>
      <c r="E2585" s="102"/>
      <c r="F2585" s="102"/>
      <c r="G2585" s="102"/>
      <c r="H2585" s="133"/>
      <c r="I2585" s="133"/>
      <c r="J2585" s="133"/>
      <c r="K2585" s="133"/>
      <c r="L2585" s="133"/>
      <c r="M2585" s="133"/>
      <c r="N2585" s="133"/>
      <c r="Q2585" s="109"/>
      <c r="R2585" s="109"/>
      <c r="S2585" s="109"/>
      <c r="T2585" s="109"/>
      <c r="U2585" s="109"/>
      <c r="V2585" s="109"/>
      <c r="W2585" s="122"/>
      <c r="X2585" s="138"/>
      <c r="Y2585" s="123"/>
      <c r="Z2585" s="123"/>
      <c r="AA2585" s="79"/>
      <c r="AB2585" s="79"/>
      <c r="AC2585" s="164"/>
      <c r="AD2585" s="123"/>
      <c r="AE2585" s="174"/>
      <c r="AF2585" s="124"/>
    </row>
    <row r="2586" spans="1:32" s="106" customFormat="1">
      <c r="A2586" s="108"/>
      <c r="B2586" s="108"/>
      <c r="C2586" s="108"/>
      <c r="D2586" s="41"/>
      <c r="E2586" s="41"/>
      <c r="F2586" s="41"/>
      <c r="G2586" s="41"/>
      <c r="H2586" s="133"/>
      <c r="I2586" s="133"/>
      <c r="J2586" s="133"/>
      <c r="K2586" s="133"/>
      <c r="L2586" s="133"/>
      <c r="M2586" s="133"/>
      <c r="N2586" s="133"/>
      <c r="Q2586" s="109"/>
      <c r="R2586" s="109"/>
      <c r="S2586" s="109"/>
      <c r="T2586" s="109"/>
      <c r="U2586" s="109"/>
      <c r="V2586" s="109"/>
      <c r="W2586" s="122"/>
      <c r="X2586" s="138"/>
      <c r="Y2586" s="123"/>
      <c r="Z2586" s="123"/>
      <c r="AA2586" s="79"/>
      <c r="AB2586" s="79"/>
      <c r="AC2586" s="164"/>
      <c r="AD2586" s="123"/>
      <c r="AE2586" s="174"/>
      <c r="AF2586" s="124"/>
    </row>
    <row r="2587" spans="1:32" s="106" customFormat="1">
      <c r="A2587" s="108"/>
      <c r="B2587" s="108"/>
      <c r="C2587" s="108"/>
      <c r="D2587" s="102"/>
      <c r="E2587" s="102"/>
      <c r="F2587" s="102"/>
      <c r="G2587" s="102"/>
      <c r="H2587" s="133"/>
      <c r="I2587" s="133"/>
      <c r="J2587" s="133"/>
      <c r="K2587" s="133"/>
      <c r="L2587" s="133"/>
      <c r="M2587" s="133"/>
      <c r="N2587" s="133"/>
      <c r="Q2587" s="109"/>
      <c r="R2587" s="109"/>
      <c r="S2587" s="109"/>
      <c r="T2587" s="109"/>
      <c r="U2587" s="109"/>
      <c r="V2587" s="109"/>
      <c r="W2587" s="122"/>
      <c r="X2587" s="138"/>
      <c r="Y2587" s="123"/>
      <c r="Z2587" s="123"/>
      <c r="AA2587" s="79"/>
      <c r="AB2587" s="79"/>
      <c r="AC2587" s="164"/>
      <c r="AD2587" s="123"/>
      <c r="AE2587" s="174"/>
      <c r="AF2587" s="124"/>
    </row>
    <row r="2588" spans="1:32" s="106" customFormat="1">
      <c r="A2588" s="108"/>
      <c r="B2588" s="108"/>
      <c r="C2588" s="108"/>
      <c r="D2588" s="41"/>
      <c r="E2588" s="41"/>
      <c r="F2588" s="41"/>
      <c r="G2588" s="41"/>
      <c r="H2588" s="133"/>
      <c r="I2588" s="133"/>
      <c r="J2588" s="133"/>
      <c r="K2588" s="133"/>
      <c r="L2588" s="133"/>
      <c r="M2588" s="133"/>
      <c r="N2588" s="133"/>
      <c r="Q2588" s="109"/>
      <c r="R2588" s="109"/>
      <c r="S2588" s="109"/>
      <c r="T2588" s="109"/>
      <c r="U2588" s="109"/>
      <c r="V2588" s="109"/>
      <c r="W2588" s="122"/>
      <c r="X2588" s="138"/>
      <c r="Y2588" s="123"/>
      <c r="Z2588" s="123"/>
      <c r="AA2588" s="79"/>
      <c r="AB2588" s="79"/>
      <c r="AC2588" s="164"/>
      <c r="AD2588" s="123"/>
      <c r="AE2588" s="174"/>
      <c r="AF2588" s="124"/>
    </row>
    <row r="2589" spans="1:32" s="106" customFormat="1">
      <c r="A2589" s="108"/>
      <c r="B2589" s="108"/>
      <c r="C2589" s="108"/>
      <c r="D2589" s="102"/>
      <c r="E2589" s="102"/>
      <c r="F2589" s="102"/>
      <c r="G2589" s="102"/>
      <c r="H2589" s="133"/>
      <c r="I2589" s="133"/>
      <c r="J2589" s="133"/>
      <c r="K2589" s="133"/>
      <c r="L2589" s="133"/>
      <c r="M2589" s="133"/>
      <c r="N2589" s="133"/>
      <c r="Q2589" s="109"/>
      <c r="R2589" s="109"/>
      <c r="S2589" s="109"/>
      <c r="T2589" s="109"/>
      <c r="U2589" s="109"/>
      <c r="V2589" s="109"/>
      <c r="W2589" s="122"/>
      <c r="X2589" s="138"/>
      <c r="Y2589" s="123"/>
      <c r="Z2589" s="123"/>
      <c r="AA2589" s="79"/>
      <c r="AB2589" s="79"/>
      <c r="AC2589" s="164"/>
      <c r="AD2589" s="123"/>
      <c r="AE2589" s="174"/>
      <c r="AF2589" s="124"/>
    </row>
    <row r="2590" spans="1:32" s="106" customFormat="1">
      <c r="A2590" s="108"/>
      <c r="B2590" s="108"/>
      <c r="C2590" s="108"/>
      <c r="D2590" s="102"/>
      <c r="E2590" s="102"/>
      <c r="F2590" s="102"/>
      <c r="G2590" s="102"/>
      <c r="H2590" s="133"/>
      <c r="I2590" s="133"/>
      <c r="J2590" s="133"/>
      <c r="K2590" s="133"/>
      <c r="L2590" s="133"/>
      <c r="M2590" s="133"/>
      <c r="N2590" s="133"/>
      <c r="Q2590" s="109"/>
      <c r="R2590" s="109"/>
      <c r="S2590" s="109"/>
      <c r="T2590" s="109"/>
      <c r="U2590" s="109"/>
      <c r="V2590" s="109"/>
      <c r="W2590" s="122"/>
      <c r="X2590" s="138"/>
      <c r="Y2590" s="123"/>
      <c r="Z2590" s="123"/>
      <c r="AA2590" s="79"/>
      <c r="AB2590" s="79"/>
      <c r="AC2590" s="164"/>
      <c r="AD2590" s="123"/>
      <c r="AE2590" s="174"/>
      <c r="AF2590" s="124"/>
    </row>
    <row r="2591" spans="1:32" s="106" customFormat="1">
      <c r="A2591" s="108"/>
      <c r="B2591" s="108"/>
      <c r="C2591" s="108"/>
      <c r="D2591" s="102"/>
      <c r="E2591" s="102"/>
      <c r="F2591" s="102"/>
      <c r="G2591" s="102"/>
      <c r="H2591" s="133"/>
      <c r="I2591" s="133"/>
      <c r="J2591" s="133"/>
      <c r="K2591" s="133"/>
      <c r="L2591" s="133"/>
      <c r="M2591" s="133"/>
      <c r="N2591" s="133"/>
      <c r="Q2591" s="109"/>
      <c r="R2591" s="109"/>
      <c r="S2591" s="109"/>
      <c r="T2591" s="109"/>
      <c r="U2591" s="109"/>
      <c r="V2591" s="109"/>
      <c r="W2591" s="122"/>
      <c r="X2591" s="138"/>
      <c r="Y2591" s="123"/>
      <c r="Z2591" s="123"/>
      <c r="AA2591" s="79"/>
      <c r="AB2591" s="79"/>
      <c r="AC2591" s="164"/>
      <c r="AD2591" s="123"/>
      <c r="AE2591" s="174"/>
      <c r="AF2591" s="124"/>
    </row>
    <row r="2592" spans="1:32" s="106" customFormat="1">
      <c r="A2592" s="108"/>
      <c r="B2592" s="108"/>
      <c r="C2592" s="108"/>
      <c r="D2592" s="102"/>
      <c r="E2592" s="102"/>
      <c r="F2592" s="102"/>
      <c r="G2592" s="102"/>
      <c r="H2592" s="133"/>
      <c r="I2592" s="133"/>
      <c r="J2592" s="133"/>
      <c r="K2592" s="133"/>
      <c r="L2592" s="133"/>
      <c r="M2592" s="133"/>
      <c r="N2592" s="133"/>
      <c r="Q2592" s="109"/>
      <c r="R2592" s="109"/>
      <c r="S2592" s="109"/>
      <c r="T2592" s="109"/>
      <c r="U2592" s="109"/>
      <c r="V2592" s="109"/>
      <c r="W2592" s="122"/>
      <c r="X2592" s="138"/>
      <c r="Y2592" s="123"/>
      <c r="Z2592" s="123"/>
      <c r="AA2592" s="79"/>
      <c r="AB2592" s="79"/>
      <c r="AC2592" s="164"/>
      <c r="AD2592" s="123"/>
      <c r="AE2592" s="174"/>
      <c r="AF2592" s="124"/>
    </row>
    <row r="2593" spans="1:32" s="106" customFormat="1">
      <c r="A2593" s="108"/>
      <c r="B2593" s="108"/>
      <c r="C2593" s="108"/>
      <c r="D2593" s="41"/>
      <c r="E2593" s="41"/>
      <c r="F2593" s="41"/>
      <c r="G2593" s="41"/>
      <c r="H2593" s="133"/>
      <c r="I2593" s="133"/>
      <c r="J2593" s="133"/>
      <c r="K2593" s="133"/>
      <c r="L2593" s="133"/>
      <c r="M2593" s="133"/>
      <c r="N2593" s="133"/>
      <c r="Q2593" s="109"/>
      <c r="R2593" s="109"/>
      <c r="S2593" s="109"/>
      <c r="T2593" s="109"/>
      <c r="U2593" s="109"/>
      <c r="V2593" s="109"/>
      <c r="W2593" s="122"/>
      <c r="X2593" s="138"/>
      <c r="Y2593" s="123"/>
      <c r="Z2593" s="123"/>
      <c r="AA2593" s="79"/>
      <c r="AB2593" s="79"/>
      <c r="AC2593" s="164"/>
      <c r="AD2593" s="123"/>
      <c r="AE2593" s="174"/>
      <c r="AF2593" s="124"/>
    </row>
    <row r="2594" spans="1:32" s="106" customFormat="1">
      <c r="A2594" s="108"/>
      <c r="B2594" s="108"/>
      <c r="C2594" s="108"/>
      <c r="D2594" s="41"/>
      <c r="E2594" s="41"/>
      <c r="F2594" s="41"/>
      <c r="G2594" s="41"/>
      <c r="H2594" s="133"/>
      <c r="I2594" s="133"/>
      <c r="J2594" s="133"/>
      <c r="K2594" s="133"/>
      <c r="L2594" s="133"/>
      <c r="M2594" s="133"/>
      <c r="N2594" s="133"/>
      <c r="Q2594" s="109"/>
      <c r="R2594" s="109"/>
      <c r="S2594" s="109"/>
      <c r="T2594" s="109"/>
      <c r="U2594" s="109"/>
      <c r="V2594" s="109"/>
      <c r="W2594" s="122"/>
      <c r="X2594" s="138"/>
      <c r="Y2594" s="123"/>
      <c r="Z2594" s="123"/>
      <c r="AA2594" s="79"/>
      <c r="AB2594" s="79"/>
      <c r="AC2594" s="164"/>
      <c r="AD2594" s="123"/>
      <c r="AE2594" s="174"/>
      <c r="AF2594" s="124"/>
    </row>
    <row r="2595" spans="1:32" s="106" customFormat="1">
      <c r="A2595" s="108"/>
      <c r="B2595" s="108"/>
      <c r="C2595" s="108"/>
      <c r="D2595" s="102"/>
      <c r="E2595" s="102"/>
      <c r="F2595" s="102"/>
      <c r="G2595" s="102"/>
      <c r="H2595" s="133"/>
      <c r="I2595" s="133"/>
      <c r="J2595" s="133"/>
      <c r="K2595" s="133"/>
      <c r="L2595" s="133"/>
      <c r="M2595" s="133"/>
      <c r="N2595" s="133"/>
      <c r="Q2595" s="109"/>
      <c r="R2595" s="109"/>
      <c r="S2595" s="109"/>
      <c r="T2595" s="109"/>
      <c r="U2595" s="109"/>
      <c r="V2595" s="109"/>
      <c r="W2595" s="122"/>
      <c r="X2595" s="138"/>
      <c r="Y2595" s="123"/>
      <c r="Z2595" s="123"/>
      <c r="AA2595" s="79"/>
      <c r="AB2595" s="79"/>
      <c r="AC2595" s="164"/>
      <c r="AD2595" s="123"/>
      <c r="AE2595" s="174"/>
      <c r="AF2595" s="124"/>
    </row>
    <row r="2596" spans="1:32" s="106" customFormat="1">
      <c r="A2596" s="108"/>
      <c r="B2596" s="108"/>
      <c r="C2596" s="108"/>
      <c r="D2596" s="102"/>
      <c r="E2596" s="102"/>
      <c r="F2596" s="102"/>
      <c r="G2596" s="102"/>
      <c r="H2596" s="133"/>
      <c r="I2596" s="133"/>
      <c r="J2596" s="133"/>
      <c r="K2596" s="133"/>
      <c r="L2596" s="133"/>
      <c r="M2596" s="133"/>
      <c r="N2596" s="133"/>
      <c r="Q2596" s="109"/>
      <c r="R2596" s="109"/>
      <c r="S2596" s="109"/>
      <c r="T2596" s="109"/>
      <c r="U2596" s="109"/>
      <c r="V2596" s="109"/>
      <c r="W2596" s="122"/>
      <c r="X2596" s="138"/>
      <c r="Y2596" s="123"/>
      <c r="Z2596" s="123"/>
      <c r="AA2596" s="79"/>
      <c r="AB2596" s="79"/>
      <c r="AC2596" s="164"/>
      <c r="AD2596" s="123"/>
      <c r="AE2596" s="174"/>
      <c r="AF2596" s="124"/>
    </row>
    <row r="2597" spans="1:32" s="106" customFormat="1">
      <c r="A2597" s="108"/>
      <c r="B2597" s="108"/>
      <c r="C2597" s="108"/>
      <c r="D2597" s="41"/>
      <c r="E2597" s="41"/>
      <c r="F2597" s="41"/>
      <c r="G2597" s="41"/>
      <c r="H2597" s="133"/>
      <c r="I2597" s="133"/>
      <c r="J2597" s="133"/>
      <c r="K2597" s="133"/>
      <c r="L2597" s="133"/>
      <c r="M2597" s="133"/>
      <c r="N2597" s="133"/>
      <c r="Q2597" s="109"/>
      <c r="R2597" s="109"/>
      <c r="S2597" s="109"/>
      <c r="T2597" s="109"/>
      <c r="U2597" s="109"/>
      <c r="V2597" s="109"/>
      <c r="W2597" s="122"/>
      <c r="X2597" s="138"/>
      <c r="Y2597" s="123"/>
      <c r="Z2597" s="123"/>
      <c r="AA2597" s="79"/>
      <c r="AB2597" s="79"/>
      <c r="AC2597" s="164"/>
      <c r="AD2597" s="123"/>
      <c r="AE2597" s="174"/>
      <c r="AF2597" s="124"/>
    </row>
    <row r="2598" spans="1:32" s="106" customFormat="1">
      <c r="A2598" s="108"/>
      <c r="B2598" s="108"/>
      <c r="C2598" s="108"/>
      <c r="D2598" s="41"/>
      <c r="E2598" s="41"/>
      <c r="F2598" s="41"/>
      <c r="G2598" s="41"/>
      <c r="H2598" s="133"/>
      <c r="I2598" s="133"/>
      <c r="J2598" s="133"/>
      <c r="K2598" s="133"/>
      <c r="L2598" s="133"/>
      <c r="M2598" s="133"/>
      <c r="N2598" s="133"/>
      <c r="Q2598" s="109"/>
      <c r="R2598" s="109"/>
      <c r="S2598" s="109"/>
      <c r="T2598" s="109"/>
      <c r="U2598" s="109"/>
      <c r="V2598" s="109"/>
      <c r="W2598" s="122"/>
      <c r="X2598" s="138"/>
      <c r="Y2598" s="123"/>
      <c r="Z2598" s="123"/>
      <c r="AA2598" s="79"/>
      <c r="AB2598" s="79"/>
      <c r="AC2598" s="164"/>
      <c r="AD2598" s="123"/>
      <c r="AE2598" s="174"/>
      <c r="AF2598" s="124"/>
    </row>
    <row r="2599" spans="1:32" s="106" customFormat="1">
      <c r="A2599" s="108"/>
      <c r="B2599" s="108"/>
      <c r="C2599" s="108"/>
      <c r="D2599" s="102"/>
      <c r="E2599" s="102"/>
      <c r="F2599" s="102"/>
      <c r="G2599" s="102"/>
      <c r="H2599" s="133"/>
      <c r="I2599" s="133"/>
      <c r="J2599" s="133"/>
      <c r="K2599" s="133"/>
      <c r="L2599" s="133"/>
      <c r="M2599" s="133"/>
      <c r="N2599" s="133"/>
      <c r="Q2599" s="109"/>
      <c r="R2599" s="109"/>
      <c r="S2599" s="109"/>
      <c r="T2599" s="109"/>
      <c r="U2599" s="109"/>
      <c r="V2599" s="109"/>
      <c r="W2599" s="122"/>
      <c r="X2599" s="138"/>
      <c r="Y2599" s="123"/>
      <c r="Z2599" s="123"/>
      <c r="AA2599" s="79"/>
      <c r="AB2599" s="79"/>
      <c r="AC2599" s="164"/>
      <c r="AD2599" s="123"/>
      <c r="AE2599" s="174"/>
      <c r="AF2599" s="124"/>
    </row>
    <row r="2600" spans="1:32" s="106" customFormat="1">
      <c r="A2600" s="108"/>
      <c r="B2600" s="108"/>
      <c r="C2600" s="108"/>
      <c r="D2600" s="102"/>
      <c r="E2600" s="102"/>
      <c r="F2600" s="102"/>
      <c r="G2600" s="102"/>
      <c r="H2600" s="133"/>
      <c r="I2600" s="133"/>
      <c r="J2600" s="133"/>
      <c r="K2600" s="133"/>
      <c r="L2600" s="133"/>
      <c r="M2600" s="133"/>
      <c r="N2600" s="133"/>
      <c r="Q2600" s="109"/>
      <c r="R2600" s="109"/>
      <c r="S2600" s="109"/>
      <c r="T2600" s="109"/>
      <c r="U2600" s="109"/>
      <c r="V2600" s="109"/>
      <c r="W2600" s="122"/>
      <c r="X2600" s="138"/>
      <c r="Y2600" s="123"/>
      <c r="Z2600" s="123"/>
      <c r="AA2600" s="79"/>
      <c r="AB2600" s="79"/>
      <c r="AC2600" s="164"/>
      <c r="AD2600" s="123"/>
      <c r="AE2600" s="174"/>
      <c r="AF2600" s="124"/>
    </row>
    <row r="2601" spans="1:32" s="106" customFormat="1">
      <c r="A2601" s="108"/>
      <c r="B2601" s="108"/>
      <c r="C2601" s="108"/>
      <c r="D2601" s="102"/>
      <c r="E2601" s="102"/>
      <c r="F2601" s="102"/>
      <c r="G2601" s="102"/>
      <c r="H2601" s="133"/>
      <c r="I2601" s="133"/>
      <c r="J2601" s="133"/>
      <c r="K2601" s="133"/>
      <c r="L2601" s="133"/>
      <c r="M2601" s="133"/>
      <c r="N2601" s="133"/>
      <c r="Q2601" s="109"/>
      <c r="R2601" s="109"/>
      <c r="S2601" s="109"/>
      <c r="T2601" s="109"/>
      <c r="U2601" s="109"/>
      <c r="V2601" s="109"/>
      <c r="W2601" s="122"/>
      <c r="X2601" s="138"/>
      <c r="Y2601" s="123"/>
      <c r="Z2601" s="123"/>
      <c r="AA2601" s="79"/>
      <c r="AB2601" s="79"/>
      <c r="AC2601" s="164"/>
      <c r="AD2601" s="123"/>
      <c r="AE2601" s="174"/>
      <c r="AF2601" s="124"/>
    </row>
    <row r="2602" spans="1:32" s="106" customFormat="1">
      <c r="A2602" s="108"/>
      <c r="B2602" s="108"/>
      <c r="C2602" s="108"/>
      <c r="D2602" s="102"/>
      <c r="E2602" s="102"/>
      <c r="F2602" s="102"/>
      <c r="G2602" s="102"/>
      <c r="H2602" s="133"/>
      <c r="I2602" s="133"/>
      <c r="J2602" s="133"/>
      <c r="K2602" s="133"/>
      <c r="L2602" s="133"/>
      <c r="M2602" s="133"/>
      <c r="N2602" s="133"/>
      <c r="Q2602" s="109"/>
      <c r="R2602" s="109"/>
      <c r="S2602" s="109"/>
      <c r="T2602" s="109"/>
      <c r="U2602" s="109"/>
      <c r="V2602" s="109"/>
      <c r="W2602" s="122"/>
      <c r="X2602" s="138"/>
      <c r="Y2602" s="123"/>
      <c r="Z2602" s="123"/>
      <c r="AA2602" s="79"/>
      <c r="AB2602" s="79"/>
      <c r="AC2602" s="164"/>
      <c r="AD2602" s="123"/>
      <c r="AE2602" s="174"/>
      <c r="AF2602" s="124"/>
    </row>
    <row r="2603" spans="1:32" s="106" customFormat="1">
      <c r="A2603" s="108"/>
      <c r="B2603" s="108"/>
      <c r="C2603" s="108"/>
      <c r="D2603" s="41"/>
      <c r="E2603" s="41"/>
      <c r="F2603" s="41"/>
      <c r="G2603" s="41"/>
      <c r="H2603" s="133"/>
      <c r="I2603" s="133"/>
      <c r="J2603" s="133"/>
      <c r="K2603" s="133"/>
      <c r="L2603" s="133"/>
      <c r="M2603" s="133"/>
      <c r="N2603" s="133"/>
      <c r="Q2603" s="109"/>
      <c r="R2603" s="109"/>
      <c r="S2603" s="109"/>
      <c r="T2603" s="109"/>
      <c r="U2603" s="109"/>
      <c r="V2603" s="109"/>
      <c r="W2603" s="122"/>
      <c r="X2603" s="138"/>
      <c r="Y2603" s="123"/>
      <c r="Z2603" s="123"/>
      <c r="AA2603" s="79"/>
      <c r="AB2603" s="79"/>
      <c r="AC2603" s="164"/>
      <c r="AD2603" s="123"/>
      <c r="AE2603" s="174"/>
      <c r="AF2603" s="124"/>
    </row>
    <row r="2604" spans="1:32" s="106" customFormat="1">
      <c r="A2604" s="108"/>
      <c r="B2604" s="108"/>
      <c r="C2604" s="108"/>
      <c r="D2604" s="102"/>
      <c r="E2604" s="102"/>
      <c r="F2604" s="102"/>
      <c r="G2604" s="102"/>
      <c r="H2604" s="133"/>
      <c r="I2604" s="133"/>
      <c r="J2604" s="133"/>
      <c r="K2604" s="133"/>
      <c r="L2604" s="133"/>
      <c r="M2604" s="133"/>
      <c r="N2604" s="133"/>
      <c r="Q2604" s="109"/>
      <c r="R2604" s="109"/>
      <c r="S2604" s="109"/>
      <c r="T2604" s="109"/>
      <c r="U2604" s="109"/>
      <c r="V2604" s="109"/>
      <c r="W2604" s="122"/>
      <c r="X2604" s="138"/>
      <c r="Y2604" s="123"/>
      <c r="Z2604" s="123"/>
      <c r="AA2604" s="79"/>
      <c r="AB2604" s="79"/>
      <c r="AC2604" s="164"/>
      <c r="AD2604" s="123"/>
      <c r="AE2604" s="174"/>
      <c r="AF2604" s="124"/>
    </row>
    <row r="2605" spans="1:32" s="106" customFormat="1">
      <c r="A2605" s="108"/>
      <c r="B2605" s="108"/>
      <c r="C2605" s="108"/>
      <c r="D2605" s="102"/>
      <c r="E2605" s="102"/>
      <c r="F2605" s="102"/>
      <c r="G2605" s="102"/>
      <c r="H2605" s="133"/>
      <c r="I2605" s="133"/>
      <c r="J2605" s="133"/>
      <c r="K2605" s="133"/>
      <c r="L2605" s="133"/>
      <c r="M2605" s="133"/>
      <c r="N2605" s="133"/>
      <c r="Q2605" s="109"/>
      <c r="R2605" s="109"/>
      <c r="S2605" s="109"/>
      <c r="T2605" s="109"/>
      <c r="U2605" s="109"/>
      <c r="V2605" s="109"/>
      <c r="W2605" s="122"/>
      <c r="X2605" s="138"/>
      <c r="Y2605" s="123"/>
      <c r="Z2605" s="123"/>
      <c r="AA2605" s="79"/>
      <c r="AB2605" s="79"/>
      <c r="AC2605" s="164"/>
      <c r="AD2605" s="123"/>
      <c r="AE2605" s="174"/>
      <c r="AF2605" s="124"/>
    </row>
    <row r="2606" spans="1:32" s="106" customFormat="1">
      <c r="A2606" s="108"/>
      <c r="B2606" s="108"/>
      <c r="C2606" s="108"/>
      <c r="D2606" s="102"/>
      <c r="E2606" s="102"/>
      <c r="F2606" s="102"/>
      <c r="G2606" s="102"/>
      <c r="H2606" s="133"/>
      <c r="I2606" s="133"/>
      <c r="J2606" s="133"/>
      <c r="K2606" s="133"/>
      <c r="L2606" s="133"/>
      <c r="M2606" s="133"/>
      <c r="N2606" s="133"/>
      <c r="Q2606" s="109"/>
      <c r="R2606" s="109"/>
      <c r="S2606" s="109"/>
      <c r="T2606" s="109"/>
      <c r="U2606" s="109"/>
      <c r="V2606" s="109"/>
      <c r="W2606" s="122"/>
      <c r="X2606" s="138"/>
      <c r="Y2606" s="123"/>
      <c r="Z2606" s="123"/>
      <c r="AA2606" s="79"/>
      <c r="AB2606" s="79"/>
      <c r="AC2606" s="164"/>
      <c r="AD2606" s="123"/>
      <c r="AE2606" s="174"/>
      <c r="AF2606" s="124"/>
    </row>
    <row r="2607" spans="1:32" s="106" customFormat="1">
      <c r="A2607" s="108"/>
      <c r="B2607" s="108"/>
      <c r="C2607" s="108"/>
      <c r="D2607" s="102"/>
      <c r="E2607" s="102"/>
      <c r="F2607" s="102"/>
      <c r="G2607" s="102"/>
      <c r="H2607" s="133"/>
      <c r="I2607" s="133"/>
      <c r="J2607" s="133"/>
      <c r="K2607" s="133"/>
      <c r="L2607" s="133"/>
      <c r="M2607" s="133"/>
      <c r="N2607" s="133"/>
      <c r="Q2607" s="109"/>
      <c r="R2607" s="109"/>
      <c r="S2607" s="109"/>
      <c r="T2607" s="109"/>
      <c r="U2607" s="109"/>
      <c r="V2607" s="109"/>
      <c r="W2607" s="122"/>
      <c r="X2607" s="138"/>
      <c r="Y2607" s="123"/>
      <c r="Z2607" s="123"/>
      <c r="AA2607" s="79"/>
      <c r="AB2607" s="79"/>
      <c r="AC2607" s="164"/>
      <c r="AD2607" s="123"/>
      <c r="AE2607" s="174"/>
      <c r="AF2607" s="124"/>
    </row>
    <row r="2608" spans="1:32" s="106" customFormat="1">
      <c r="A2608" s="108"/>
      <c r="B2608" s="108"/>
      <c r="C2608" s="108"/>
      <c r="D2608" s="102"/>
      <c r="E2608" s="102"/>
      <c r="F2608" s="102"/>
      <c r="G2608" s="102"/>
      <c r="H2608" s="133"/>
      <c r="I2608" s="133"/>
      <c r="J2608" s="133"/>
      <c r="K2608" s="133"/>
      <c r="L2608" s="133"/>
      <c r="M2608" s="133"/>
      <c r="N2608" s="133"/>
      <c r="Q2608" s="109"/>
      <c r="R2608" s="109"/>
      <c r="S2608" s="109"/>
      <c r="T2608" s="109"/>
      <c r="U2608" s="109"/>
      <c r="V2608" s="109"/>
      <c r="W2608" s="122"/>
      <c r="X2608" s="138"/>
      <c r="Y2608" s="123"/>
      <c r="Z2608" s="123"/>
      <c r="AA2608" s="79"/>
      <c r="AB2608" s="79"/>
      <c r="AC2608" s="164"/>
      <c r="AD2608" s="123"/>
      <c r="AE2608" s="174"/>
      <c r="AF2608" s="124"/>
    </row>
    <row r="2609" spans="1:32" s="106" customFormat="1">
      <c r="A2609" s="108"/>
      <c r="B2609" s="108"/>
      <c r="C2609" s="108"/>
      <c r="D2609" s="41"/>
      <c r="E2609" s="41"/>
      <c r="F2609" s="41"/>
      <c r="G2609" s="41"/>
      <c r="H2609" s="133"/>
      <c r="I2609" s="133"/>
      <c r="J2609" s="133"/>
      <c r="K2609" s="133"/>
      <c r="L2609" s="133"/>
      <c r="M2609" s="133"/>
      <c r="N2609" s="133"/>
      <c r="Q2609" s="109"/>
      <c r="R2609" s="109"/>
      <c r="S2609" s="109"/>
      <c r="T2609" s="109"/>
      <c r="U2609" s="109"/>
      <c r="V2609" s="109"/>
      <c r="W2609" s="122"/>
      <c r="X2609" s="138"/>
      <c r="Y2609" s="123"/>
      <c r="Z2609" s="123"/>
      <c r="AA2609" s="79"/>
      <c r="AB2609" s="79"/>
      <c r="AC2609" s="164"/>
      <c r="AD2609" s="123"/>
      <c r="AE2609" s="174"/>
      <c r="AF2609" s="124"/>
    </row>
    <row r="2610" spans="1:32" s="106" customFormat="1">
      <c r="A2610" s="108"/>
      <c r="B2610" s="108"/>
      <c r="C2610" s="108"/>
      <c r="D2610" s="41"/>
      <c r="E2610" s="41"/>
      <c r="F2610" s="41"/>
      <c r="G2610" s="41"/>
      <c r="H2610" s="133"/>
      <c r="I2610" s="133"/>
      <c r="J2610" s="133"/>
      <c r="K2610" s="133"/>
      <c r="L2610" s="133"/>
      <c r="M2610" s="133"/>
      <c r="N2610" s="133"/>
      <c r="Q2610" s="109"/>
      <c r="R2610" s="109"/>
      <c r="S2610" s="109"/>
      <c r="T2610" s="109"/>
      <c r="U2610" s="109"/>
      <c r="V2610" s="109"/>
      <c r="W2610" s="122"/>
      <c r="X2610" s="138"/>
      <c r="Y2610" s="123"/>
      <c r="Z2610" s="123"/>
      <c r="AA2610" s="79"/>
      <c r="AB2610" s="79"/>
      <c r="AC2610" s="164"/>
      <c r="AD2610" s="123"/>
      <c r="AE2610" s="174"/>
      <c r="AF2610" s="124"/>
    </row>
    <row r="2611" spans="1:32" s="106" customFormat="1">
      <c r="A2611" s="108"/>
      <c r="B2611" s="108"/>
      <c r="C2611" s="108"/>
      <c r="D2611" s="102"/>
      <c r="E2611" s="102"/>
      <c r="F2611" s="102"/>
      <c r="G2611" s="102"/>
      <c r="H2611" s="133"/>
      <c r="I2611" s="133"/>
      <c r="J2611" s="133"/>
      <c r="K2611" s="133"/>
      <c r="L2611" s="133"/>
      <c r="M2611" s="133"/>
      <c r="N2611" s="133"/>
      <c r="Q2611" s="109"/>
      <c r="R2611" s="109"/>
      <c r="S2611" s="109"/>
      <c r="T2611" s="109"/>
      <c r="U2611" s="109"/>
      <c r="V2611" s="109"/>
      <c r="W2611" s="122"/>
      <c r="X2611" s="138"/>
      <c r="Y2611" s="123"/>
      <c r="Z2611" s="123"/>
      <c r="AA2611" s="79"/>
      <c r="AB2611" s="79"/>
      <c r="AC2611" s="164"/>
      <c r="AD2611" s="123"/>
      <c r="AE2611" s="174"/>
      <c r="AF2611" s="124"/>
    </row>
    <row r="2612" spans="1:32" s="106" customFormat="1">
      <c r="A2612" s="108"/>
      <c r="B2612" s="108"/>
      <c r="C2612" s="108"/>
      <c r="D2612" s="102"/>
      <c r="E2612" s="102"/>
      <c r="F2612" s="102"/>
      <c r="G2612" s="102"/>
      <c r="H2612" s="133"/>
      <c r="I2612" s="133"/>
      <c r="J2612" s="133"/>
      <c r="K2612" s="133"/>
      <c r="L2612" s="133"/>
      <c r="M2612" s="133"/>
      <c r="N2612" s="133"/>
      <c r="Q2612" s="109"/>
      <c r="R2612" s="109"/>
      <c r="S2612" s="109"/>
      <c r="T2612" s="109"/>
      <c r="U2612" s="109"/>
      <c r="V2612" s="109"/>
      <c r="W2612" s="122"/>
      <c r="X2612" s="138"/>
      <c r="Y2612" s="123"/>
      <c r="Z2612" s="123"/>
      <c r="AA2612" s="79"/>
      <c r="AB2612" s="79"/>
      <c r="AC2612" s="164"/>
      <c r="AD2612" s="123"/>
      <c r="AE2612" s="174"/>
      <c r="AF2612" s="124"/>
    </row>
    <row r="2613" spans="1:32" s="106" customFormat="1">
      <c r="A2613" s="108"/>
      <c r="B2613" s="108"/>
      <c r="C2613" s="108"/>
      <c r="D2613" s="102"/>
      <c r="E2613" s="102"/>
      <c r="F2613" s="102"/>
      <c r="G2613" s="102"/>
      <c r="H2613" s="133"/>
      <c r="I2613" s="133"/>
      <c r="J2613" s="133"/>
      <c r="K2613" s="133"/>
      <c r="L2613" s="133"/>
      <c r="M2613" s="133"/>
      <c r="N2613" s="133"/>
      <c r="Q2613" s="109"/>
      <c r="R2613" s="109"/>
      <c r="S2613" s="109"/>
      <c r="T2613" s="109"/>
      <c r="U2613" s="109"/>
      <c r="V2613" s="109"/>
      <c r="W2613" s="122"/>
      <c r="X2613" s="138"/>
      <c r="Y2613" s="123"/>
      <c r="Z2613" s="123"/>
      <c r="AA2613" s="79"/>
      <c r="AB2613" s="79"/>
      <c r="AC2613" s="164"/>
      <c r="AD2613" s="123"/>
      <c r="AE2613" s="174"/>
      <c r="AF2613" s="124"/>
    </row>
    <row r="2614" spans="1:32" s="106" customFormat="1">
      <c r="A2614" s="108"/>
      <c r="B2614" s="108"/>
      <c r="C2614" s="108"/>
      <c r="D2614" s="41"/>
      <c r="E2614" s="41"/>
      <c r="F2614" s="41"/>
      <c r="G2614" s="41"/>
      <c r="H2614" s="133"/>
      <c r="I2614" s="133"/>
      <c r="J2614" s="133"/>
      <c r="K2614" s="133"/>
      <c r="L2614" s="133"/>
      <c r="M2614" s="133"/>
      <c r="N2614" s="133"/>
      <c r="Q2614" s="109"/>
      <c r="R2614" s="109"/>
      <c r="S2614" s="109"/>
      <c r="T2614" s="109"/>
      <c r="U2614" s="109"/>
      <c r="V2614" s="109"/>
      <c r="W2614" s="122"/>
      <c r="X2614" s="138"/>
      <c r="Y2614" s="123"/>
      <c r="Z2614" s="123"/>
      <c r="AA2614" s="79"/>
      <c r="AB2614" s="79"/>
      <c r="AC2614" s="164"/>
      <c r="AD2614" s="123"/>
      <c r="AE2614" s="174"/>
      <c r="AF2614" s="124"/>
    </row>
    <row r="2615" spans="1:32" s="106" customFormat="1">
      <c r="A2615" s="108"/>
      <c r="B2615" s="108"/>
      <c r="C2615" s="108"/>
      <c r="D2615" s="102"/>
      <c r="E2615" s="102"/>
      <c r="F2615" s="102"/>
      <c r="G2615" s="102"/>
      <c r="H2615" s="133"/>
      <c r="I2615" s="133"/>
      <c r="J2615" s="133"/>
      <c r="K2615" s="133"/>
      <c r="L2615" s="133"/>
      <c r="M2615" s="133"/>
      <c r="N2615" s="133"/>
      <c r="Q2615" s="109"/>
      <c r="R2615" s="109"/>
      <c r="S2615" s="109"/>
      <c r="T2615" s="109"/>
      <c r="U2615" s="109"/>
      <c r="V2615" s="109"/>
      <c r="W2615" s="122"/>
      <c r="X2615" s="138"/>
      <c r="Y2615" s="123"/>
      <c r="Z2615" s="123"/>
      <c r="AA2615" s="79"/>
      <c r="AB2615" s="79"/>
      <c r="AC2615" s="164"/>
      <c r="AD2615" s="123"/>
      <c r="AE2615" s="174"/>
      <c r="AF2615" s="124"/>
    </row>
    <row r="2616" spans="1:32" s="106" customFormat="1">
      <c r="A2616" s="108"/>
      <c r="B2616" s="108"/>
      <c r="C2616" s="108"/>
      <c r="D2616" s="102"/>
      <c r="E2616" s="102"/>
      <c r="F2616" s="102"/>
      <c r="G2616" s="102"/>
      <c r="H2616" s="133"/>
      <c r="I2616" s="133"/>
      <c r="J2616" s="133"/>
      <c r="K2616" s="133"/>
      <c r="L2616" s="133"/>
      <c r="M2616" s="133"/>
      <c r="N2616" s="133"/>
      <c r="Q2616" s="109"/>
      <c r="R2616" s="109"/>
      <c r="S2616" s="109"/>
      <c r="T2616" s="109"/>
      <c r="U2616" s="109"/>
      <c r="V2616" s="109"/>
      <c r="W2616" s="122"/>
      <c r="X2616" s="138"/>
      <c r="Y2616" s="123"/>
      <c r="Z2616" s="123"/>
      <c r="AA2616" s="79"/>
      <c r="AB2616" s="79"/>
      <c r="AC2616" s="164"/>
      <c r="AD2616" s="123"/>
      <c r="AE2616" s="174"/>
      <c r="AF2616" s="124"/>
    </row>
    <row r="2617" spans="1:32" s="106" customFormat="1">
      <c r="A2617" s="108"/>
      <c r="B2617" s="108"/>
      <c r="C2617" s="108"/>
      <c r="D2617" s="102"/>
      <c r="E2617" s="102"/>
      <c r="F2617" s="102"/>
      <c r="G2617" s="102"/>
      <c r="H2617" s="133"/>
      <c r="I2617" s="133"/>
      <c r="J2617" s="133"/>
      <c r="K2617" s="133"/>
      <c r="L2617" s="133"/>
      <c r="M2617" s="133"/>
      <c r="N2617" s="133"/>
      <c r="Q2617" s="109"/>
      <c r="R2617" s="109"/>
      <c r="S2617" s="109"/>
      <c r="T2617" s="109"/>
      <c r="U2617" s="109"/>
      <c r="V2617" s="109"/>
      <c r="W2617" s="122"/>
      <c r="X2617" s="138"/>
      <c r="Y2617" s="123"/>
      <c r="Z2617" s="123"/>
      <c r="AA2617" s="79"/>
      <c r="AB2617" s="79"/>
      <c r="AC2617" s="164"/>
      <c r="AD2617" s="123"/>
      <c r="AE2617" s="174"/>
      <c r="AF2617" s="124"/>
    </row>
    <row r="2618" spans="1:32" s="106" customFormat="1">
      <c r="A2618" s="108"/>
      <c r="B2618" s="108"/>
      <c r="C2618" s="108"/>
      <c r="D2618" s="102"/>
      <c r="E2618" s="102"/>
      <c r="F2618" s="102"/>
      <c r="G2618" s="102"/>
      <c r="H2618" s="133"/>
      <c r="I2618" s="133"/>
      <c r="J2618" s="133"/>
      <c r="K2618" s="133"/>
      <c r="L2618" s="133"/>
      <c r="M2618" s="133"/>
      <c r="N2618" s="133"/>
      <c r="Q2618" s="109"/>
      <c r="R2618" s="109"/>
      <c r="S2618" s="109"/>
      <c r="T2618" s="109"/>
      <c r="U2618" s="109"/>
      <c r="V2618" s="109"/>
      <c r="W2618" s="122"/>
      <c r="X2618" s="138"/>
      <c r="Y2618" s="123"/>
      <c r="Z2618" s="123"/>
      <c r="AA2618" s="79"/>
      <c r="AB2618" s="79"/>
      <c r="AC2618" s="164"/>
      <c r="AD2618" s="123"/>
      <c r="AE2618" s="174"/>
      <c r="AF2618" s="124"/>
    </row>
    <row r="2619" spans="1:32" s="106" customFormat="1">
      <c r="A2619" s="108"/>
      <c r="B2619" s="108"/>
      <c r="C2619" s="108"/>
      <c r="D2619" s="41"/>
      <c r="E2619" s="41"/>
      <c r="F2619" s="41"/>
      <c r="G2619" s="41"/>
      <c r="H2619" s="133"/>
      <c r="I2619" s="133"/>
      <c r="J2619" s="133"/>
      <c r="K2619" s="133"/>
      <c r="L2619" s="133"/>
      <c r="M2619" s="133"/>
      <c r="N2619" s="133"/>
      <c r="Q2619" s="109"/>
      <c r="R2619" s="109"/>
      <c r="S2619" s="109"/>
      <c r="T2619" s="109"/>
      <c r="U2619" s="109"/>
      <c r="V2619" s="109"/>
      <c r="W2619" s="122"/>
      <c r="X2619" s="138"/>
      <c r="Y2619" s="123"/>
      <c r="Z2619" s="123"/>
      <c r="AA2619" s="79"/>
      <c r="AB2619" s="79"/>
      <c r="AC2619" s="164"/>
      <c r="AD2619" s="123"/>
      <c r="AE2619" s="174"/>
      <c r="AF2619" s="124"/>
    </row>
    <row r="2620" spans="1:32" s="106" customFormat="1">
      <c r="A2620" s="108"/>
      <c r="B2620" s="108"/>
      <c r="C2620" s="108"/>
      <c r="D2620" s="102"/>
      <c r="E2620" s="102"/>
      <c r="F2620" s="102"/>
      <c r="G2620" s="102"/>
      <c r="H2620" s="133"/>
      <c r="I2620" s="133"/>
      <c r="J2620" s="133"/>
      <c r="K2620" s="133"/>
      <c r="L2620" s="133"/>
      <c r="M2620" s="133"/>
      <c r="N2620" s="133"/>
      <c r="Q2620" s="109"/>
      <c r="R2620" s="109"/>
      <c r="S2620" s="109"/>
      <c r="T2620" s="109"/>
      <c r="U2620" s="109"/>
      <c r="V2620" s="109"/>
      <c r="W2620" s="122"/>
      <c r="X2620" s="138"/>
      <c r="Y2620" s="123"/>
      <c r="Z2620" s="123"/>
      <c r="AA2620" s="79"/>
      <c r="AB2620" s="79"/>
      <c r="AC2620" s="164"/>
      <c r="AD2620" s="123"/>
      <c r="AE2620" s="174"/>
      <c r="AF2620" s="124"/>
    </row>
    <row r="2621" spans="1:32" s="106" customFormat="1">
      <c r="A2621" s="108"/>
      <c r="B2621" s="108"/>
      <c r="C2621" s="108"/>
      <c r="D2621" s="102"/>
      <c r="E2621" s="102"/>
      <c r="F2621" s="102"/>
      <c r="G2621" s="102"/>
      <c r="H2621" s="133"/>
      <c r="I2621" s="133"/>
      <c r="J2621" s="133"/>
      <c r="K2621" s="133"/>
      <c r="L2621" s="133"/>
      <c r="M2621" s="133"/>
      <c r="N2621" s="133"/>
      <c r="Q2621" s="109"/>
      <c r="R2621" s="109"/>
      <c r="S2621" s="109"/>
      <c r="T2621" s="109"/>
      <c r="U2621" s="109"/>
      <c r="V2621" s="109"/>
      <c r="W2621" s="122"/>
      <c r="X2621" s="138"/>
      <c r="Y2621" s="123"/>
      <c r="Z2621" s="123"/>
      <c r="AA2621" s="79"/>
      <c r="AB2621" s="79"/>
      <c r="AC2621" s="164"/>
      <c r="AD2621" s="123"/>
      <c r="AE2621" s="174"/>
      <c r="AF2621" s="124"/>
    </row>
    <row r="2622" spans="1:32" s="106" customFormat="1">
      <c r="A2622" s="108"/>
      <c r="B2622" s="108"/>
      <c r="C2622" s="108"/>
      <c r="D2622" s="102"/>
      <c r="E2622" s="102"/>
      <c r="F2622" s="102"/>
      <c r="G2622" s="102"/>
      <c r="H2622" s="133"/>
      <c r="I2622" s="133"/>
      <c r="J2622" s="133"/>
      <c r="K2622" s="133"/>
      <c r="L2622" s="133"/>
      <c r="M2622" s="133"/>
      <c r="N2622" s="133"/>
      <c r="Q2622" s="109"/>
      <c r="R2622" s="109"/>
      <c r="S2622" s="109"/>
      <c r="T2622" s="109"/>
      <c r="U2622" s="109"/>
      <c r="V2622" s="109"/>
      <c r="W2622" s="122"/>
      <c r="X2622" s="138"/>
      <c r="Y2622" s="123"/>
      <c r="Z2622" s="123"/>
      <c r="AA2622" s="79"/>
      <c r="AB2622" s="79"/>
      <c r="AC2622" s="164"/>
      <c r="AD2622" s="123"/>
      <c r="AE2622" s="174"/>
      <c r="AF2622" s="124"/>
    </row>
    <row r="2623" spans="1:32" s="106" customFormat="1">
      <c r="A2623" s="108"/>
      <c r="B2623" s="108"/>
      <c r="C2623" s="108"/>
      <c r="D2623" s="102"/>
      <c r="E2623" s="102"/>
      <c r="F2623" s="102"/>
      <c r="G2623" s="102"/>
      <c r="H2623" s="133"/>
      <c r="I2623" s="133"/>
      <c r="J2623" s="133"/>
      <c r="K2623" s="133"/>
      <c r="L2623" s="133"/>
      <c r="M2623" s="133"/>
      <c r="N2623" s="133"/>
      <c r="Q2623" s="109"/>
      <c r="R2623" s="109"/>
      <c r="S2623" s="109"/>
      <c r="T2623" s="109"/>
      <c r="U2623" s="109"/>
      <c r="V2623" s="109"/>
      <c r="W2623" s="122"/>
      <c r="X2623" s="138"/>
      <c r="Y2623" s="123"/>
      <c r="Z2623" s="123"/>
      <c r="AA2623" s="79"/>
      <c r="AB2623" s="79"/>
      <c r="AC2623" s="164"/>
      <c r="AD2623" s="123"/>
      <c r="AE2623" s="174"/>
      <c r="AF2623" s="124"/>
    </row>
    <row r="2624" spans="1:32" s="106" customFormat="1">
      <c r="A2624" s="108"/>
      <c r="B2624" s="108"/>
      <c r="C2624" s="108"/>
      <c r="D2624" s="102"/>
      <c r="E2624" s="102"/>
      <c r="F2624" s="102"/>
      <c r="G2624" s="102"/>
      <c r="H2624" s="133"/>
      <c r="I2624" s="133"/>
      <c r="J2624" s="133"/>
      <c r="K2624" s="133"/>
      <c r="L2624" s="133"/>
      <c r="M2624" s="133"/>
      <c r="N2624" s="133"/>
      <c r="Q2624" s="109"/>
      <c r="R2624" s="109"/>
      <c r="S2624" s="109"/>
      <c r="T2624" s="109"/>
      <c r="U2624" s="109"/>
      <c r="V2624" s="109"/>
      <c r="W2624" s="122"/>
      <c r="X2624" s="138"/>
      <c r="Y2624" s="123"/>
      <c r="Z2624" s="123"/>
      <c r="AA2624" s="79"/>
      <c r="AB2624" s="79"/>
      <c r="AC2624" s="164"/>
      <c r="AD2624" s="123"/>
      <c r="AE2624" s="174"/>
      <c r="AF2624" s="124"/>
    </row>
    <row r="2625" spans="1:32" s="106" customFormat="1">
      <c r="A2625" s="108"/>
      <c r="B2625" s="108"/>
      <c r="C2625" s="108"/>
      <c r="D2625" s="41"/>
      <c r="E2625" s="41"/>
      <c r="F2625" s="41"/>
      <c r="G2625" s="41"/>
      <c r="H2625" s="133"/>
      <c r="I2625" s="133"/>
      <c r="J2625" s="133"/>
      <c r="K2625" s="133"/>
      <c r="L2625" s="133"/>
      <c r="M2625" s="133"/>
      <c r="N2625" s="133"/>
      <c r="Q2625" s="109"/>
      <c r="R2625" s="109"/>
      <c r="S2625" s="109"/>
      <c r="T2625" s="109"/>
      <c r="U2625" s="109"/>
      <c r="V2625" s="109"/>
      <c r="W2625" s="122"/>
      <c r="X2625" s="138"/>
      <c r="Y2625" s="123"/>
      <c r="Z2625" s="123"/>
      <c r="AA2625" s="79"/>
      <c r="AB2625" s="79"/>
      <c r="AC2625" s="164"/>
      <c r="AD2625" s="123"/>
      <c r="AE2625" s="174"/>
      <c r="AF2625" s="124"/>
    </row>
    <row r="2626" spans="1:32" s="106" customFormat="1">
      <c r="A2626" s="108"/>
      <c r="B2626" s="108"/>
      <c r="C2626" s="108"/>
      <c r="D2626" s="102"/>
      <c r="E2626" s="102"/>
      <c r="F2626" s="102"/>
      <c r="G2626" s="102"/>
      <c r="H2626" s="133"/>
      <c r="I2626" s="133"/>
      <c r="J2626" s="133"/>
      <c r="K2626" s="133"/>
      <c r="L2626" s="133"/>
      <c r="M2626" s="133"/>
      <c r="N2626" s="133"/>
      <c r="Q2626" s="109"/>
      <c r="R2626" s="109"/>
      <c r="S2626" s="109"/>
      <c r="T2626" s="109"/>
      <c r="U2626" s="109"/>
      <c r="V2626" s="109"/>
      <c r="W2626" s="122"/>
      <c r="X2626" s="138"/>
      <c r="Y2626" s="123"/>
      <c r="Z2626" s="123"/>
      <c r="AA2626" s="79"/>
      <c r="AB2626" s="79"/>
      <c r="AC2626" s="164"/>
      <c r="AD2626" s="123"/>
      <c r="AE2626" s="174"/>
      <c r="AF2626" s="124"/>
    </row>
    <row r="2627" spans="1:32" s="106" customFormat="1">
      <c r="A2627" s="108"/>
      <c r="B2627" s="108"/>
      <c r="C2627" s="108"/>
      <c r="H2627" s="133"/>
      <c r="I2627" s="133"/>
      <c r="J2627" s="133"/>
      <c r="K2627" s="133"/>
      <c r="L2627" s="133"/>
      <c r="M2627" s="133"/>
      <c r="N2627" s="133"/>
      <c r="Q2627" s="109"/>
      <c r="R2627" s="109"/>
      <c r="S2627" s="109"/>
      <c r="T2627" s="109"/>
      <c r="U2627" s="109"/>
      <c r="V2627" s="109"/>
      <c r="W2627" s="122"/>
      <c r="X2627" s="138"/>
      <c r="Y2627" s="123"/>
      <c r="Z2627" s="123"/>
      <c r="AA2627" s="79"/>
      <c r="AB2627" s="79"/>
      <c r="AC2627" s="164"/>
      <c r="AD2627" s="123"/>
      <c r="AE2627" s="174"/>
      <c r="AF2627" s="124"/>
    </row>
    <row r="2628" spans="1:32" s="106" customFormat="1">
      <c r="A2628" s="108"/>
      <c r="B2628" s="108"/>
      <c r="C2628" s="108"/>
      <c r="H2628" s="133"/>
      <c r="I2628" s="133"/>
      <c r="J2628" s="133"/>
      <c r="K2628" s="133"/>
      <c r="L2628" s="133"/>
      <c r="M2628" s="133"/>
      <c r="N2628" s="133"/>
      <c r="Q2628" s="109"/>
      <c r="R2628" s="109"/>
      <c r="S2628" s="109"/>
      <c r="T2628" s="109"/>
      <c r="U2628" s="109"/>
      <c r="V2628" s="109"/>
      <c r="W2628" s="122"/>
      <c r="X2628" s="138"/>
      <c r="Y2628" s="123"/>
      <c r="Z2628" s="123"/>
      <c r="AA2628" s="79"/>
      <c r="AB2628" s="79"/>
      <c r="AC2628" s="164"/>
      <c r="AD2628" s="123"/>
      <c r="AE2628" s="174"/>
      <c r="AF2628" s="124"/>
    </row>
    <row r="2629" spans="1:32" s="106" customFormat="1">
      <c r="A2629" s="108"/>
      <c r="B2629" s="108"/>
      <c r="C2629" s="108"/>
      <c r="H2629" s="133"/>
      <c r="I2629" s="133"/>
      <c r="J2629" s="133"/>
      <c r="K2629" s="133"/>
      <c r="L2629" s="133"/>
      <c r="M2629" s="133"/>
      <c r="N2629" s="133"/>
      <c r="Q2629" s="109"/>
      <c r="R2629" s="109"/>
      <c r="S2629" s="109"/>
      <c r="T2629" s="109"/>
      <c r="U2629" s="109"/>
      <c r="V2629" s="109"/>
      <c r="W2629" s="122"/>
      <c r="X2629" s="138"/>
      <c r="Y2629" s="123"/>
      <c r="Z2629" s="123"/>
      <c r="AA2629" s="79"/>
      <c r="AB2629" s="79"/>
      <c r="AC2629" s="164"/>
      <c r="AD2629" s="123"/>
      <c r="AE2629" s="174"/>
      <c r="AF2629" s="124"/>
    </row>
    <row r="2630" spans="1:32" s="106" customFormat="1">
      <c r="A2630" s="108"/>
      <c r="B2630" s="108"/>
      <c r="C2630" s="108"/>
      <c r="H2630" s="133"/>
      <c r="I2630" s="133"/>
      <c r="J2630" s="133"/>
      <c r="K2630" s="133"/>
      <c r="L2630" s="133"/>
      <c r="M2630" s="133"/>
      <c r="N2630" s="133"/>
      <c r="Q2630" s="109"/>
      <c r="R2630" s="109"/>
      <c r="S2630" s="109"/>
      <c r="T2630" s="109"/>
      <c r="U2630" s="109"/>
      <c r="V2630" s="109"/>
      <c r="W2630" s="122"/>
      <c r="X2630" s="138"/>
      <c r="Y2630" s="123"/>
      <c r="Z2630" s="123"/>
      <c r="AA2630" s="79"/>
      <c r="AB2630" s="79"/>
      <c r="AC2630" s="164"/>
      <c r="AD2630" s="123"/>
      <c r="AE2630" s="174"/>
      <c r="AF2630" s="124"/>
    </row>
    <row r="2631" spans="1:32" s="106" customFormat="1">
      <c r="A2631" s="108"/>
      <c r="B2631" s="108"/>
      <c r="C2631" s="108"/>
      <c r="H2631" s="133"/>
      <c r="I2631" s="133"/>
      <c r="J2631" s="133"/>
      <c r="K2631" s="133"/>
      <c r="L2631" s="133"/>
      <c r="M2631" s="133"/>
      <c r="N2631" s="133"/>
      <c r="Q2631" s="109"/>
      <c r="R2631" s="109"/>
      <c r="S2631" s="109"/>
      <c r="T2631" s="109"/>
      <c r="U2631" s="109"/>
      <c r="V2631" s="109"/>
      <c r="W2631" s="122"/>
      <c r="X2631" s="138"/>
      <c r="Y2631" s="123"/>
      <c r="Z2631" s="123"/>
      <c r="AA2631" s="79"/>
      <c r="AB2631" s="79"/>
      <c r="AC2631" s="164"/>
      <c r="AD2631" s="123"/>
      <c r="AE2631" s="174"/>
      <c r="AF2631" s="124"/>
    </row>
    <row r="2632" spans="1:32" s="106" customFormat="1">
      <c r="A2632" s="108"/>
      <c r="B2632" s="108"/>
      <c r="C2632" s="108"/>
      <c r="H2632" s="133"/>
      <c r="I2632" s="133"/>
      <c r="J2632" s="133"/>
      <c r="K2632" s="133"/>
      <c r="L2632" s="133"/>
      <c r="M2632" s="133"/>
      <c r="N2632" s="133"/>
      <c r="Q2632" s="109"/>
      <c r="R2632" s="109"/>
      <c r="S2632" s="109"/>
      <c r="T2632" s="109"/>
      <c r="U2632" s="109"/>
      <c r="V2632" s="109"/>
      <c r="W2632" s="122"/>
      <c r="X2632" s="138"/>
      <c r="Y2632" s="123"/>
      <c r="Z2632" s="123"/>
      <c r="AA2632" s="79"/>
      <c r="AB2632" s="79"/>
      <c r="AC2632" s="164"/>
      <c r="AD2632" s="123"/>
      <c r="AE2632" s="174"/>
      <c r="AF2632" s="124"/>
    </row>
    <row r="2633" spans="1:32" s="106" customFormat="1">
      <c r="A2633" s="108"/>
      <c r="B2633" s="108"/>
      <c r="C2633" s="108"/>
      <c r="H2633" s="133"/>
      <c r="I2633" s="133"/>
      <c r="J2633" s="133"/>
      <c r="K2633" s="133"/>
      <c r="L2633" s="133"/>
      <c r="M2633" s="133"/>
      <c r="N2633" s="133"/>
      <c r="Q2633" s="109"/>
      <c r="R2633" s="109"/>
      <c r="S2633" s="109"/>
      <c r="T2633" s="109"/>
      <c r="U2633" s="109"/>
      <c r="V2633" s="109"/>
      <c r="W2633" s="122"/>
      <c r="X2633" s="138"/>
      <c r="Y2633" s="123"/>
      <c r="Z2633" s="123"/>
      <c r="AA2633" s="79"/>
      <c r="AB2633" s="79"/>
      <c r="AC2633" s="164"/>
      <c r="AD2633" s="123"/>
      <c r="AE2633" s="174"/>
      <c r="AF2633" s="124"/>
    </row>
    <row r="2634" spans="1:32" s="106" customFormat="1">
      <c r="A2634" s="108"/>
      <c r="B2634" s="108"/>
      <c r="C2634" s="108"/>
      <c r="H2634" s="133"/>
      <c r="I2634" s="133"/>
      <c r="J2634" s="133"/>
      <c r="K2634" s="133"/>
      <c r="L2634" s="133"/>
      <c r="M2634" s="133"/>
      <c r="N2634" s="133"/>
      <c r="Q2634" s="109"/>
      <c r="R2634" s="109"/>
      <c r="S2634" s="109"/>
      <c r="T2634" s="109"/>
      <c r="U2634" s="109"/>
      <c r="V2634" s="109"/>
      <c r="W2634" s="122"/>
      <c r="X2634" s="138"/>
      <c r="Y2634" s="123" t="e">
        <f>SUM(#REF!*25000,Q2634*5000,S2634*1850,T2634*1650,U2634*850,V2634*85,W2634*500,#REF!*250,#REF!*100,#REF!*50,X2634)</f>
        <v>#REF!</v>
      </c>
      <c r="Z2634" s="123"/>
      <c r="AA2634" s="79"/>
      <c r="AB2634" s="79"/>
      <c r="AC2634" s="164"/>
      <c r="AD2634" s="123"/>
      <c r="AE2634" s="174"/>
      <c r="AF2634" s="124"/>
    </row>
    <row r="2635" spans="1:32" s="106" customFormat="1">
      <c r="A2635" s="108"/>
      <c r="B2635" s="108"/>
      <c r="C2635" s="108"/>
      <c r="H2635" s="133"/>
      <c r="I2635" s="133"/>
      <c r="J2635" s="133"/>
      <c r="K2635" s="133"/>
      <c r="L2635" s="133"/>
      <c r="M2635" s="133"/>
      <c r="N2635" s="133"/>
      <c r="Q2635" s="109"/>
      <c r="R2635" s="109"/>
      <c r="S2635" s="109"/>
      <c r="T2635" s="109"/>
      <c r="U2635" s="109"/>
      <c r="V2635" s="109"/>
      <c r="W2635" s="122"/>
      <c r="X2635" s="138"/>
      <c r="Y2635" s="123" t="e">
        <f>SUM(#REF!*25000,Q2635*5000,S2635*1850,T2635*1650,U2635*850,V2635*85,W2635*500,#REF!*250,#REF!*100,#REF!*50,X2635)</f>
        <v>#REF!</v>
      </c>
      <c r="Z2635" s="123"/>
      <c r="AA2635" s="79"/>
      <c r="AB2635" s="79"/>
      <c r="AC2635" s="164"/>
      <c r="AD2635" s="123"/>
      <c r="AE2635" s="174"/>
      <c r="AF2635" s="124"/>
    </row>
    <row r="2636" spans="1:32" s="106" customFormat="1">
      <c r="A2636" s="108"/>
      <c r="B2636" s="108"/>
      <c r="C2636" s="108"/>
      <c r="H2636" s="133"/>
      <c r="I2636" s="133"/>
      <c r="J2636" s="133"/>
      <c r="K2636" s="133"/>
      <c r="L2636" s="133"/>
      <c r="M2636" s="133"/>
      <c r="N2636" s="133"/>
      <c r="Q2636" s="109"/>
      <c r="R2636" s="109"/>
      <c r="S2636" s="109"/>
      <c r="T2636" s="109"/>
      <c r="U2636" s="109"/>
      <c r="V2636" s="109"/>
      <c r="W2636" s="122"/>
      <c r="X2636" s="138"/>
      <c r="Y2636" s="123" t="e">
        <f>SUM(#REF!*25000,Q2636*5000,S2636*1850,T2636*1650,U2636*850,V2636*85,W2636*500,#REF!*250,#REF!*100,#REF!*50,X2636)</f>
        <v>#REF!</v>
      </c>
      <c r="Z2636" s="123"/>
      <c r="AA2636" s="79"/>
      <c r="AB2636" s="79"/>
      <c r="AC2636" s="164"/>
      <c r="AD2636" s="123"/>
      <c r="AE2636" s="174"/>
      <c r="AF2636" s="124"/>
    </row>
    <row r="2637" spans="1:32" s="106" customFormat="1">
      <c r="A2637" s="108"/>
      <c r="B2637" s="108"/>
      <c r="C2637" s="108"/>
      <c r="H2637" s="133"/>
      <c r="I2637" s="133"/>
      <c r="J2637" s="133"/>
      <c r="K2637" s="133"/>
      <c r="L2637" s="133"/>
      <c r="M2637" s="133"/>
      <c r="N2637" s="133"/>
      <c r="Q2637" s="109"/>
      <c r="R2637" s="109"/>
      <c r="S2637" s="109"/>
      <c r="T2637" s="109"/>
      <c r="U2637" s="109"/>
      <c r="V2637" s="109"/>
      <c r="W2637" s="122"/>
      <c r="X2637" s="138"/>
      <c r="Y2637" s="123" t="e">
        <f>SUM(#REF!*25000,Q2637*5000,S2637*1850,T2637*1650,U2637*850,V2637*85,W2637*500,#REF!*250,#REF!*100,#REF!*50,X2637)</f>
        <v>#REF!</v>
      </c>
      <c r="Z2637" s="123"/>
      <c r="AA2637" s="79"/>
      <c r="AB2637" s="79"/>
      <c r="AC2637" s="164"/>
      <c r="AD2637" s="123"/>
      <c r="AE2637" s="174"/>
      <c r="AF2637" s="124"/>
    </row>
    <row r="2638" spans="1:32" s="106" customFormat="1">
      <c r="A2638" s="108"/>
      <c r="B2638" s="108"/>
      <c r="C2638" s="108"/>
      <c r="H2638" s="133"/>
      <c r="I2638" s="133"/>
      <c r="J2638" s="133"/>
      <c r="K2638" s="133"/>
      <c r="L2638" s="133"/>
      <c r="M2638" s="133"/>
      <c r="N2638" s="133"/>
      <c r="Q2638" s="109"/>
      <c r="R2638" s="109"/>
      <c r="S2638" s="109"/>
      <c r="T2638" s="109"/>
      <c r="U2638" s="109"/>
      <c r="V2638" s="109"/>
      <c r="W2638" s="122"/>
      <c r="X2638" s="138"/>
      <c r="Y2638" s="123" t="e">
        <f>SUM(#REF!*25000,Q2638*5000,S2638*1850,T2638*1650,U2638*850,V2638*85,W2638*500,#REF!*250,#REF!*100,#REF!*50,X2638)</f>
        <v>#REF!</v>
      </c>
      <c r="Z2638" s="123"/>
      <c r="AA2638" s="79"/>
      <c r="AB2638" s="79"/>
      <c r="AC2638" s="164"/>
      <c r="AD2638" s="123"/>
      <c r="AE2638" s="174"/>
      <c r="AF2638" s="124"/>
    </row>
    <row r="2639" spans="1:32" s="106" customFormat="1">
      <c r="A2639" s="108"/>
      <c r="B2639" s="108"/>
      <c r="C2639" s="108"/>
      <c r="H2639" s="133"/>
      <c r="I2639" s="133"/>
      <c r="J2639" s="133"/>
      <c r="K2639" s="133"/>
      <c r="L2639" s="133"/>
      <c r="M2639" s="133"/>
      <c r="N2639" s="133"/>
      <c r="Q2639" s="109"/>
      <c r="R2639" s="109"/>
      <c r="S2639" s="109"/>
      <c r="T2639" s="109"/>
      <c r="U2639" s="109"/>
      <c r="V2639" s="109"/>
      <c r="W2639" s="122"/>
      <c r="X2639" s="138"/>
      <c r="Y2639" s="123" t="e">
        <f>SUM(#REF!*25000,Q2639*5000,S2639*1850,T2639*1650,U2639*850,V2639*85,W2639*500,#REF!*250,#REF!*100,#REF!*50,X2639)</f>
        <v>#REF!</v>
      </c>
      <c r="Z2639" s="123"/>
      <c r="AA2639" s="79"/>
      <c r="AB2639" s="79"/>
      <c r="AC2639" s="164"/>
      <c r="AD2639" s="123"/>
      <c r="AE2639" s="174"/>
      <c r="AF2639" s="124"/>
    </row>
    <row r="2640" spans="1:32" s="106" customFormat="1">
      <c r="A2640" s="108"/>
      <c r="B2640" s="108"/>
      <c r="C2640" s="108"/>
      <c r="H2640" s="133"/>
      <c r="I2640" s="133"/>
      <c r="J2640" s="133"/>
      <c r="K2640" s="133"/>
      <c r="L2640" s="133"/>
      <c r="M2640" s="133"/>
      <c r="N2640" s="133"/>
      <c r="Q2640" s="109"/>
      <c r="R2640" s="109"/>
      <c r="S2640" s="109"/>
      <c r="T2640" s="109"/>
      <c r="U2640" s="109"/>
      <c r="V2640" s="109"/>
      <c r="W2640" s="122"/>
      <c r="X2640" s="138"/>
      <c r="Y2640" s="123" t="e">
        <f>SUM(#REF!*25000,Q2640*5000,S2640*1850,T2640*1650,U2640*850,V2640*85,W2640*500,#REF!*250,#REF!*100,#REF!*50,X2640)</f>
        <v>#REF!</v>
      </c>
      <c r="Z2640" s="123"/>
      <c r="AA2640" s="79"/>
      <c r="AB2640" s="79"/>
      <c r="AC2640" s="164"/>
      <c r="AD2640" s="123"/>
      <c r="AE2640" s="174"/>
      <c r="AF2640" s="124"/>
    </row>
    <row r="2641" spans="1:32" s="106" customFormat="1">
      <c r="A2641" s="108"/>
      <c r="B2641" s="108"/>
      <c r="C2641" s="108"/>
      <c r="H2641" s="133"/>
      <c r="I2641" s="133"/>
      <c r="J2641" s="133"/>
      <c r="K2641" s="133"/>
      <c r="L2641" s="133"/>
      <c r="M2641" s="133"/>
      <c r="N2641" s="133"/>
      <c r="Q2641" s="109"/>
      <c r="R2641" s="109"/>
      <c r="S2641" s="109"/>
      <c r="T2641" s="109"/>
      <c r="U2641" s="109"/>
      <c r="V2641" s="109"/>
      <c r="W2641" s="122"/>
      <c r="X2641" s="138"/>
      <c r="Y2641" s="123" t="e">
        <f>SUM(#REF!*25000,Q2641*5000,S2641*1850,T2641*1650,U2641*850,V2641*85,W2641*500,#REF!*250,#REF!*100,#REF!*50,X2641)</f>
        <v>#REF!</v>
      </c>
      <c r="Z2641" s="123"/>
      <c r="AA2641" s="79"/>
      <c r="AB2641" s="79"/>
      <c r="AC2641" s="164"/>
      <c r="AD2641" s="123"/>
      <c r="AE2641" s="174"/>
      <c r="AF2641" s="124"/>
    </row>
    <row r="2642" spans="1:32" s="106" customFormat="1">
      <c r="A2642" s="108"/>
      <c r="B2642" s="108"/>
      <c r="C2642" s="108"/>
      <c r="H2642" s="133"/>
      <c r="I2642" s="133"/>
      <c r="J2642" s="133"/>
      <c r="K2642" s="133"/>
      <c r="L2642" s="133"/>
      <c r="M2642" s="133"/>
      <c r="N2642" s="133"/>
      <c r="Q2642" s="109"/>
      <c r="R2642" s="109"/>
      <c r="S2642" s="109"/>
      <c r="T2642" s="109"/>
      <c r="U2642" s="109"/>
      <c r="V2642" s="109"/>
      <c r="W2642" s="122"/>
      <c r="X2642" s="138"/>
      <c r="Y2642" s="123" t="e">
        <f>SUM(#REF!*25000,Q2642*5000,S2642*1850,T2642*1650,U2642*850,V2642*85,W2642*500,#REF!*250,#REF!*100,#REF!*50,X2642)</f>
        <v>#REF!</v>
      </c>
      <c r="Z2642" s="123"/>
      <c r="AA2642" s="79"/>
      <c r="AB2642" s="79"/>
      <c r="AC2642" s="164"/>
      <c r="AD2642" s="123"/>
      <c r="AE2642" s="174"/>
      <c r="AF2642" s="124"/>
    </row>
    <row r="2643" spans="1:32" s="106" customFormat="1">
      <c r="A2643" s="108"/>
      <c r="B2643" s="108"/>
      <c r="C2643" s="108"/>
      <c r="H2643" s="133"/>
      <c r="I2643" s="133"/>
      <c r="J2643" s="133"/>
      <c r="K2643" s="133"/>
      <c r="L2643" s="133"/>
      <c r="M2643" s="133"/>
      <c r="N2643" s="133"/>
      <c r="Q2643" s="109"/>
      <c r="R2643" s="109"/>
      <c r="S2643" s="109"/>
      <c r="T2643" s="109"/>
      <c r="U2643" s="109"/>
      <c r="V2643" s="109"/>
      <c r="W2643" s="122"/>
      <c r="X2643" s="138"/>
      <c r="Y2643" s="123" t="e">
        <f>SUM(#REF!*25000,Q2643*5000,S2643*1850,T2643*1650,U2643*850,V2643*85,W2643*500,#REF!*250,#REF!*100,#REF!*50,X2643)</f>
        <v>#REF!</v>
      </c>
      <c r="Z2643" s="123"/>
      <c r="AA2643" s="79"/>
      <c r="AB2643" s="79"/>
      <c r="AC2643" s="164"/>
      <c r="AD2643" s="123"/>
      <c r="AE2643" s="174"/>
      <c r="AF2643" s="124"/>
    </row>
    <row r="2644" spans="1:32" s="106" customFormat="1">
      <c r="A2644" s="108"/>
      <c r="B2644" s="108"/>
      <c r="C2644" s="108"/>
      <c r="H2644" s="133"/>
      <c r="I2644" s="133"/>
      <c r="J2644" s="133"/>
      <c r="K2644" s="133"/>
      <c r="L2644" s="133"/>
      <c r="M2644" s="133"/>
      <c r="N2644" s="133"/>
      <c r="Q2644" s="109"/>
      <c r="R2644" s="109"/>
      <c r="S2644" s="109"/>
      <c r="T2644" s="109"/>
      <c r="U2644" s="109"/>
      <c r="V2644" s="109"/>
      <c r="W2644" s="122"/>
      <c r="X2644" s="138"/>
      <c r="Y2644" s="123" t="e">
        <f>SUM(#REF!*25000,Q2644*5000,S2644*1850,T2644*1650,U2644*850,V2644*85,W2644*500,#REF!*250,#REF!*100,#REF!*50,X2644)</f>
        <v>#REF!</v>
      </c>
      <c r="Z2644" s="123"/>
      <c r="AA2644" s="79"/>
      <c r="AB2644" s="79"/>
      <c r="AC2644" s="164"/>
      <c r="AD2644" s="123"/>
      <c r="AE2644" s="174"/>
      <c r="AF2644" s="124"/>
    </row>
    <row r="2645" spans="1:32" s="106" customFormat="1">
      <c r="A2645" s="108"/>
      <c r="B2645" s="108"/>
      <c r="C2645" s="108"/>
      <c r="H2645" s="133"/>
      <c r="I2645" s="133"/>
      <c r="J2645" s="133"/>
      <c r="K2645" s="133"/>
      <c r="L2645" s="133"/>
      <c r="M2645" s="133"/>
      <c r="N2645" s="133"/>
      <c r="Q2645" s="109"/>
      <c r="R2645" s="109"/>
      <c r="S2645" s="109"/>
      <c r="T2645" s="109"/>
      <c r="U2645" s="109"/>
      <c r="V2645" s="109"/>
      <c r="W2645" s="122"/>
      <c r="X2645" s="138"/>
      <c r="Y2645" s="123" t="e">
        <f>SUM(#REF!*25000,Q2645*5000,S2645*1850,T2645*1650,U2645*850,V2645*85,W2645*500,#REF!*250,#REF!*100,#REF!*50,X2645)</f>
        <v>#REF!</v>
      </c>
      <c r="Z2645" s="123"/>
      <c r="AA2645" s="79"/>
      <c r="AB2645" s="79"/>
      <c r="AC2645" s="164"/>
      <c r="AD2645" s="123"/>
      <c r="AE2645" s="174"/>
      <c r="AF2645" s="124"/>
    </row>
    <row r="2646" spans="1:32" s="106" customFormat="1">
      <c r="A2646" s="108"/>
      <c r="B2646" s="108"/>
      <c r="C2646" s="108"/>
      <c r="H2646" s="133"/>
      <c r="I2646" s="133"/>
      <c r="J2646" s="133"/>
      <c r="K2646" s="133"/>
      <c r="L2646" s="133"/>
      <c r="M2646" s="133"/>
      <c r="N2646" s="133"/>
      <c r="Q2646" s="109"/>
      <c r="R2646" s="109"/>
      <c r="S2646" s="109"/>
      <c r="T2646" s="109"/>
      <c r="U2646" s="109"/>
      <c r="V2646" s="109"/>
      <c r="W2646" s="122"/>
      <c r="X2646" s="138"/>
      <c r="Y2646" s="123" t="e">
        <f>SUM(#REF!*25000,Q2646*5000,S2646*1850,T2646*1650,U2646*850,V2646*85,W2646*500,#REF!*250,#REF!*100,#REF!*50,X2646)</f>
        <v>#REF!</v>
      </c>
      <c r="Z2646" s="123"/>
      <c r="AA2646" s="79"/>
      <c r="AB2646" s="79"/>
      <c r="AC2646" s="164"/>
      <c r="AD2646" s="123"/>
      <c r="AE2646" s="174"/>
      <c r="AF2646" s="124"/>
    </row>
    <row r="2647" spans="1:32" s="106" customFormat="1">
      <c r="A2647" s="108"/>
      <c r="B2647" s="108"/>
      <c r="C2647" s="108"/>
      <c r="H2647" s="133"/>
      <c r="I2647" s="133"/>
      <c r="J2647" s="133"/>
      <c r="K2647" s="133"/>
      <c r="L2647" s="133"/>
      <c r="M2647" s="133"/>
      <c r="N2647" s="133"/>
      <c r="Q2647" s="109"/>
      <c r="R2647" s="109"/>
      <c r="S2647" s="109"/>
      <c r="T2647" s="109"/>
      <c r="U2647" s="109"/>
      <c r="V2647" s="109"/>
      <c r="W2647" s="122"/>
      <c r="X2647" s="138"/>
      <c r="Y2647" s="123" t="e">
        <f>SUM(#REF!*25000,Q2647*5000,S2647*1850,T2647*1650,U2647*850,V2647*85,W2647*500,#REF!*250,#REF!*100,#REF!*50,X2647)</f>
        <v>#REF!</v>
      </c>
      <c r="Z2647" s="123"/>
      <c r="AA2647" s="79"/>
      <c r="AB2647" s="79"/>
      <c r="AC2647" s="164"/>
      <c r="AD2647" s="123"/>
      <c r="AE2647" s="174"/>
      <c r="AF2647" s="124"/>
    </row>
    <row r="2648" spans="1:32" s="106" customFormat="1">
      <c r="A2648" s="108"/>
      <c r="B2648" s="108"/>
      <c r="C2648" s="108"/>
      <c r="H2648" s="133"/>
      <c r="I2648" s="133"/>
      <c r="J2648" s="133"/>
      <c r="K2648" s="133"/>
      <c r="L2648" s="133"/>
      <c r="M2648" s="133"/>
      <c r="N2648" s="133"/>
      <c r="Q2648" s="109"/>
      <c r="R2648" s="109"/>
      <c r="S2648" s="109"/>
      <c r="T2648" s="109"/>
      <c r="U2648" s="109"/>
      <c r="V2648" s="109"/>
      <c r="W2648" s="122"/>
      <c r="X2648" s="138"/>
      <c r="Y2648" s="123" t="e">
        <f>SUM(#REF!*25000,Q2648*5000,S2648*1850,T2648*1650,U2648*850,V2648*85,W2648*500,#REF!*250,#REF!*100,#REF!*50,X2648)</f>
        <v>#REF!</v>
      </c>
      <c r="Z2648" s="123"/>
      <c r="AA2648" s="79"/>
      <c r="AB2648" s="79"/>
      <c r="AC2648" s="164"/>
      <c r="AD2648" s="123"/>
      <c r="AE2648" s="174"/>
      <c r="AF2648" s="124"/>
    </row>
    <row r="2649" spans="1:32" s="106" customFormat="1">
      <c r="A2649" s="108"/>
      <c r="B2649" s="108"/>
      <c r="C2649" s="108"/>
      <c r="H2649" s="133"/>
      <c r="I2649" s="133"/>
      <c r="J2649" s="133"/>
      <c r="K2649" s="133"/>
      <c r="L2649" s="133"/>
      <c r="M2649" s="133"/>
      <c r="N2649" s="133"/>
      <c r="Q2649" s="109"/>
      <c r="R2649" s="109"/>
      <c r="S2649" s="109"/>
      <c r="T2649" s="109"/>
      <c r="U2649" s="109"/>
      <c r="V2649" s="109"/>
      <c r="W2649" s="122"/>
      <c r="X2649" s="138"/>
      <c r="Y2649" s="123" t="e">
        <f>SUM(#REF!*25000,Q2649*5000,S2649*1850,T2649*1650,U2649*850,V2649*85,W2649*500,#REF!*250,#REF!*100,#REF!*50,X2649)</f>
        <v>#REF!</v>
      </c>
      <c r="Z2649" s="123"/>
      <c r="AA2649" s="79"/>
      <c r="AB2649" s="79"/>
      <c r="AC2649" s="164"/>
      <c r="AD2649" s="123"/>
      <c r="AE2649" s="174"/>
      <c r="AF2649" s="124"/>
    </row>
    <row r="2650" spans="1:32" s="106" customFormat="1">
      <c r="A2650" s="108"/>
      <c r="B2650" s="108"/>
      <c r="C2650" s="108"/>
      <c r="H2650" s="133"/>
      <c r="I2650" s="133"/>
      <c r="J2650" s="133"/>
      <c r="K2650" s="133"/>
      <c r="L2650" s="133"/>
      <c r="M2650" s="133"/>
      <c r="N2650" s="133"/>
      <c r="Q2650" s="109"/>
      <c r="R2650" s="109"/>
      <c r="S2650" s="109"/>
      <c r="T2650" s="109"/>
      <c r="U2650" s="109"/>
      <c r="V2650" s="109"/>
      <c r="W2650" s="122"/>
      <c r="X2650" s="138"/>
      <c r="Y2650" s="123" t="e">
        <f>SUM(#REF!*25000,Q2650*5000,S2650*1850,T2650*1650,U2650*850,V2650*85,W2650*500,#REF!*250,#REF!*100,#REF!*50,X2650)</f>
        <v>#REF!</v>
      </c>
      <c r="Z2650" s="123"/>
      <c r="AA2650" s="79"/>
      <c r="AB2650" s="79"/>
      <c r="AC2650" s="164"/>
      <c r="AD2650" s="123"/>
      <c r="AE2650" s="174"/>
      <c r="AF2650" s="124"/>
    </row>
    <row r="2651" spans="1:32" s="106" customFormat="1">
      <c r="A2651" s="108"/>
      <c r="B2651" s="108"/>
      <c r="C2651" s="108"/>
      <c r="H2651" s="133"/>
      <c r="I2651" s="133"/>
      <c r="J2651" s="133"/>
      <c r="K2651" s="133"/>
      <c r="L2651" s="133"/>
      <c r="M2651" s="133"/>
      <c r="N2651" s="133"/>
      <c r="Q2651" s="109"/>
      <c r="R2651" s="109"/>
      <c r="S2651" s="109"/>
      <c r="T2651" s="109"/>
      <c r="U2651" s="109"/>
      <c r="V2651" s="109"/>
      <c r="W2651" s="122"/>
      <c r="X2651" s="138"/>
      <c r="Y2651" s="123" t="e">
        <f>SUM(#REF!*25000,Q2651*5000,S2651*1850,T2651*1650,U2651*850,V2651*85,W2651*500,#REF!*250,#REF!*100,#REF!*50,X2651)</f>
        <v>#REF!</v>
      </c>
      <c r="Z2651" s="123"/>
      <c r="AA2651" s="79"/>
      <c r="AB2651" s="79"/>
      <c r="AC2651" s="164"/>
      <c r="AD2651" s="123"/>
      <c r="AE2651" s="174"/>
      <c r="AF2651" s="124"/>
    </row>
    <row r="2652" spans="1:32" s="106" customFormat="1">
      <c r="A2652" s="108"/>
      <c r="B2652" s="108"/>
      <c r="C2652" s="108"/>
      <c r="H2652" s="133"/>
      <c r="I2652" s="133"/>
      <c r="J2652" s="133"/>
      <c r="K2652" s="133"/>
      <c r="L2652" s="133"/>
      <c r="M2652" s="133"/>
      <c r="N2652" s="133"/>
      <c r="Q2652" s="109"/>
      <c r="R2652" s="109"/>
      <c r="S2652" s="109"/>
      <c r="T2652" s="109"/>
      <c r="U2652" s="109"/>
      <c r="V2652" s="109"/>
      <c r="W2652" s="122"/>
      <c r="X2652" s="138"/>
      <c r="Y2652" s="123" t="e">
        <f>SUM(#REF!*25000,Q2652*5000,S2652*1850,T2652*1650,U2652*850,V2652*85,W2652*500,#REF!*250,#REF!*100,#REF!*50,X2652)</f>
        <v>#REF!</v>
      </c>
      <c r="Z2652" s="123"/>
      <c r="AA2652" s="79"/>
      <c r="AB2652" s="79"/>
      <c r="AC2652" s="164"/>
      <c r="AD2652" s="123"/>
      <c r="AE2652" s="174"/>
      <c r="AF2652" s="124"/>
    </row>
    <row r="2653" spans="1:32" s="106" customFormat="1">
      <c r="A2653" s="108"/>
      <c r="B2653" s="108"/>
      <c r="C2653" s="108"/>
      <c r="H2653" s="133"/>
      <c r="I2653" s="133"/>
      <c r="J2653" s="133"/>
      <c r="K2653" s="133"/>
      <c r="L2653" s="133"/>
      <c r="M2653" s="133"/>
      <c r="N2653" s="133"/>
      <c r="Q2653" s="109"/>
      <c r="R2653" s="109"/>
      <c r="S2653" s="109"/>
      <c r="T2653" s="109"/>
      <c r="U2653" s="109"/>
      <c r="V2653" s="109"/>
      <c r="W2653" s="122"/>
      <c r="X2653" s="138"/>
      <c r="Y2653" s="123" t="e">
        <f>SUM(#REF!*25000,Q2653*5000,S2653*1850,T2653*1650,U2653*850,V2653*85,W2653*500,#REF!*250,#REF!*100,#REF!*50,X2653)</f>
        <v>#REF!</v>
      </c>
      <c r="Z2653" s="123"/>
      <c r="AA2653" s="79"/>
      <c r="AB2653" s="79"/>
      <c r="AC2653" s="164"/>
      <c r="AD2653" s="123"/>
      <c r="AE2653" s="174"/>
      <c r="AF2653" s="124"/>
    </row>
    <row r="2654" spans="1:32" s="106" customFormat="1">
      <c r="A2654" s="108"/>
      <c r="B2654" s="108"/>
      <c r="C2654" s="108"/>
      <c r="H2654" s="133"/>
      <c r="I2654" s="133"/>
      <c r="J2654" s="133"/>
      <c r="K2654" s="133"/>
      <c r="L2654" s="133"/>
      <c r="M2654" s="133"/>
      <c r="N2654" s="133"/>
      <c r="Q2654" s="109"/>
      <c r="R2654" s="109"/>
      <c r="S2654" s="109"/>
      <c r="T2654" s="109"/>
      <c r="U2654" s="109"/>
      <c r="V2654" s="109"/>
      <c r="W2654" s="122"/>
      <c r="X2654" s="138"/>
      <c r="Y2654" s="123" t="e">
        <f>SUM(#REF!*25000,Q2654*5000,S2654*1850,T2654*1650,U2654*850,V2654*85,W2654*500,#REF!*250,#REF!*100,#REF!*50,X2654)</f>
        <v>#REF!</v>
      </c>
      <c r="Z2654" s="123"/>
      <c r="AA2654" s="79"/>
      <c r="AB2654" s="79"/>
      <c r="AC2654" s="164"/>
      <c r="AD2654" s="123"/>
      <c r="AE2654" s="174"/>
      <c r="AF2654" s="124"/>
    </row>
    <row r="2655" spans="1:32" s="106" customFormat="1">
      <c r="A2655" s="108"/>
      <c r="B2655" s="108"/>
      <c r="C2655" s="108"/>
      <c r="H2655" s="133"/>
      <c r="I2655" s="133"/>
      <c r="J2655" s="133"/>
      <c r="K2655" s="133"/>
      <c r="L2655" s="133"/>
      <c r="M2655" s="133"/>
      <c r="N2655" s="133"/>
      <c r="Q2655" s="109"/>
      <c r="R2655" s="109"/>
      <c r="S2655" s="109"/>
      <c r="T2655" s="109"/>
      <c r="U2655" s="109"/>
      <c r="V2655" s="109"/>
      <c r="W2655" s="122"/>
      <c r="X2655" s="138"/>
      <c r="Y2655" s="123" t="e">
        <f>SUM(#REF!*25000,Q2655*5000,S2655*1850,T2655*1650,U2655*850,V2655*85,W2655*500,#REF!*250,#REF!*100,#REF!*50,X2655)</f>
        <v>#REF!</v>
      </c>
      <c r="Z2655" s="123"/>
      <c r="AA2655" s="79"/>
      <c r="AB2655" s="79"/>
      <c r="AC2655" s="164"/>
      <c r="AD2655" s="123"/>
      <c r="AE2655" s="174"/>
      <c r="AF2655" s="124"/>
    </row>
    <row r="2656" spans="1:32" s="106" customFormat="1">
      <c r="A2656" s="108"/>
      <c r="B2656" s="108"/>
      <c r="C2656" s="108"/>
      <c r="H2656" s="133"/>
      <c r="I2656" s="133"/>
      <c r="J2656" s="133"/>
      <c r="K2656" s="133"/>
      <c r="L2656" s="133"/>
      <c r="M2656" s="133"/>
      <c r="N2656" s="133"/>
      <c r="Q2656" s="109"/>
      <c r="R2656" s="109"/>
      <c r="S2656" s="109"/>
      <c r="T2656" s="109"/>
      <c r="U2656" s="109"/>
      <c r="V2656" s="109"/>
      <c r="W2656" s="122"/>
      <c r="X2656" s="138"/>
      <c r="Y2656" s="123" t="e">
        <f>SUM(#REF!*25000,Q2656*5000,S2656*1850,T2656*1650,U2656*850,V2656*85,W2656*500,#REF!*250,#REF!*100,#REF!*50,X2656)</f>
        <v>#REF!</v>
      </c>
      <c r="Z2656" s="123"/>
      <c r="AA2656" s="79"/>
      <c r="AB2656" s="79"/>
      <c r="AC2656" s="164"/>
      <c r="AD2656" s="123"/>
      <c r="AE2656" s="174"/>
      <c r="AF2656" s="124"/>
    </row>
    <row r="2657" spans="1:32" s="106" customFormat="1">
      <c r="A2657" s="108"/>
      <c r="B2657" s="108"/>
      <c r="C2657" s="108"/>
      <c r="H2657" s="133"/>
      <c r="I2657" s="133"/>
      <c r="J2657" s="133"/>
      <c r="K2657" s="133"/>
      <c r="L2657" s="133"/>
      <c r="M2657" s="133"/>
      <c r="N2657" s="133"/>
      <c r="Q2657" s="109"/>
      <c r="R2657" s="109"/>
      <c r="S2657" s="109"/>
      <c r="T2657" s="109"/>
      <c r="U2657" s="109"/>
      <c r="V2657" s="109"/>
      <c r="W2657" s="122"/>
      <c r="X2657" s="138"/>
      <c r="Y2657" s="123" t="e">
        <f>SUM(#REF!*25000,Q2657*5000,S2657*1850,T2657*1650,U2657*850,V2657*85,W2657*500,#REF!*250,#REF!*100,#REF!*50,X2657)</f>
        <v>#REF!</v>
      </c>
      <c r="Z2657" s="123"/>
      <c r="AA2657" s="79"/>
      <c r="AB2657" s="79"/>
      <c r="AC2657" s="164"/>
      <c r="AD2657" s="123"/>
      <c r="AE2657" s="174"/>
      <c r="AF2657" s="124"/>
    </row>
    <row r="2658" spans="1:32" s="106" customFormat="1">
      <c r="A2658" s="108"/>
      <c r="B2658" s="108"/>
      <c r="C2658" s="108"/>
      <c r="H2658" s="133"/>
      <c r="I2658" s="133"/>
      <c r="J2658" s="133"/>
      <c r="K2658" s="133"/>
      <c r="L2658" s="133"/>
      <c r="M2658" s="133"/>
      <c r="N2658" s="133"/>
      <c r="Q2658" s="109"/>
      <c r="R2658" s="109"/>
      <c r="S2658" s="109"/>
      <c r="T2658" s="109"/>
      <c r="U2658" s="109"/>
      <c r="V2658" s="109"/>
      <c r="W2658" s="122"/>
      <c r="X2658" s="138"/>
      <c r="Y2658" s="123" t="e">
        <f>SUM(#REF!*25000,Q2658*5000,S2658*1850,T2658*1650,U2658*850,V2658*85,W2658*500,#REF!*250,#REF!*100,#REF!*50,X2658)</f>
        <v>#REF!</v>
      </c>
      <c r="Z2658" s="123"/>
      <c r="AA2658" s="79"/>
      <c r="AB2658" s="79"/>
      <c r="AC2658" s="164"/>
      <c r="AD2658" s="123"/>
      <c r="AE2658" s="174"/>
      <c r="AF2658" s="124"/>
    </row>
    <row r="2659" spans="1:32" s="106" customFormat="1">
      <c r="A2659" s="108"/>
      <c r="B2659" s="108"/>
      <c r="C2659" s="108"/>
      <c r="H2659" s="133"/>
      <c r="I2659" s="133"/>
      <c r="J2659" s="133"/>
      <c r="K2659" s="133"/>
      <c r="L2659" s="133"/>
      <c r="M2659" s="133"/>
      <c r="N2659" s="133"/>
      <c r="Q2659" s="109"/>
      <c r="R2659" s="109"/>
      <c r="S2659" s="109"/>
      <c r="T2659" s="109"/>
      <c r="U2659" s="109"/>
      <c r="V2659" s="109"/>
      <c r="W2659" s="122"/>
      <c r="X2659" s="138"/>
      <c r="Y2659" s="123" t="e">
        <f>SUM(#REF!*25000,Q2659*5000,S2659*1850,T2659*1650,U2659*850,V2659*85,W2659*500,#REF!*250,#REF!*100,#REF!*50,X2659)</f>
        <v>#REF!</v>
      </c>
      <c r="Z2659" s="123"/>
      <c r="AA2659" s="79"/>
      <c r="AB2659" s="79"/>
      <c r="AC2659" s="164"/>
      <c r="AD2659" s="123"/>
      <c r="AE2659" s="174"/>
      <c r="AF2659" s="124"/>
    </row>
    <row r="2660" spans="1:32" s="106" customFormat="1">
      <c r="A2660" s="108"/>
      <c r="B2660" s="108"/>
      <c r="C2660" s="108"/>
      <c r="H2660" s="133"/>
      <c r="I2660" s="133"/>
      <c r="J2660" s="133"/>
      <c r="K2660" s="133"/>
      <c r="L2660" s="133"/>
      <c r="M2660" s="133"/>
      <c r="N2660" s="133"/>
      <c r="Q2660" s="109"/>
      <c r="R2660" s="109"/>
      <c r="S2660" s="109"/>
      <c r="T2660" s="109"/>
      <c r="U2660" s="109"/>
      <c r="V2660" s="109"/>
      <c r="W2660" s="122"/>
      <c r="X2660" s="138"/>
      <c r="Y2660" s="123" t="e">
        <f>SUM(#REF!*25000,Q2660*5000,S2660*1850,T2660*1650,U2660*850,V2660*85,W2660*500,#REF!*250,#REF!*100,#REF!*50,X2660)</f>
        <v>#REF!</v>
      </c>
      <c r="Z2660" s="123"/>
      <c r="AA2660" s="79"/>
      <c r="AB2660" s="79"/>
      <c r="AC2660" s="164"/>
      <c r="AD2660" s="123"/>
      <c r="AE2660" s="174"/>
      <c r="AF2660" s="124"/>
    </row>
    <row r="2661" spans="1:32" s="106" customFormat="1">
      <c r="A2661" s="108"/>
      <c r="B2661" s="108"/>
      <c r="C2661" s="108"/>
      <c r="H2661" s="133"/>
      <c r="I2661" s="133"/>
      <c r="J2661" s="133"/>
      <c r="K2661" s="133"/>
      <c r="L2661" s="133"/>
      <c r="M2661" s="133"/>
      <c r="N2661" s="133"/>
      <c r="Q2661" s="109"/>
      <c r="R2661" s="109"/>
      <c r="S2661" s="109"/>
      <c r="T2661" s="109"/>
      <c r="U2661" s="109"/>
      <c r="V2661" s="109"/>
      <c r="W2661" s="122"/>
      <c r="X2661" s="138"/>
      <c r="Y2661" s="123" t="e">
        <f>SUM(#REF!*25000,Q2661*5000,S2661*1850,T2661*1650,U2661*850,V2661*85,W2661*500,#REF!*250,#REF!*100,#REF!*50,X2661)</f>
        <v>#REF!</v>
      </c>
      <c r="Z2661" s="123"/>
      <c r="AA2661" s="79"/>
      <c r="AB2661" s="79"/>
      <c r="AC2661" s="164"/>
      <c r="AD2661" s="123"/>
      <c r="AE2661" s="174"/>
      <c r="AF2661" s="124"/>
    </row>
    <row r="2662" spans="1:32" s="106" customFormat="1">
      <c r="A2662" s="108"/>
      <c r="B2662" s="108"/>
      <c r="C2662" s="108"/>
      <c r="H2662" s="133"/>
      <c r="I2662" s="133"/>
      <c r="J2662" s="133"/>
      <c r="K2662" s="133"/>
      <c r="L2662" s="133"/>
      <c r="M2662" s="133"/>
      <c r="N2662" s="133"/>
      <c r="Q2662" s="109"/>
      <c r="R2662" s="109"/>
      <c r="S2662" s="109"/>
      <c r="T2662" s="109"/>
      <c r="U2662" s="109"/>
      <c r="V2662" s="109"/>
      <c r="W2662" s="122"/>
      <c r="X2662" s="138"/>
      <c r="Y2662" s="123" t="e">
        <f>SUM(#REF!*25000,Q2662*5000,S2662*1850,T2662*1650,U2662*850,V2662*85,W2662*500,#REF!*250,#REF!*100,#REF!*50,X2662)</f>
        <v>#REF!</v>
      </c>
      <c r="Z2662" s="123"/>
      <c r="AA2662" s="79"/>
      <c r="AB2662" s="79"/>
      <c r="AC2662" s="164"/>
      <c r="AD2662" s="123"/>
      <c r="AE2662" s="174"/>
      <c r="AF2662" s="124"/>
    </row>
    <row r="2663" spans="1:32" s="106" customFormat="1">
      <c r="A2663" s="108"/>
      <c r="B2663" s="108"/>
      <c r="C2663" s="108"/>
      <c r="H2663" s="133"/>
      <c r="I2663" s="133"/>
      <c r="J2663" s="133"/>
      <c r="K2663" s="133"/>
      <c r="L2663" s="133"/>
      <c r="M2663" s="133"/>
      <c r="N2663" s="133"/>
      <c r="Q2663" s="109"/>
      <c r="R2663" s="109"/>
      <c r="S2663" s="109"/>
      <c r="T2663" s="109"/>
      <c r="U2663" s="109"/>
      <c r="V2663" s="109"/>
      <c r="W2663" s="122"/>
      <c r="X2663" s="138"/>
      <c r="Y2663" s="123" t="e">
        <f>SUM(#REF!*25000,Q2663*5000,S2663*1850,T2663*1650,U2663*850,V2663*85,W2663*500,#REF!*250,#REF!*100,#REF!*50,X2663)</f>
        <v>#REF!</v>
      </c>
      <c r="Z2663" s="123"/>
      <c r="AA2663" s="79"/>
      <c r="AB2663" s="79"/>
      <c r="AC2663" s="164"/>
      <c r="AD2663" s="123"/>
      <c r="AE2663" s="174"/>
      <c r="AF2663" s="124"/>
    </row>
    <row r="2664" spans="1:32" s="106" customFormat="1">
      <c r="A2664" s="108"/>
      <c r="B2664" s="108"/>
      <c r="C2664" s="108"/>
      <c r="H2664" s="133"/>
      <c r="I2664" s="133"/>
      <c r="J2664" s="133"/>
      <c r="K2664" s="133"/>
      <c r="L2664" s="133"/>
      <c r="M2664" s="133"/>
      <c r="N2664" s="133"/>
      <c r="Q2664" s="109"/>
      <c r="R2664" s="109"/>
      <c r="S2664" s="109"/>
      <c r="T2664" s="109"/>
      <c r="U2664" s="109"/>
      <c r="V2664" s="109"/>
      <c r="W2664" s="122"/>
      <c r="X2664" s="138"/>
      <c r="Y2664" s="123" t="e">
        <f>SUM(#REF!*25000,Q2664*5000,S2664*1850,T2664*1650,U2664*850,V2664*85,W2664*500,#REF!*250,#REF!*100,#REF!*50,X2664)</f>
        <v>#REF!</v>
      </c>
      <c r="Z2664" s="123"/>
      <c r="AA2664" s="79"/>
      <c r="AB2664" s="79"/>
      <c r="AC2664" s="164"/>
      <c r="AD2664" s="123"/>
      <c r="AE2664" s="174"/>
      <c r="AF2664" s="124"/>
    </row>
    <row r="2665" spans="1:32" s="106" customFormat="1">
      <c r="A2665" s="108"/>
      <c r="B2665" s="108"/>
      <c r="C2665" s="108"/>
      <c r="H2665" s="133"/>
      <c r="I2665" s="133"/>
      <c r="J2665" s="133"/>
      <c r="K2665" s="133"/>
      <c r="L2665" s="133"/>
      <c r="M2665" s="133"/>
      <c r="N2665" s="133"/>
      <c r="Q2665" s="109"/>
      <c r="R2665" s="109"/>
      <c r="S2665" s="109"/>
      <c r="T2665" s="109"/>
      <c r="U2665" s="109"/>
      <c r="V2665" s="109"/>
      <c r="W2665" s="122"/>
      <c r="X2665" s="138"/>
      <c r="Y2665" s="123" t="e">
        <f>SUM(#REF!*25000,Q2665*5000,S2665*1850,T2665*1650,U2665*850,V2665*85,W2665*500,#REF!*250,#REF!*100,#REF!*50,X2665)</f>
        <v>#REF!</v>
      </c>
      <c r="Z2665" s="123"/>
      <c r="AA2665" s="79"/>
      <c r="AB2665" s="79"/>
      <c r="AC2665" s="164"/>
      <c r="AD2665" s="123"/>
      <c r="AE2665" s="174"/>
      <c r="AF2665" s="124"/>
    </row>
    <row r="2666" spans="1:32" s="106" customFormat="1">
      <c r="A2666" s="108"/>
      <c r="B2666" s="108"/>
      <c r="C2666" s="108"/>
      <c r="H2666" s="133"/>
      <c r="I2666" s="133"/>
      <c r="J2666" s="133"/>
      <c r="K2666" s="133"/>
      <c r="L2666" s="133"/>
      <c r="M2666" s="133"/>
      <c r="N2666" s="133"/>
      <c r="Q2666" s="109"/>
      <c r="R2666" s="109"/>
      <c r="S2666" s="109"/>
      <c r="T2666" s="109"/>
      <c r="U2666" s="109"/>
      <c r="V2666" s="109"/>
      <c r="W2666" s="122"/>
      <c r="X2666" s="138"/>
      <c r="Y2666" s="123" t="e">
        <f>SUM(#REF!*25000,Q2666*5000,S2666*1850,T2666*1650,U2666*850,V2666*85,W2666*500,#REF!*250,#REF!*100,#REF!*50,X2666)</f>
        <v>#REF!</v>
      </c>
      <c r="Z2666" s="123"/>
      <c r="AA2666" s="79"/>
      <c r="AB2666" s="79"/>
      <c r="AC2666" s="164"/>
      <c r="AD2666" s="123"/>
      <c r="AE2666" s="174"/>
      <c r="AF2666" s="124"/>
    </row>
    <row r="2667" spans="1:32" s="106" customFormat="1">
      <c r="A2667" s="108"/>
      <c r="B2667" s="108"/>
      <c r="C2667" s="108"/>
      <c r="H2667" s="133"/>
      <c r="I2667" s="133"/>
      <c r="J2667" s="133"/>
      <c r="K2667" s="133"/>
      <c r="L2667" s="133"/>
      <c r="M2667" s="133"/>
      <c r="N2667" s="133"/>
      <c r="Q2667" s="109"/>
      <c r="R2667" s="109"/>
      <c r="S2667" s="109"/>
      <c r="T2667" s="109"/>
      <c r="U2667" s="109"/>
      <c r="V2667" s="109"/>
      <c r="W2667" s="122"/>
      <c r="X2667" s="138"/>
      <c r="Y2667" s="123" t="e">
        <f>SUM(#REF!*25000,Q2667*5000,S2667*1850,T2667*1650,U2667*850,V2667*85,W2667*500,#REF!*250,#REF!*100,#REF!*50,X2667)</f>
        <v>#REF!</v>
      </c>
      <c r="Z2667" s="123"/>
      <c r="AA2667" s="79"/>
      <c r="AB2667" s="79"/>
      <c r="AC2667" s="164"/>
      <c r="AD2667" s="123"/>
      <c r="AE2667" s="174"/>
      <c r="AF2667" s="124"/>
    </row>
    <row r="2668" spans="1:32" s="106" customFormat="1">
      <c r="A2668" s="108"/>
      <c r="B2668" s="108"/>
      <c r="C2668" s="108"/>
      <c r="H2668" s="133"/>
      <c r="I2668" s="133"/>
      <c r="J2668" s="133"/>
      <c r="K2668" s="133"/>
      <c r="L2668" s="133"/>
      <c r="M2668" s="133"/>
      <c r="N2668" s="133"/>
      <c r="Q2668" s="109"/>
      <c r="R2668" s="109"/>
      <c r="S2668" s="109"/>
      <c r="T2668" s="109"/>
      <c r="U2668" s="109"/>
      <c r="V2668" s="109"/>
      <c r="W2668" s="122"/>
      <c r="X2668" s="138"/>
      <c r="Y2668" s="123" t="e">
        <f>SUM(#REF!*25000,Q2668*5000,S2668*1850,T2668*1650,U2668*850,V2668*85,W2668*500,#REF!*250,#REF!*100,#REF!*50,X2668)</f>
        <v>#REF!</v>
      </c>
      <c r="Z2668" s="123"/>
      <c r="AA2668" s="79"/>
      <c r="AB2668" s="79"/>
      <c r="AC2668" s="164"/>
      <c r="AD2668" s="123"/>
      <c r="AE2668" s="174"/>
      <c r="AF2668" s="124"/>
    </row>
    <row r="2669" spans="1:32" s="106" customFormat="1">
      <c r="A2669" s="108"/>
      <c r="B2669" s="108"/>
      <c r="C2669" s="108"/>
      <c r="H2669" s="133"/>
      <c r="I2669" s="133"/>
      <c r="J2669" s="133"/>
      <c r="K2669" s="133"/>
      <c r="L2669" s="133"/>
      <c r="M2669" s="133"/>
      <c r="N2669" s="133"/>
      <c r="Q2669" s="109"/>
      <c r="R2669" s="109"/>
      <c r="S2669" s="109"/>
      <c r="T2669" s="109"/>
      <c r="U2669" s="109"/>
      <c r="V2669" s="109"/>
      <c r="W2669" s="122"/>
      <c r="X2669" s="138"/>
      <c r="Y2669" s="123" t="e">
        <f>SUM(#REF!*25000,Q2669*5000,S2669*1850,T2669*1650,U2669*850,V2669*85,W2669*500,#REF!*250,#REF!*100,#REF!*50,X2669)</f>
        <v>#REF!</v>
      </c>
      <c r="Z2669" s="123"/>
      <c r="AA2669" s="79"/>
      <c r="AB2669" s="79"/>
      <c r="AC2669" s="164"/>
      <c r="AD2669" s="123"/>
      <c r="AE2669" s="174"/>
      <c r="AF2669" s="124"/>
    </row>
    <row r="2670" spans="1:32" s="106" customFormat="1">
      <c r="A2670" s="108"/>
      <c r="B2670" s="108"/>
      <c r="C2670" s="108"/>
      <c r="H2670" s="133"/>
      <c r="I2670" s="133"/>
      <c r="J2670" s="133"/>
      <c r="K2670" s="133"/>
      <c r="L2670" s="133"/>
      <c r="M2670" s="133"/>
      <c r="N2670" s="133"/>
      <c r="Q2670" s="109"/>
      <c r="R2670" s="109"/>
      <c r="S2670" s="109"/>
      <c r="T2670" s="109"/>
      <c r="U2670" s="109"/>
      <c r="V2670" s="109"/>
      <c r="W2670" s="122"/>
      <c r="X2670" s="138"/>
      <c r="Y2670" s="123" t="e">
        <f>SUM(#REF!*25000,Q2670*5000,S2670*1850,T2670*1650,U2670*850,V2670*85,W2670*500,#REF!*250,#REF!*100,#REF!*50,X2670)</f>
        <v>#REF!</v>
      </c>
      <c r="Z2670" s="123"/>
      <c r="AA2670" s="79"/>
      <c r="AB2670" s="79"/>
      <c r="AC2670" s="164"/>
      <c r="AD2670" s="123"/>
      <c r="AE2670" s="174"/>
      <c r="AF2670" s="124"/>
    </row>
    <row r="2671" spans="1:32" s="106" customFormat="1">
      <c r="A2671" s="108"/>
      <c r="B2671" s="108"/>
      <c r="C2671" s="108"/>
      <c r="H2671" s="133"/>
      <c r="I2671" s="133"/>
      <c r="J2671" s="133"/>
      <c r="K2671" s="133"/>
      <c r="L2671" s="133"/>
      <c r="M2671" s="133"/>
      <c r="N2671" s="133"/>
      <c r="Q2671" s="109"/>
      <c r="R2671" s="109"/>
      <c r="S2671" s="109"/>
      <c r="T2671" s="109"/>
      <c r="U2671" s="109"/>
      <c r="V2671" s="109"/>
      <c r="W2671" s="122"/>
      <c r="X2671" s="138"/>
      <c r="Y2671" s="123" t="e">
        <f>SUM(#REF!*25000,Q2671*5000,S2671*1850,T2671*1650,U2671*850,V2671*85,W2671*500,#REF!*250,#REF!*100,#REF!*50,X2671)</f>
        <v>#REF!</v>
      </c>
      <c r="Z2671" s="123"/>
      <c r="AA2671" s="79"/>
      <c r="AB2671" s="79"/>
      <c r="AC2671" s="164"/>
      <c r="AD2671" s="123"/>
      <c r="AE2671" s="174"/>
      <c r="AF2671" s="124"/>
    </row>
    <row r="2672" spans="1:32" s="106" customFormat="1">
      <c r="A2672" s="108"/>
      <c r="B2672" s="108"/>
      <c r="C2672" s="108"/>
      <c r="H2672" s="133"/>
      <c r="I2672" s="133"/>
      <c r="J2672" s="133"/>
      <c r="K2672" s="133"/>
      <c r="L2672" s="133"/>
      <c r="M2672" s="133"/>
      <c r="N2672" s="133"/>
      <c r="Q2672" s="109"/>
      <c r="R2672" s="109"/>
      <c r="S2672" s="109"/>
      <c r="T2672" s="109"/>
      <c r="U2672" s="109"/>
      <c r="V2672" s="109"/>
      <c r="W2672" s="122"/>
      <c r="X2672" s="138"/>
      <c r="Y2672" s="123" t="e">
        <f>SUM(#REF!*25000,Q2672*5000,S2672*1850,T2672*1650,U2672*850,V2672*85,W2672*500,#REF!*250,#REF!*100,#REF!*50,X2672)</f>
        <v>#REF!</v>
      </c>
      <c r="Z2672" s="123"/>
      <c r="AA2672" s="79"/>
      <c r="AB2672" s="79"/>
      <c r="AC2672" s="164"/>
      <c r="AD2672" s="123"/>
      <c r="AE2672" s="174"/>
      <c r="AF2672" s="124"/>
    </row>
    <row r="2673" spans="1:32" s="106" customFormat="1">
      <c r="A2673" s="108"/>
      <c r="B2673" s="108"/>
      <c r="C2673" s="108"/>
      <c r="H2673" s="133"/>
      <c r="I2673" s="133"/>
      <c r="J2673" s="133"/>
      <c r="K2673" s="133"/>
      <c r="L2673" s="133"/>
      <c r="M2673" s="133"/>
      <c r="N2673" s="133"/>
      <c r="Q2673" s="109"/>
      <c r="R2673" s="109"/>
      <c r="S2673" s="109"/>
      <c r="T2673" s="109"/>
      <c r="U2673" s="109"/>
      <c r="V2673" s="109"/>
      <c r="W2673" s="122"/>
      <c r="X2673" s="138"/>
      <c r="Y2673" s="123" t="e">
        <f>SUM(#REF!*25000,Q2673*5000,S2673*1850,T2673*1650,U2673*850,V2673*85,W2673*500,#REF!*250,#REF!*100,#REF!*50,X2673)</f>
        <v>#REF!</v>
      </c>
      <c r="Z2673" s="123"/>
      <c r="AA2673" s="79"/>
      <c r="AB2673" s="79"/>
      <c r="AC2673" s="164"/>
      <c r="AD2673" s="123"/>
      <c r="AE2673" s="174"/>
      <c r="AF2673" s="124"/>
    </row>
    <row r="2674" spans="1:32" s="106" customFormat="1">
      <c r="A2674" s="108"/>
      <c r="B2674" s="108"/>
      <c r="C2674" s="108"/>
      <c r="H2674" s="133"/>
      <c r="I2674" s="133"/>
      <c r="J2674" s="133"/>
      <c r="K2674" s="133"/>
      <c r="L2674" s="133"/>
      <c r="M2674" s="133"/>
      <c r="N2674" s="133"/>
      <c r="Q2674" s="109"/>
      <c r="R2674" s="109"/>
      <c r="S2674" s="109"/>
      <c r="T2674" s="109"/>
      <c r="U2674" s="109"/>
      <c r="V2674" s="109"/>
      <c r="W2674" s="122"/>
      <c r="X2674" s="138"/>
      <c r="Y2674" s="123" t="e">
        <f>SUM(#REF!*25000,Q2674*5000,S2674*1850,T2674*1650,U2674*850,V2674*85,W2674*500,#REF!*250,#REF!*100,#REF!*50,X2674)</f>
        <v>#REF!</v>
      </c>
      <c r="Z2674" s="123"/>
      <c r="AA2674" s="79"/>
      <c r="AB2674" s="79"/>
      <c r="AC2674" s="164"/>
      <c r="AD2674" s="123"/>
      <c r="AE2674" s="174"/>
      <c r="AF2674" s="124"/>
    </row>
    <row r="2675" spans="1:32" s="106" customFormat="1">
      <c r="A2675" s="108"/>
      <c r="B2675" s="108"/>
      <c r="C2675" s="108"/>
      <c r="H2675" s="133"/>
      <c r="I2675" s="133"/>
      <c r="J2675" s="133"/>
      <c r="K2675" s="133"/>
      <c r="L2675" s="133"/>
      <c r="M2675" s="133"/>
      <c r="N2675" s="133"/>
      <c r="Q2675" s="109"/>
      <c r="R2675" s="109"/>
      <c r="S2675" s="109"/>
      <c r="T2675" s="109"/>
      <c r="U2675" s="109"/>
      <c r="V2675" s="109"/>
      <c r="W2675" s="122"/>
      <c r="X2675" s="138"/>
      <c r="Y2675" s="123" t="e">
        <f>SUM(#REF!*25000,Q2675*5000,S2675*1850,T2675*1650,U2675*850,V2675*85,W2675*500,#REF!*250,#REF!*100,#REF!*50,X2675)</f>
        <v>#REF!</v>
      </c>
      <c r="Z2675" s="123"/>
      <c r="AA2675" s="79"/>
      <c r="AB2675" s="79"/>
      <c r="AC2675" s="164"/>
      <c r="AD2675" s="123"/>
      <c r="AE2675" s="174"/>
      <c r="AF2675" s="124"/>
    </row>
    <row r="2676" spans="1:32" s="106" customFormat="1">
      <c r="A2676" s="108"/>
      <c r="B2676" s="108"/>
      <c r="C2676" s="108"/>
      <c r="H2676" s="133"/>
      <c r="I2676" s="133"/>
      <c r="J2676" s="133"/>
      <c r="K2676" s="133"/>
      <c r="L2676" s="133"/>
      <c r="M2676" s="133"/>
      <c r="N2676" s="133"/>
      <c r="Q2676" s="109"/>
      <c r="R2676" s="109"/>
      <c r="S2676" s="109"/>
      <c r="T2676" s="109"/>
      <c r="U2676" s="109"/>
      <c r="V2676" s="109"/>
      <c r="W2676" s="122"/>
      <c r="X2676" s="138"/>
      <c r="Y2676" s="123" t="e">
        <f>SUM(#REF!*25000,Q2676*5000,S2676*1850,T2676*1650,U2676*850,V2676*85,W2676*500,#REF!*250,#REF!*100,#REF!*50,X2676)</f>
        <v>#REF!</v>
      </c>
      <c r="Z2676" s="123"/>
      <c r="AA2676" s="79"/>
      <c r="AB2676" s="79"/>
      <c r="AC2676" s="164"/>
      <c r="AD2676" s="123"/>
      <c r="AE2676" s="174"/>
      <c r="AF2676" s="124"/>
    </row>
    <row r="2677" spans="1:32" s="106" customFormat="1">
      <c r="A2677" s="108"/>
      <c r="B2677" s="108"/>
      <c r="C2677" s="108"/>
      <c r="H2677" s="133"/>
      <c r="I2677" s="133"/>
      <c r="J2677" s="133"/>
      <c r="K2677" s="133"/>
      <c r="L2677" s="133"/>
      <c r="M2677" s="133"/>
      <c r="N2677" s="133"/>
      <c r="Q2677" s="109"/>
      <c r="R2677" s="109"/>
      <c r="S2677" s="109"/>
      <c r="T2677" s="109"/>
      <c r="U2677" s="109"/>
      <c r="V2677" s="109"/>
      <c r="W2677" s="122"/>
      <c r="X2677" s="138"/>
      <c r="Y2677" s="123" t="e">
        <f>SUM(#REF!*25000,Q2677*5000,S2677*1850,T2677*1650,U2677*850,V2677*85,W2677*500,#REF!*250,#REF!*100,#REF!*50,X2677)</f>
        <v>#REF!</v>
      </c>
      <c r="Z2677" s="123"/>
      <c r="AA2677" s="79"/>
      <c r="AB2677" s="79"/>
      <c r="AC2677" s="164"/>
      <c r="AD2677" s="123"/>
      <c r="AE2677" s="174"/>
      <c r="AF2677" s="124"/>
    </row>
    <row r="2678" spans="1:32" s="106" customFormat="1">
      <c r="A2678" s="108"/>
      <c r="B2678" s="108"/>
      <c r="C2678" s="108"/>
      <c r="H2678" s="133"/>
      <c r="I2678" s="133"/>
      <c r="J2678" s="133"/>
      <c r="K2678" s="133"/>
      <c r="L2678" s="133"/>
      <c r="M2678" s="133"/>
      <c r="N2678" s="133"/>
      <c r="Q2678" s="109"/>
      <c r="R2678" s="109"/>
      <c r="S2678" s="109"/>
      <c r="T2678" s="109"/>
      <c r="U2678" s="109"/>
      <c r="V2678" s="109"/>
      <c r="W2678" s="122"/>
      <c r="X2678" s="138"/>
      <c r="Y2678" s="123" t="e">
        <f>SUM(#REF!*25000,Q2678*5000,S2678*1850,T2678*1650,U2678*850,V2678*85,W2678*500,#REF!*250,#REF!*100,#REF!*50,X2678)</f>
        <v>#REF!</v>
      </c>
      <c r="Z2678" s="123"/>
      <c r="AA2678" s="79"/>
      <c r="AB2678" s="79"/>
      <c r="AC2678" s="164"/>
      <c r="AD2678" s="123"/>
      <c r="AE2678" s="174"/>
      <c r="AF2678" s="124"/>
    </row>
    <row r="2679" spans="1:32" s="106" customFormat="1">
      <c r="A2679" s="108"/>
      <c r="B2679" s="108"/>
      <c r="C2679" s="108"/>
      <c r="H2679" s="133"/>
      <c r="I2679" s="133"/>
      <c r="J2679" s="133"/>
      <c r="K2679" s="133"/>
      <c r="L2679" s="133"/>
      <c r="M2679" s="133"/>
      <c r="N2679" s="133"/>
      <c r="Q2679" s="109"/>
      <c r="R2679" s="109"/>
      <c r="S2679" s="109"/>
      <c r="T2679" s="109"/>
      <c r="U2679" s="109"/>
      <c r="V2679" s="109"/>
      <c r="W2679" s="122"/>
      <c r="X2679" s="138"/>
      <c r="Y2679" s="123" t="e">
        <f>SUM(#REF!*25000,Q2679*5000,S2679*1850,T2679*1650,U2679*850,V2679*85,W2679*500,#REF!*250,#REF!*100,#REF!*50,X2679)</f>
        <v>#REF!</v>
      </c>
      <c r="Z2679" s="123"/>
      <c r="AA2679" s="79"/>
      <c r="AB2679" s="79"/>
      <c r="AC2679" s="164"/>
      <c r="AD2679" s="123"/>
      <c r="AE2679" s="174"/>
      <c r="AF2679" s="124"/>
    </row>
    <row r="2680" spans="1:32" s="106" customFormat="1">
      <c r="A2680" s="108"/>
      <c r="B2680" s="108"/>
      <c r="C2680" s="108"/>
      <c r="H2680" s="133"/>
      <c r="I2680" s="133"/>
      <c r="J2680" s="133"/>
      <c r="K2680" s="133"/>
      <c r="L2680" s="133"/>
      <c r="M2680" s="133"/>
      <c r="N2680" s="133"/>
      <c r="Q2680" s="109"/>
      <c r="R2680" s="109"/>
      <c r="S2680" s="109"/>
      <c r="T2680" s="109"/>
      <c r="U2680" s="109"/>
      <c r="V2680" s="109"/>
      <c r="W2680" s="122"/>
      <c r="X2680" s="138"/>
      <c r="Y2680" s="123" t="e">
        <f>SUM(#REF!*25000,Q2680*5000,S2680*1850,T2680*1650,U2680*850,V2680*85,W2680*500,#REF!*250,#REF!*100,#REF!*50,X2680)</f>
        <v>#REF!</v>
      </c>
      <c r="Z2680" s="123"/>
      <c r="AA2680" s="79"/>
      <c r="AB2680" s="79"/>
      <c r="AC2680" s="164"/>
      <c r="AD2680" s="123"/>
      <c r="AE2680" s="174"/>
      <c r="AF2680" s="124"/>
    </row>
    <row r="2681" spans="1:32" s="106" customFormat="1">
      <c r="A2681" s="108"/>
      <c r="B2681" s="108"/>
      <c r="C2681" s="108"/>
      <c r="H2681" s="133"/>
      <c r="I2681" s="133"/>
      <c r="J2681" s="133"/>
      <c r="K2681" s="133"/>
      <c r="L2681" s="133"/>
      <c r="M2681" s="133"/>
      <c r="N2681" s="133"/>
      <c r="Q2681" s="109"/>
      <c r="R2681" s="109"/>
      <c r="S2681" s="109"/>
      <c r="T2681" s="109"/>
      <c r="U2681" s="109"/>
      <c r="V2681" s="109"/>
      <c r="W2681" s="122"/>
      <c r="X2681" s="138"/>
      <c r="Y2681" s="123" t="e">
        <f>SUM(#REF!*25000,Q2681*5000,S2681*1850,T2681*1650,U2681*850,V2681*85,W2681*500,#REF!*250,#REF!*100,#REF!*50,X2681)</f>
        <v>#REF!</v>
      </c>
      <c r="Z2681" s="123"/>
      <c r="AA2681" s="79"/>
      <c r="AB2681" s="79"/>
      <c r="AC2681" s="164"/>
      <c r="AD2681" s="123"/>
      <c r="AE2681" s="174"/>
      <c r="AF2681" s="124"/>
    </row>
    <row r="2682" spans="1:32" s="106" customFormat="1">
      <c r="A2682" s="108"/>
      <c r="B2682" s="108"/>
      <c r="C2682" s="108"/>
      <c r="H2682" s="133"/>
      <c r="I2682" s="133"/>
      <c r="J2682" s="133"/>
      <c r="K2682" s="133"/>
      <c r="L2682" s="133"/>
      <c r="M2682" s="133"/>
      <c r="N2682" s="133"/>
      <c r="Q2682" s="109"/>
      <c r="R2682" s="109"/>
      <c r="S2682" s="109"/>
      <c r="T2682" s="109"/>
      <c r="U2682" s="109"/>
      <c r="V2682" s="109"/>
      <c r="W2682" s="122"/>
      <c r="X2682" s="138"/>
      <c r="Y2682" s="123" t="e">
        <f>SUM(#REF!*25000,Q2682*5000,S2682*1850,T2682*1650,U2682*850,V2682*85,W2682*500,#REF!*250,#REF!*100,#REF!*50,X2682)</f>
        <v>#REF!</v>
      </c>
      <c r="Z2682" s="123"/>
      <c r="AA2682" s="79"/>
      <c r="AB2682" s="79"/>
      <c r="AC2682" s="164"/>
      <c r="AD2682" s="123"/>
      <c r="AE2682" s="174"/>
      <c r="AF2682" s="124"/>
    </row>
    <row r="2683" spans="1:32" s="106" customFormat="1">
      <c r="A2683" s="108"/>
      <c r="B2683" s="108"/>
      <c r="C2683" s="108"/>
      <c r="H2683" s="133"/>
      <c r="I2683" s="133"/>
      <c r="J2683" s="133"/>
      <c r="K2683" s="133"/>
      <c r="L2683" s="133"/>
      <c r="M2683" s="133"/>
      <c r="N2683" s="133"/>
      <c r="Q2683" s="109"/>
      <c r="R2683" s="109"/>
      <c r="S2683" s="109"/>
      <c r="T2683" s="109"/>
      <c r="U2683" s="109"/>
      <c r="V2683" s="109"/>
      <c r="W2683" s="122"/>
      <c r="X2683" s="138"/>
      <c r="Y2683" s="123" t="e">
        <f>SUM(#REF!*25000,Q2683*5000,S2683*1850,T2683*1650,U2683*850,V2683*85,W2683*500,#REF!*250,#REF!*100,#REF!*50,X2683)</f>
        <v>#REF!</v>
      </c>
      <c r="Z2683" s="123"/>
      <c r="AA2683" s="79"/>
      <c r="AB2683" s="79"/>
      <c r="AC2683" s="164"/>
      <c r="AD2683" s="123"/>
      <c r="AE2683" s="174"/>
      <c r="AF2683" s="124"/>
    </row>
    <row r="2684" spans="1:32" s="106" customFormat="1">
      <c r="A2684" s="108"/>
      <c r="B2684" s="108"/>
      <c r="C2684" s="108"/>
      <c r="H2684" s="133"/>
      <c r="I2684" s="133"/>
      <c r="J2684" s="133"/>
      <c r="K2684" s="133"/>
      <c r="L2684" s="133"/>
      <c r="M2684" s="133"/>
      <c r="N2684" s="133"/>
      <c r="Q2684" s="109"/>
      <c r="R2684" s="109"/>
      <c r="S2684" s="109"/>
      <c r="T2684" s="109"/>
      <c r="U2684" s="109"/>
      <c r="V2684" s="109"/>
      <c r="W2684" s="122"/>
      <c r="X2684" s="138"/>
      <c r="Y2684" s="123" t="e">
        <f>SUM(#REF!*25000,Q2684*5000,S2684*1850,T2684*1650,U2684*850,V2684*85,W2684*500,#REF!*250,#REF!*100,#REF!*50,X2684)</f>
        <v>#REF!</v>
      </c>
      <c r="Z2684" s="123"/>
      <c r="AA2684" s="79"/>
      <c r="AB2684" s="79"/>
      <c r="AC2684" s="164"/>
      <c r="AD2684" s="123"/>
      <c r="AE2684" s="174"/>
      <c r="AF2684" s="124"/>
    </row>
    <row r="2685" spans="1:32" s="106" customFormat="1">
      <c r="A2685" s="108"/>
      <c r="B2685" s="108"/>
      <c r="C2685" s="108"/>
      <c r="H2685" s="133"/>
      <c r="I2685" s="133"/>
      <c r="J2685" s="133"/>
      <c r="K2685" s="133"/>
      <c r="L2685" s="133"/>
      <c r="M2685" s="133"/>
      <c r="N2685" s="133"/>
      <c r="Q2685" s="109"/>
      <c r="R2685" s="109"/>
      <c r="S2685" s="109"/>
      <c r="T2685" s="109"/>
      <c r="U2685" s="109"/>
      <c r="V2685" s="109"/>
      <c r="W2685" s="122"/>
      <c r="X2685" s="138"/>
      <c r="Y2685" s="123" t="e">
        <f>SUM(#REF!*25000,Q2685*5000,S2685*1850,T2685*1650,U2685*850,V2685*85,W2685*500,#REF!*250,#REF!*100,#REF!*50,X2685)</f>
        <v>#REF!</v>
      </c>
      <c r="Z2685" s="123"/>
      <c r="AA2685" s="79"/>
      <c r="AB2685" s="79"/>
      <c r="AC2685" s="164"/>
      <c r="AD2685" s="123"/>
      <c r="AE2685" s="174"/>
      <c r="AF2685" s="124"/>
    </row>
    <row r="2686" spans="1:32" s="106" customFormat="1">
      <c r="A2686" s="108"/>
      <c r="B2686" s="108"/>
      <c r="C2686" s="108"/>
      <c r="H2686" s="133"/>
      <c r="I2686" s="133"/>
      <c r="J2686" s="133"/>
      <c r="K2686" s="133"/>
      <c r="L2686" s="133"/>
      <c r="M2686" s="133"/>
      <c r="N2686" s="133"/>
      <c r="Q2686" s="109"/>
      <c r="R2686" s="109"/>
      <c r="S2686" s="109"/>
      <c r="T2686" s="109"/>
      <c r="U2686" s="109"/>
      <c r="V2686" s="109"/>
      <c r="W2686" s="122"/>
      <c r="X2686" s="138"/>
      <c r="Y2686" s="123" t="e">
        <f>SUM(#REF!*25000,Q2686*5000,S2686*1850,T2686*1650,U2686*850,V2686*85,W2686*500,#REF!*250,#REF!*100,#REF!*50,X2686)</f>
        <v>#REF!</v>
      </c>
      <c r="Z2686" s="123"/>
      <c r="AA2686" s="79"/>
      <c r="AB2686" s="79"/>
      <c r="AC2686" s="164"/>
      <c r="AD2686" s="123"/>
      <c r="AE2686" s="174"/>
      <c r="AF2686" s="124"/>
    </row>
    <row r="2687" spans="1:32" s="106" customFormat="1">
      <c r="A2687" s="108"/>
      <c r="B2687" s="108"/>
      <c r="C2687" s="108"/>
      <c r="H2687" s="133"/>
      <c r="I2687" s="133"/>
      <c r="J2687" s="133"/>
      <c r="K2687" s="133"/>
      <c r="L2687" s="133"/>
      <c r="M2687" s="133"/>
      <c r="N2687" s="133"/>
      <c r="Q2687" s="109"/>
      <c r="R2687" s="109"/>
      <c r="S2687" s="109"/>
      <c r="T2687" s="109"/>
      <c r="U2687" s="109"/>
      <c r="V2687" s="109"/>
      <c r="W2687" s="122"/>
      <c r="X2687" s="138"/>
      <c r="Y2687" s="123" t="e">
        <f>SUM(#REF!*25000,Q2687*5000,S2687*1850,T2687*1650,U2687*850,V2687*85,W2687*500,#REF!*250,#REF!*100,#REF!*50,X2687)</f>
        <v>#REF!</v>
      </c>
      <c r="Z2687" s="123"/>
      <c r="AA2687" s="79"/>
      <c r="AB2687" s="79"/>
      <c r="AC2687" s="164"/>
      <c r="AD2687" s="123"/>
      <c r="AE2687" s="174"/>
      <c r="AF2687" s="124"/>
    </row>
    <row r="2688" spans="1:32" s="106" customFormat="1">
      <c r="A2688" s="108"/>
      <c r="B2688" s="108"/>
      <c r="C2688" s="108"/>
      <c r="H2688" s="133"/>
      <c r="I2688" s="133"/>
      <c r="J2688" s="133"/>
      <c r="K2688" s="133"/>
      <c r="L2688" s="133"/>
      <c r="M2688" s="133"/>
      <c r="N2688" s="133"/>
      <c r="Q2688" s="109"/>
      <c r="R2688" s="109"/>
      <c r="S2688" s="109"/>
      <c r="T2688" s="109"/>
      <c r="U2688" s="109"/>
      <c r="V2688" s="109"/>
      <c r="W2688" s="122"/>
      <c r="X2688" s="138"/>
      <c r="Y2688" s="123" t="e">
        <f>SUM(#REF!*25000,Q2688*5000,S2688*1850,T2688*1650,U2688*850,V2688*85,W2688*500,#REF!*250,#REF!*100,#REF!*50,X2688)</f>
        <v>#REF!</v>
      </c>
      <c r="Z2688" s="123"/>
      <c r="AA2688" s="79"/>
      <c r="AB2688" s="79"/>
      <c r="AC2688" s="164"/>
      <c r="AD2688" s="123"/>
      <c r="AE2688" s="174"/>
      <c r="AF2688" s="124"/>
    </row>
    <row r="2689" spans="1:32" s="106" customFormat="1">
      <c r="A2689" s="108"/>
      <c r="B2689" s="108"/>
      <c r="C2689" s="108"/>
      <c r="H2689" s="133"/>
      <c r="I2689" s="133"/>
      <c r="J2689" s="133"/>
      <c r="K2689" s="133"/>
      <c r="L2689" s="133"/>
      <c r="M2689" s="133"/>
      <c r="N2689" s="133"/>
      <c r="Q2689" s="109"/>
      <c r="R2689" s="109"/>
      <c r="S2689" s="109"/>
      <c r="T2689" s="109"/>
      <c r="U2689" s="109"/>
      <c r="V2689" s="109"/>
      <c r="W2689" s="122"/>
      <c r="X2689" s="138"/>
      <c r="Y2689" s="123" t="e">
        <f>SUM(#REF!*25000,Q2689*5000,S2689*1850,T2689*1650,U2689*850,V2689*85,W2689*500,#REF!*250,#REF!*100,#REF!*50,X2689)</f>
        <v>#REF!</v>
      </c>
      <c r="Z2689" s="123"/>
      <c r="AA2689" s="79"/>
      <c r="AB2689" s="79"/>
      <c r="AC2689" s="164"/>
      <c r="AD2689" s="123"/>
      <c r="AE2689" s="174"/>
      <c r="AF2689" s="124"/>
    </row>
    <row r="2690" spans="1:32" s="106" customFormat="1">
      <c r="A2690" s="108"/>
      <c r="B2690" s="108"/>
      <c r="C2690" s="108"/>
      <c r="H2690" s="133"/>
      <c r="I2690" s="133"/>
      <c r="J2690" s="133"/>
      <c r="K2690" s="133"/>
      <c r="L2690" s="133"/>
      <c r="M2690" s="133"/>
      <c r="N2690" s="133"/>
      <c r="Q2690" s="109"/>
      <c r="R2690" s="109"/>
      <c r="S2690" s="109"/>
      <c r="T2690" s="109"/>
      <c r="U2690" s="109"/>
      <c r="V2690" s="109"/>
      <c r="W2690" s="122"/>
      <c r="X2690" s="138"/>
      <c r="Y2690" s="123" t="e">
        <f>SUM(#REF!*25000,Q2690*5000,S2690*1850,T2690*1650,U2690*850,V2690*85,W2690*500,#REF!*250,#REF!*100,#REF!*50,X2690)</f>
        <v>#REF!</v>
      </c>
      <c r="Z2690" s="123"/>
      <c r="AA2690" s="79"/>
      <c r="AB2690" s="79"/>
      <c r="AC2690" s="164"/>
      <c r="AD2690" s="123"/>
      <c r="AE2690" s="174"/>
      <c r="AF2690" s="124"/>
    </row>
    <row r="2691" spans="1:32" s="106" customFormat="1">
      <c r="A2691" s="108"/>
      <c r="B2691" s="108"/>
      <c r="C2691" s="108"/>
      <c r="H2691" s="133"/>
      <c r="I2691" s="133"/>
      <c r="J2691" s="133"/>
      <c r="K2691" s="133"/>
      <c r="L2691" s="133"/>
      <c r="M2691" s="133"/>
      <c r="N2691" s="133"/>
      <c r="Q2691" s="109"/>
      <c r="R2691" s="109"/>
      <c r="S2691" s="109"/>
      <c r="T2691" s="109"/>
      <c r="U2691" s="109"/>
      <c r="V2691" s="109"/>
      <c r="W2691" s="122"/>
      <c r="X2691" s="138"/>
      <c r="Y2691" s="123" t="e">
        <f>SUM(#REF!*25000,Q2691*5000,S2691*1850,T2691*1650,U2691*850,V2691*85,W2691*500,#REF!*250,#REF!*100,#REF!*50,X2691)</f>
        <v>#REF!</v>
      </c>
      <c r="Z2691" s="123"/>
      <c r="AA2691" s="79"/>
      <c r="AB2691" s="79"/>
      <c r="AC2691" s="164"/>
      <c r="AD2691" s="123"/>
      <c r="AE2691" s="174"/>
      <c r="AF2691" s="124"/>
    </row>
    <row r="2692" spans="1:32" s="106" customFormat="1">
      <c r="A2692" s="108"/>
      <c r="B2692" s="108"/>
      <c r="C2692" s="108"/>
      <c r="H2692" s="133"/>
      <c r="I2692" s="133"/>
      <c r="J2692" s="133"/>
      <c r="K2692" s="133"/>
      <c r="L2692" s="133"/>
      <c r="M2692" s="133"/>
      <c r="N2692" s="133"/>
      <c r="Q2692" s="109"/>
      <c r="R2692" s="109"/>
      <c r="S2692" s="109"/>
      <c r="T2692" s="109"/>
      <c r="U2692" s="109"/>
      <c r="V2692" s="109"/>
      <c r="W2692" s="122"/>
      <c r="X2692" s="138"/>
      <c r="Y2692" s="123" t="e">
        <f>SUM(#REF!*25000,Q2692*5000,S2692*1850,T2692*1650,U2692*850,V2692*85,W2692*500,#REF!*250,#REF!*100,#REF!*50,X2692)</f>
        <v>#REF!</v>
      </c>
      <c r="Z2692" s="123"/>
      <c r="AA2692" s="79"/>
      <c r="AB2692" s="79"/>
      <c r="AC2692" s="164"/>
      <c r="AD2692" s="123"/>
      <c r="AE2692" s="174"/>
      <c r="AF2692" s="124"/>
    </row>
    <row r="2693" spans="1:32" s="106" customFormat="1">
      <c r="A2693" s="108"/>
      <c r="B2693" s="108"/>
      <c r="C2693" s="108"/>
      <c r="H2693" s="133"/>
      <c r="I2693" s="133"/>
      <c r="J2693" s="133"/>
      <c r="K2693" s="133"/>
      <c r="L2693" s="133"/>
      <c r="M2693" s="133"/>
      <c r="N2693" s="133"/>
      <c r="Q2693" s="109"/>
      <c r="R2693" s="109"/>
      <c r="S2693" s="109"/>
      <c r="T2693" s="109"/>
      <c r="U2693" s="109"/>
      <c r="V2693" s="109"/>
      <c r="W2693" s="122"/>
      <c r="X2693" s="138"/>
      <c r="Y2693" s="123" t="e">
        <f>SUM(#REF!*25000,Q2693*5000,S2693*1850,T2693*1650,U2693*850,V2693*85,W2693*500,#REF!*250,#REF!*100,#REF!*50,X2693)</f>
        <v>#REF!</v>
      </c>
      <c r="Z2693" s="123"/>
      <c r="AA2693" s="79"/>
      <c r="AB2693" s="79"/>
      <c r="AC2693" s="164"/>
      <c r="AD2693" s="123"/>
      <c r="AE2693" s="174"/>
      <c r="AF2693" s="124"/>
    </row>
    <row r="2694" spans="1:32" s="106" customFormat="1">
      <c r="A2694" s="108"/>
      <c r="B2694" s="108"/>
      <c r="C2694" s="108"/>
      <c r="H2694" s="133"/>
      <c r="I2694" s="133"/>
      <c r="J2694" s="133"/>
      <c r="K2694" s="133"/>
      <c r="L2694" s="133"/>
      <c r="M2694" s="133"/>
      <c r="N2694" s="133"/>
      <c r="Q2694" s="109"/>
      <c r="R2694" s="109"/>
      <c r="S2694" s="109"/>
      <c r="T2694" s="109"/>
      <c r="U2694" s="109"/>
      <c r="V2694" s="109"/>
      <c r="W2694" s="122"/>
      <c r="X2694" s="138"/>
      <c r="Y2694" s="123" t="e">
        <f>SUM(#REF!*25000,Q2694*5000,S2694*1850,T2694*1650,U2694*850,V2694*85,W2694*500,#REF!*250,#REF!*100,#REF!*50,X2694)</f>
        <v>#REF!</v>
      </c>
      <c r="Z2694" s="123"/>
      <c r="AA2694" s="79"/>
      <c r="AB2694" s="79"/>
      <c r="AC2694" s="164"/>
      <c r="AD2694" s="123"/>
      <c r="AE2694" s="174"/>
      <c r="AF2694" s="124"/>
    </row>
    <row r="2695" spans="1:32" s="106" customFormat="1">
      <c r="A2695" s="108"/>
      <c r="B2695" s="108"/>
      <c r="C2695" s="108"/>
      <c r="H2695" s="133"/>
      <c r="I2695" s="133"/>
      <c r="J2695" s="133"/>
      <c r="K2695" s="133"/>
      <c r="L2695" s="133"/>
      <c r="M2695" s="133"/>
      <c r="N2695" s="133"/>
      <c r="Q2695" s="109"/>
      <c r="R2695" s="109"/>
      <c r="S2695" s="109"/>
      <c r="T2695" s="109"/>
      <c r="U2695" s="109"/>
      <c r="V2695" s="109"/>
      <c r="W2695" s="122"/>
      <c r="X2695" s="138"/>
      <c r="Y2695" s="123" t="e">
        <f>SUM(#REF!*25000,Q2695*5000,S2695*1850,T2695*1650,U2695*850,V2695*85,W2695*500,#REF!*250,#REF!*100,#REF!*50,X2695)</f>
        <v>#REF!</v>
      </c>
      <c r="Z2695" s="123"/>
      <c r="AA2695" s="79"/>
      <c r="AB2695" s="79"/>
      <c r="AC2695" s="164"/>
      <c r="AD2695" s="123"/>
      <c r="AE2695" s="174"/>
      <c r="AF2695" s="124"/>
    </row>
    <row r="2696" spans="1:32" s="106" customFormat="1">
      <c r="A2696" s="108"/>
      <c r="B2696" s="108"/>
      <c r="C2696" s="108"/>
      <c r="H2696" s="133"/>
      <c r="I2696" s="133"/>
      <c r="J2696" s="133"/>
      <c r="K2696" s="133"/>
      <c r="L2696" s="133"/>
      <c r="M2696" s="133"/>
      <c r="N2696" s="133"/>
      <c r="Q2696" s="109"/>
      <c r="R2696" s="109"/>
      <c r="S2696" s="109"/>
      <c r="T2696" s="109"/>
      <c r="U2696" s="109"/>
      <c r="V2696" s="109"/>
      <c r="W2696" s="122"/>
      <c r="X2696" s="138"/>
      <c r="Y2696" s="123" t="e">
        <f>SUM(#REF!*25000,Q2696*5000,S2696*1850,T2696*1650,U2696*850,V2696*85,W2696*500,#REF!*250,#REF!*100,#REF!*50,X2696)</f>
        <v>#REF!</v>
      </c>
      <c r="Z2696" s="123"/>
      <c r="AA2696" s="79"/>
      <c r="AB2696" s="79"/>
      <c r="AC2696" s="164"/>
      <c r="AD2696" s="123"/>
      <c r="AE2696" s="174"/>
      <c r="AF2696" s="124"/>
    </row>
    <row r="2697" spans="1:32" s="106" customFormat="1">
      <c r="A2697" s="108"/>
      <c r="B2697" s="108"/>
      <c r="C2697" s="108"/>
      <c r="H2697" s="133"/>
      <c r="I2697" s="133"/>
      <c r="J2697" s="133"/>
      <c r="K2697" s="133"/>
      <c r="L2697" s="133"/>
      <c r="M2697" s="133"/>
      <c r="N2697" s="133"/>
      <c r="Q2697" s="109"/>
      <c r="R2697" s="109"/>
      <c r="S2697" s="109"/>
      <c r="T2697" s="109"/>
      <c r="U2697" s="109"/>
      <c r="V2697" s="109"/>
      <c r="W2697" s="122"/>
      <c r="X2697" s="138"/>
      <c r="Y2697" s="123" t="e">
        <f>SUM(#REF!*25000,Q2697*5000,S2697*1850,T2697*1650,U2697*850,V2697*85,W2697*500,#REF!*250,#REF!*100,#REF!*50,X2697)</f>
        <v>#REF!</v>
      </c>
      <c r="Z2697" s="123"/>
      <c r="AA2697" s="79"/>
      <c r="AB2697" s="79"/>
      <c r="AC2697" s="164"/>
      <c r="AD2697" s="123"/>
      <c r="AE2697" s="174"/>
      <c r="AF2697" s="124"/>
    </row>
    <row r="2698" spans="1:32" s="106" customFormat="1">
      <c r="A2698" s="108"/>
      <c r="B2698" s="108"/>
      <c r="C2698" s="108"/>
      <c r="H2698" s="133"/>
      <c r="I2698" s="133"/>
      <c r="J2698" s="133"/>
      <c r="K2698" s="133"/>
      <c r="L2698" s="133"/>
      <c r="M2698" s="133"/>
      <c r="N2698" s="133"/>
      <c r="Q2698" s="109"/>
      <c r="R2698" s="109"/>
      <c r="S2698" s="109"/>
      <c r="T2698" s="109"/>
      <c r="U2698" s="109"/>
      <c r="V2698" s="109"/>
      <c r="W2698" s="122"/>
      <c r="X2698" s="138"/>
      <c r="Y2698" s="123" t="e">
        <f>SUM(#REF!*25000,Q2698*5000,S2698*1850,T2698*1650,U2698*850,V2698*85,W2698*500,#REF!*250,#REF!*100,#REF!*50,X2698)</f>
        <v>#REF!</v>
      </c>
      <c r="Z2698" s="123"/>
      <c r="AA2698" s="79"/>
      <c r="AB2698" s="79"/>
      <c r="AC2698" s="164"/>
      <c r="AD2698" s="123"/>
      <c r="AE2698" s="174"/>
      <c r="AF2698" s="124"/>
    </row>
    <row r="2699" spans="1:32" s="106" customFormat="1">
      <c r="A2699" s="108"/>
      <c r="B2699" s="108"/>
      <c r="C2699" s="108"/>
      <c r="H2699" s="133"/>
      <c r="I2699" s="133"/>
      <c r="J2699" s="133"/>
      <c r="K2699" s="133"/>
      <c r="L2699" s="133"/>
      <c r="M2699" s="133"/>
      <c r="N2699" s="133"/>
      <c r="Q2699" s="109"/>
      <c r="R2699" s="109"/>
      <c r="S2699" s="109"/>
      <c r="T2699" s="109"/>
      <c r="U2699" s="109"/>
      <c r="V2699" s="109"/>
      <c r="W2699" s="122"/>
      <c r="X2699" s="138"/>
      <c r="Y2699" s="123" t="e">
        <f>SUM(#REF!*25000,Q2699*5000,S2699*1850,T2699*1650,U2699*850,V2699*85,W2699*500,#REF!*250,#REF!*100,#REF!*50,X2699)</f>
        <v>#REF!</v>
      </c>
      <c r="Z2699" s="123"/>
      <c r="AA2699" s="79"/>
      <c r="AB2699" s="79"/>
      <c r="AC2699" s="164"/>
      <c r="AD2699" s="123"/>
      <c r="AE2699" s="174"/>
      <c r="AF2699" s="124"/>
    </row>
    <row r="2700" spans="1:32" s="106" customFormat="1">
      <c r="A2700" s="108"/>
      <c r="B2700" s="108"/>
      <c r="C2700" s="108"/>
      <c r="H2700" s="133"/>
      <c r="I2700" s="133"/>
      <c r="J2700" s="133"/>
      <c r="K2700" s="133"/>
      <c r="L2700" s="133"/>
      <c r="M2700" s="133"/>
      <c r="N2700" s="133"/>
      <c r="Q2700" s="109"/>
      <c r="R2700" s="109"/>
      <c r="S2700" s="109"/>
      <c r="T2700" s="109"/>
      <c r="U2700" s="109"/>
      <c r="V2700" s="109"/>
      <c r="W2700" s="122"/>
      <c r="X2700" s="138"/>
      <c r="Y2700" s="123" t="e">
        <f>SUM(#REF!*25000,Q2700*5000,S2700*1850,T2700*1650,U2700*850,V2700*85,W2700*500,#REF!*250,#REF!*100,#REF!*50,X2700)</f>
        <v>#REF!</v>
      </c>
      <c r="Z2700" s="123"/>
      <c r="AA2700" s="79"/>
      <c r="AB2700" s="79"/>
      <c r="AC2700" s="164"/>
      <c r="AD2700" s="123"/>
      <c r="AE2700" s="174"/>
      <c r="AF2700" s="124"/>
    </row>
    <row r="2701" spans="1:32" s="106" customFormat="1">
      <c r="A2701" s="108"/>
      <c r="B2701" s="108"/>
      <c r="C2701" s="108"/>
      <c r="H2701" s="133"/>
      <c r="I2701" s="133"/>
      <c r="J2701" s="133"/>
      <c r="K2701" s="133"/>
      <c r="L2701" s="133"/>
      <c r="M2701" s="133"/>
      <c r="N2701" s="133"/>
      <c r="Q2701" s="109"/>
      <c r="R2701" s="109"/>
      <c r="S2701" s="109"/>
      <c r="T2701" s="109"/>
      <c r="U2701" s="109"/>
      <c r="V2701" s="109"/>
      <c r="W2701" s="122"/>
      <c r="X2701" s="138"/>
      <c r="Y2701" s="123" t="e">
        <f>SUM(#REF!*25000,Q2701*5000,S2701*1850,T2701*1650,U2701*850,V2701*85,W2701*500,#REF!*250,#REF!*100,#REF!*50,X2701)</f>
        <v>#REF!</v>
      </c>
      <c r="Z2701" s="123"/>
      <c r="AA2701" s="79"/>
      <c r="AB2701" s="79"/>
      <c r="AC2701" s="164"/>
      <c r="AD2701" s="123"/>
      <c r="AE2701" s="174"/>
      <c r="AF2701" s="124"/>
    </row>
    <row r="2702" spans="1:32" s="106" customFormat="1">
      <c r="A2702" s="108"/>
      <c r="B2702" s="108"/>
      <c r="C2702" s="108"/>
      <c r="H2702" s="133"/>
      <c r="I2702" s="133"/>
      <c r="J2702" s="133"/>
      <c r="K2702" s="133"/>
      <c r="L2702" s="133"/>
      <c r="M2702" s="133"/>
      <c r="N2702" s="133"/>
      <c r="Q2702" s="109"/>
      <c r="R2702" s="109"/>
      <c r="S2702" s="109"/>
      <c r="T2702" s="109"/>
      <c r="U2702" s="109"/>
      <c r="V2702" s="109"/>
      <c r="W2702" s="122"/>
      <c r="X2702" s="138"/>
      <c r="Y2702" s="123" t="e">
        <f>SUM(#REF!*25000,Q2702*5000,S2702*1850,T2702*1650,U2702*850,V2702*85,W2702*500,#REF!*250,#REF!*100,#REF!*50,X2702)</f>
        <v>#REF!</v>
      </c>
      <c r="Z2702" s="123"/>
      <c r="AA2702" s="79"/>
      <c r="AB2702" s="79"/>
      <c r="AC2702" s="164"/>
      <c r="AD2702" s="123"/>
      <c r="AE2702" s="174"/>
      <c r="AF2702" s="124"/>
    </row>
    <row r="2703" spans="1:32" s="106" customFormat="1">
      <c r="A2703" s="108"/>
      <c r="B2703" s="108"/>
      <c r="C2703" s="108"/>
      <c r="H2703" s="133"/>
      <c r="I2703" s="133"/>
      <c r="J2703" s="133"/>
      <c r="K2703" s="133"/>
      <c r="L2703" s="133"/>
      <c r="M2703" s="133"/>
      <c r="N2703" s="133"/>
      <c r="Q2703" s="109"/>
      <c r="R2703" s="109"/>
      <c r="S2703" s="109"/>
      <c r="T2703" s="109"/>
      <c r="U2703" s="109"/>
      <c r="V2703" s="109"/>
      <c r="W2703" s="122"/>
      <c r="X2703" s="138"/>
      <c r="Y2703" s="123" t="e">
        <f>SUM(#REF!*25000,Q2703*5000,S2703*1850,T2703*1650,U2703*850,V2703*85,W2703*500,#REF!*250,#REF!*100,#REF!*50,X2703)</f>
        <v>#REF!</v>
      </c>
      <c r="Z2703" s="123"/>
      <c r="AA2703" s="79"/>
      <c r="AB2703" s="79"/>
      <c r="AC2703" s="164"/>
      <c r="AD2703" s="123"/>
      <c r="AE2703" s="174"/>
      <c r="AF2703" s="124"/>
    </row>
    <row r="2704" spans="1:32" s="106" customFormat="1">
      <c r="A2704" s="108"/>
      <c r="B2704" s="108"/>
      <c r="C2704" s="108"/>
      <c r="H2704" s="133"/>
      <c r="I2704" s="133"/>
      <c r="J2704" s="133"/>
      <c r="K2704" s="133"/>
      <c r="L2704" s="133"/>
      <c r="M2704" s="133"/>
      <c r="N2704" s="133"/>
      <c r="Q2704" s="109"/>
      <c r="R2704" s="109"/>
      <c r="S2704" s="109"/>
      <c r="T2704" s="109"/>
      <c r="U2704" s="109"/>
      <c r="V2704" s="109"/>
      <c r="W2704" s="122"/>
      <c r="X2704" s="138"/>
      <c r="Y2704" s="123" t="e">
        <f>SUM(#REF!*25000,Q2704*5000,S2704*1850,T2704*1650,U2704*850,V2704*85,W2704*500,#REF!*250,#REF!*100,#REF!*50,X2704)</f>
        <v>#REF!</v>
      </c>
      <c r="Z2704" s="123"/>
      <c r="AA2704" s="79"/>
      <c r="AB2704" s="79"/>
      <c r="AC2704" s="164"/>
      <c r="AD2704" s="123"/>
      <c r="AE2704" s="174"/>
      <c r="AF2704" s="124"/>
    </row>
    <row r="2705" spans="1:32" s="106" customFormat="1">
      <c r="A2705" s="108"/>
      <c r="B2705" s="108"/>
      <c r="C2705" s="108"/>
      <c r="H2705" s="133"/>
      <c r="I2705" s="133"/>
      <c r="J2705" s="133"/>
      <c r="K2705" s="133"/>
      <c r="L2705" s="133"/>
      <c r="M2705" s="133"/>
      <c r="N2705" s="133"/>
      <c r="Q2705" s="109"/>
      <c r="R2705" s="109"/>
      <c r="S2705" s="109"/>
      <c r="T2705" s="109"/>
      <c r="U2705" s="109"/>
      <c r="V2705" s="109"/>
      <c r="W2705" s="122"/>
      <c r="X2705" s="138"/>
      <c r="Y2705" s="123" t="e">
        <f>SUM(#REF!*25000,Q2705*5000,S2705*1850,T2705*1650,U2705*850,V2705*85,W2705*500,#REF!*250,#REF!*100,#REF!*50,X2705)</f>
        <v>#REF!</v>
      </c>
      <c r="Z2705" s="123"/>
      <c r="AA2705" s="79"/>
      <c r="AB2705" s="79"/>
      <c r="AC2705" s="164"/>
      <c r="AD2705" s="123"/>
      <c r="AE2705" s="174"/>
      <c r="AF2705" s="124"/>
    </row>
    <row r="2706" spans="1:32" s="106" customFormat="1">
      <c r="A2706" s="108"/>
      <c r="B2706" s="108"/>
      <c r="C2706" s="108"/>
      <c r="H2706" s="133"/>
      <c r="I2706" s="133"/>
      <c r="J2706" s="133"/>
      <c r="K2706" s="133"/>
      <c r="L2706" s="133"/>
      <c r="M2706" s="133"/>
      <c r="N2706" s="133"/>
      <c r="Q2706" s="109"/>
      <c r="R2706" s="109"/>
      <c r="S2706" s="109"/>
      <c r="T2706" s="109"/>
      <c r="U2706" s="109"/>
      <c r="V2706" s="109"/>
      <c r="W2706" s="122"/>
      <c r="X2706" s="138"/>
      <c r="Y2706" s="123" t="e">
        <f>SUM(#REF!*25000,Q2706*5000,S2706*1850,T2706*1650,U2706*850,V2706*85,W2706*500,#REF!*250,#REF!*100,#REF!*50,X2706)</f>
        <v>#REF!</v>
      </c>
      <c r="Z2706" s="123"/>
      <c r="AA2706" s="79"/>
      <c r="AB2706" s="79"/>
      <c r="AC2706" s="164"/>
      <c r="AD2706" s="123"/>
      <c r="AE2706" s="174"/>
      <c r="AF2706" s="124"/>
    </row>
    <row r="2707" spans="1:32" s="106" customFormat="1">
      <c r="A2707" s="108"/>
      <c r="B2707" s="108"/>
      <c r="C2707" s="108"/>
      <c r="H2707" s="133"/>
      <c r="I2707" s="133"/>
      <c r="J2707" s="133"/>
      <c r="K2707" s="133"/>
      <c r="L2707" s="133"/>
      <c r="M2707" s="133"/>
      <c r="N2707" s="133"/>
      <c r="Q2707" s="109"/>
      <c r="R2707" s="109"/>
      <c r="S2707" s="109"/>
      <c r="T2707" s="109"/>
      <c r="U2707" s="109"/>
      <c r="V2707" s="109"/>
      <c r="W2707" s="122"/>
      <c r="X2707" s="138"/>
      <c r="Y2707" s="123" t="e">
        <f>SUM(#REF!*25000,Q2707*5000,S2707*1850,T2707*1650,U2707*850,V2707*85,W2707*500,#REF!*250,#REF!*100,#REF!*50,X2707)</f>
        <v>#REF!</v>
      </c>
      <c r="Z2707" s="123"/>
      <c r="AA2707" s="79"/>
      <c r="AB2707" s="79"/>
      <c r="AC2707" s="164"/>
      <c r="AD2707" s="123"/>
      <c r="AE2707" s="174"/>
      <c r="AF2707" s="124"/>
    </row>
    <row r="2708" spans="1:32" s="106" customFormat="1">
      <c r="A2708" s="108"/>
      <c r="B2708" s="108"/>
      <c r="C2708" s="108"/>
      <c r="H2708" s="133"/>
      <c r="I2708" s="133"/>
      <c r="J2708" s="133"/>
      <c r="K2708" s="133"/>
      <c r="L2708" s="133"/>
      <c r="M2708" s="133"/>
      <c r="N2708" s="133"/>
      <c r="Q2708" s="109"/>
      <c r="R2708" s="109"/>
      <c r="S2708" s="109"/>
      <c r="T2708" s="109"/>
      <c r="U2708" s="109"/>
      <c r="V2708" s="109"/>
      <c r="W2708" s="122"/>
      <c r="X2708" s="138"/>
      <c r="Y2708" s="123" t="e">
        <f>SUM(#REF!*25000,Q2708*5000,S2708*1850,T2708*1650,U2708*850,V2708*85,W2708*500,#REF!*250,#REF!*100,#REF!*50,X2708)</f>
        <v>#REF!</v>
      </c>
      <c r="Z2708" s="123"/>
      <c r="AA2708" s="79"/>
      <c r="AB2708" s="79"/>
      <c r="AC2708" s="164"/>
      <c r="AD2708" s="123"/>
      <c r="AE2708" s="174"/>
      <c r="AF2708" s="124"/>
    </row>
    <row r="2709" spans="1:32" s="106" customFormat="1">
      <c r="A2709" s="108"/>
      <c r="B2709" s="108"/>
      <c r="C2709" s="108"/>
      <c r="H2709" s="133"/>
      <c r="I2709" s="133"/>
      <c r="J2709" s="133"/>
      <c r="K2709" s="133"/>
      <c r="L2709" s="133"/>
      <c r="M2709" s="133"/>
      <c r="N2709" s="133"/>
      <c r="Q2709" s="109"/>
      <c r="R2709" s="109"/>
      <c r="S2709" s="109"/>
      <c r="T2709" s="109"/>
      <c r="U2709" s="109"/>
      <c r="V2709" s="109"/>
      <c r="W2709" s="122"/>
      <c r="X2709" s="138"/>
      <c r="Y2709" s="123" t="e">
        <f>SUM(#REF!*25000,Q2709*5000,S2709*1850,T2709*1650,U2709*850,V2709*85,W2709*500,#REF!*250,#REF!*100,#REF!*50,X2709)</f>
        <v>#REF!</v>
      </c>
      <c r="Z2709" s="123"/>
      <c r="AA2709" s="79"/>
      <c r="AB2709" s="79"/>
      <c r="AC2709" s="164"/>
      <c r="AD2709" s="123"/>
      <c r="AE2709" s="174"/>
      <c r="AF2709" s="124"/>
    </row>
    <row r="2710" spans="1:32" s="106" customFormat="1">
      <c r="A2710" s="108"/>
      <c r="B2710" s="108"/>
      <c r="C2710" s="108"/>
      <c r="H2710" s="133"/>
      <c r="I2710" s="133"/>
      <c r="J2710" s="133"/>
      <c r="K2710" s="133"/>
      <c r="L2710" s="133"/>
      <c r="M2710" s="133"/>
      <c r="N2710" s="133"/>
      <c r="Q2710" s="109"/>
      <c r="R2710" s="109"/>
      <c r="S2710" s="109"/>
      <c r="T2710" s="109"/>
      <c r="U2710" s="109"/>
      <c r="V2710" s="109"/>
      <c r="W2710" s="122"/>
      <c r="X2710" s="138"/>
      <c r="Y2710" s="123" t="e">
        <f>SUM(#REF!*25000,Q2710*5000,S2710*1850,T2710*1650,U2710*850,V2710*85,W2710*500,#REF!*250,#REF!*100,#REF!*50,X2710)</f>
        <v>#REF!</v>
      </c>
      <c r="Z2710" s="123"/>
      <c r="AA2710" s="79"/>
      <c r="AB2710" s="79"/>
      <c r="AC2710" s="164"/>
      <c r="AD2710" s="123"/>
      <c r="AE2710" s="174"/>
      <c r="AF2710" s="124"/>
    </row>
    <row r="2711" spans="1:32" s="106" customFormat="1">
      <c r="A2711" s="108"/>
      <c r="B2711" s="108"/>
      <c r="C2711" s="108"/>
      <c r="H2711" s="133"/>
      <c r="I2711" s="133"/>
      <c r="J2711" s="133"/>
      <c r="K2711" s="133"/>
      <c r="L2711" s="133"/>
      <c r="M2711" s="133"/>
      <c r="N2711" s="133"/>
      <c r="Q2711" s="109"/>
      <c r="R2711" s="109"/>
      <c r="S2711" s="109"/>
      <c r="T2711" s="109"/>
      <c r="U2711" s="109"/>
      <c r="V2711" s="109"/>
      <c r="W2711" s="122"/>
      <c r="X2711" s="138"/>
      <c r="Y2711" s="123" t="e">
        <f>SUM(#REF!*25000,Q2711*5000,S2711*1850,T2711*1650,U2711*850,V2711*85,W2711*500,#REF!*250,#REF!*100,#REF!*50,X2711)</f>
        <v>#REF!</v>
      </c>
      <c r="Z2711" s="123"/>
      <c r="AA2711" s="79"/>
      <c r="AB2711" s="79"/>
      <c r="AC2711" s="164"/>
      <c r="AD2711" s="123"/>
      <c r="AE2711" s="174"/>
      <c r="AF2711" s="124"/>
    </row>
    <row r="2712" spans="1:32" s="106" customFormat="1">
      <c r="A2712" s="108"/>
      <c r="B2712" s="108"/>
      <c r="C2712" s="108"/>
      <c r="H2712" s="133"/>
      <c r="I2712" s="133"/>
      <c r="J2712" s="133"/>
      <c r="K2712" s="133"/>
      <c r="L2712" s="133"/>
      <c r="M2712" s="133"/>
      <c r="N2712" s="133"/>
      <c r="Q2712" s="109"/>
      <c r="R2712" s="109"/>
      <c r="S2712" s="109"/>
      <c r="T2712" s="109"/>
      <c r="U2712" s="109"/>
      <c r="V2712" s="109"/>
      <c r="W2712" s="122"/>
      <c r="X2712" s="138"/>
      <c r="Y2712" s="123" t="e">
        <f>SUM(#REF!*25000,Q2712*5000,S2712*1850,T2712*1650,U2712*850,V2712*85,W2712*500,#REF!*250,#REF!*100,#REF!*50,X2712)</f>
        <v>#REF!</v>
      </c>
      <c r="Z2712" s="123"/>
      <c r="AA2712" s="79"/>
      <c r="AB2712" s="79"/>
      <c r="AC2712" s="164"/>
      <c r="AD2712" s="123"/>
      <c r="AE2712" s="174"/>
      <c r="AF2712" s="124"/>
    </row>
    <row r="2713" spans="1:32" s="106" customFormat="1">
      <c r="A2713" s="108"/>
      <c r="B2713" s="108"/>
      <c r="C2713" s="108"/>
      <c r="H2713" s="133"/>
      <c r="I2713" s="133"/>
      <c r="J2713" s="133"/>
      <c r="K2713" s="133"/>
      <c r="L2713" s="133"/>
      <c r="M2713" s="133"/>
      <c r="N2713" s="133"/>
      <c r="Q2713" s="109"/>
      <c r="R2713" s="109"/>
      <c r="S2713" s="109"/>
      <c r="T2713" s="109"/>
      <c r="U2713" s="109"/>
      <c r="V2713" s="109"/>
      <c r="W2713" s="122"/>
      <c r="X2713" s="138"/>
      <c r="Y2713" s="123" t="e">
        <f>SUM(#REF!*25000,Q2713*5000,S2713*1850,T2713*1650,U2713*850,V2713*85,W2713*500,#REF!*250,#REF!*100,#REF!*50,X2713)</f>
        <v>#REF!</v>
      </c>
      <c r="Z2713" s="123"/>
      <c r="AA2713" s="79"/>
      <c r="AB2713" s="79"/>
      <c r="AC2713" s="164"/>
      <c r="AD2713" s="123"/>
      <c r="AE2713" s="174"/>
      <c r="AF2713" s="124"/>
    </row>
    <row r="2714" spans="1:32" s="106" customFormat="1">
      <c r="A2714" s="108"/>
      <c r="B2714" s="108"/>
      <c r="C2714" s="108"/>
      <c r="H2714" s="133"/>
      <c r="I2714" s="133"/>
      <c r="J2714" s="133"/>
      <c r="K2714" s="133"/>
      <c r="L2714" s="133"/>
      <c r="M2714" s="133"/>
      <c r="N2714" s="133"/>
      <c r="Q2714" s="109"/>
      <c r="R2714" s="109"/>
      <c r="S2714" s="109"/>
      <c r="T2714" s="109"/>
      <c r="U2714" s="109"/>
      <c r="V2714" s="109"/>
      <c r="W2714" s="122"/>
      <c r="X2714" s="138"/>
      <c r="Y2714" s="123" t="e">
        <f>SUM(#REF!*25000,Q2714*5000,S2714*1850,T2714*1650,U2714*850,V2714*85,W2714*500,#REF!*250,#REF!*100,#REF!*50,X2714)</f>
        <v>#REF!</v>
      </c>
      <c r="Z2714" s="123"/>
      <c r="AA2714" s="79"/>
      <c r="AB2714" s="79"/>
      <c r="AC2714" s="164"/>
      <c r="AD2714" s="123"/>
      <c r="AE2714" s="174"/>
      <c r="AF2714" s="124"/>
    </row>
    <row r="2715" spans="1:32" s="106" customFormat="1">
      <c r="A2715" s="108"/>
      <c r="B2715" s="108"/>
      <c r="C2715" s="108"/>
      <c r="H2715" s="133"/>
      <c r="I2715" s="133"/>
      <c r="J2715" s="133"/>
      <c r="K2715" s="133"/>
      <c r="L2715" s="133"/>
      <c r="M2715" s="133"/>
      <c r="N2715" s="133"/>
      <c r="Q2715" s="109"/>
      <c r="R2715" s="109"/>
      <c r="S2715" s="109"/>
      <c r="T2715" s="109"/>
      <c r="U2715" s="109"/>
      <c r="V2715" s="109"/>
      <c r="W2715" s="122"/>
      <c r="X2715" s="138"/>
      <c r="Y2715" s="123" t="e">
        <f>SUM(#REF!*25000,Q2715*5000,S2715*1850,T2715*1650,U2715*850,V2715*85,W2715*500,#REF!*250,#REF!*100,#REF!*50,X2715)</f>
        <v>#REF!</v>
      </c>
      <c r="Z2715" s="123"/>
      <c r="AA2715" s="79"/>
      <c r="AB2715" s="79"/>
      <c r="AC2715" s="164"/>
      <c r="AD2715" s="123"/>
      <c r="AE2715" s="174"/>
      <c r="AF2715" s="124"/>
    </row>
    <row r="2716" spans="1:32" s="106" customFormat="1">
      <c r="A2716" s="108"/>
      <c r="B2716" s="108"/>
      <c r="C2716" s="108"/>
      <c r="H2716" s="133"/>
      <c r="I2716" s="133"/>
      <c r="J2716" s="133"/>
      <c r="K2716" s="133"/>
      <c r="L2716" s="133"/>
      <c r="M2716" s="133"/>
      <c r="N2716" s="133"/>
      <c r="Q2716" s="109"/>
      <c r="R2716" s="109"/>
      <c r="S2716" s="109"/>
      <c r="T2716" s="109"/>
      <c r="U2716" s="109"/>
      <c r="V2716" s="109"/>
      <c r="W2716" s="122"/>
      <c r="X2716" s="138"/>
      <c r="Y2716" s="123" t="e">
        <f>SUM(#REF!*25000,Q2716*5000,S2716*1850,T2716*1650,U2716*850,V2716*85,W2716*500,#REF!*250,#REF!*100,#REF!*50,X2716)</f>
        <v>#REF!</v>
      </c>
      <c r="Z2716" s="123"/>
      <c r="AA2716" s="79"/>
      <c r="AB2716" s="79"/>
      <c r="AC2716" s="164"/>
      <c r="AD2716" s="123"/>
      <c r="AE2716" s="174"/>
      <c r="AF2716" s="124"/>
    </row>
    <row r="2717" spans="1:32" s="106" customFormat="1">
      <c r="A2717" s="108"/>
      <c r="B2717" s="108"/>
      <c r="C2717" s="108"/>
      <c r="H2717" s="133"/>
      <c r="I2717" s="133"/>
      <c r="J2717" s="133"/>
      <c r="K2717" s="133"/>
      <c r="L2717" s="133"/>
      <c r="M2717" s="133"/>
      <c r="N2717" s="133"/>
      <c r="Q2717" s="109"/>
      <c r="R2717" s="109"/>
      <c r="S2717" s="109"/>
      <c r="T2717" s="109"/>
      <c r="U2717" s="109"/>
      <c r="V2717" s="109"/>
      <c r="W2717" s="122"/>
      <c r="X2717" s="138"/>
      <c r="Y2717" s="123" t="e">
        <f>SUM(#REF!*25000,Q2717*5000,S2717*1850,T2717*1650,U2717*850,V2717*85,W2717*500,#REF!*250,#REF!*100,#REF!*50,X2717)</f>
        <v>#REF!</v>
      </c>
      <c r="Z2717" s="123"/>
      <c r="AA2717" s="79"/>
      <c r="AB2717" s="79"/>
      <c r="AC2717" s="164"/>
      <c r="AD2717" s="123"/>
      <c r="AE2717" s="174"/>
      <c r="AF2717" s="124"/>
    </row>
    <row r="2718" spans="1:32" s="106" customFormat="1">
      <c r="A2718" s="108"/>
      <c r="B2718" s="108"/>
      <c r="C2718" s="108"/>
      <c r="H2718" s="133"/>
      <c r="I2718" s="133"/>
      <c r="J2718" s="133"/>
      <c r="K2718" s="133"/>
      <c r="L2718" s="133"/>
      <c r="M2718" s="133"/>
      <c r="N2718" s="133"/>
      <c r="Q2718" s="109"/>
      <c r="R2718" s="109"/>
      <c r="S2718" s="109"/>
      <c r="T2718" s="109"/>
      <c r="U2718" s="109"/>
      <c r="V2718" s="109"/>
      <c r="W2718" s="122"/>
      <c r="X2718" s="138"/>
      <c r="Y2718" s="123" t="e">
        <f>SUM(#REF!*25000,Q2718*5000,S2718*1850,T2718*1650,U2718*850,V2718*85,W2718*500,#REF!*250,#REF!*100,#REF!*50,X2718)</f>
        <v>#REF!</v>
      </c>
      <c r="Z2718" s="123"/>
      <c r="AA2718" s="79"/>
      <c r="AB2718" s="79"/>
      <c r="AC2718" s="164"/>
      <c r="AD2718" s="123"/>
      <c r="AE2718" s="174"/>
      <c r="AF2718" s="124"/>
    </row>
    <row r="2719" spans="1:32" s="106" customFormat="1">
      <c r="A2719" s="108"/>
      <c r="B2719" s="108"/>
      <c r="C2719" s="108"/>
      <c r="H2719" s="133"/>
      <c r="I2719" s="133"/>
      <c r="J2719" s="133"/>
      <c r="K2719" s="133"/>
      <c r="L2719" s="133"/>
      <c r="M2719" s="133"/>
      <c r="N2719" s="133"/>
      <c r="Q2719" s="109"/>
      <c r="R2719" s="109"/>
      <c r="S2719" s="109"/>
      <c r="T2719" s="109"/>
      <c r="U2719" s="109"/>
      <c r="V2719" s="109"/>
      <c r="W2719" s="122"/>
      <c r="X2719" s="138"/>
      <c r="Y2719" s="123" t="e">
        <f>SUM(#REF!*25000,Q2719*5000,S2719*1850,T2719*1650,U2719*850,V2719*85,W2719*500,#REF!*250,#REF!*100,#REF!*50,X2719)</f>
        <v>#REF!</v>
      </c>
      <c r="Z2719" s="123"/>
      <c r="AA2719" s="79"/>
      <c r="AB2719" s="79"/>
      <c r="AC2719" s="164"/>
      <c r="AD2719" s="123"/>
      <c r="AE2719" s="174"/>
      <c r="AF2719" s="124"/>
    </row>
    <row r="2720" spans="1:32" s="106" customFormat="1">
      <c r="A2720" s="108"/>
      <c r="B2720" s="108"/>
      <c r="C2720" s="108"/>
      <c r="H2720" s="133"/>
      <c r="I2720" s="133"/>
      <c r="J2720" s="133"/>
      <c r="K2720" s="133"/>
      <c r="L2720" s="133"/>
      <c r="M2720" s="133"/>
      <c r="N2720" s="133"/>
      <c r="Q2720" s="109"/>
      <c r="R2720" s="109"/>
      <c r="S2720" s="109"/>
      <c r="T2720" s="109"/>
      <c r="U2720" s="109"/>
      <c r="V2720" s="109"/>
      <c r="W2720" s="122"/>
      <c r="X2720" s="138"/>
      <c r="Y2720" s="123" t="e">
        <f>SUM(#REF!*25000,Q2720*5000,S2720*1850,T2720*1650,U2720*850,V2720*85,W2720*500,#REF!*250,#REF!*100,#REF!*50,X2720)</f>
        <v>#REF!</v>
      </c>
      <c r="Z2720" s="123"/>
      <c r="AA2720" s="79"/>
      <c r="AB2720" s="79"/>
      <c r="AC2720" s="164"/>
      <c r="AD2720" s="123"/>
      <c r="AE2720" s="174"/>
      <c r="AF2720" s="124"/>
    </row>
    <row r="2721" spans="1:32" s="106" customFormat="1">
      <c r="A2721" s="108"/>
      <c r="B2721" s="108"/>
      <c r="C2721" s="108"/>
      <c r="H2721" s="133"/>
      <c r="I2721" s="133"/>
      <c r="J2721" s="133"/>
      <c r="K2721" s="133"/>
      <c r="L2721" s="133"/>
      <c r="M2721" s="133"/>
      <c r="N2721" s="133"/>
      <c r="Q2721" s="109"/>
      <c r="R2721" s="109"/>
      <c r="S2721" s="109"/>
      <c r="T2721" s="109"/>
      <c r="U2721" s="109"/>
      <c r="V2721" s="109"/>
      <c r="W2721" s="122"/>
      <c r="X2721" s="138"/>
      <c r="Y2721" s="123" t="e">
        <f>SUM(#REF!*25000,Q2721*5000,S2721*1850,T2721*1650,U2721*850,V2721*85,W2721*500,#REF!*250,#REF!*100,#REF!*50,X2721)</f>
        <v>#REF!</v>
      </c>
      <c r="Z2721" s="123"/>
      <c r="AA2721" s="79"/>
      <c r="AB2721" s="79"/>
      <c r="AC2721" s="164"/>
      <c r="AD2721" s="123"/>
      <c r="AE2721" s="174"/>
      <c r="AF2721" s="124"/>
    </row>
    <row r="2722" spans="1:32" s="106" customFormat="1">
      <c r="A2722" s="108"/>
      <c r="B2722" s="108"/>
      <c r="C2722" s="108"/>
      <c r="H2722" s="133"/>
      <c r="I2722" s="133"/>
      <c r="J2722" s="133"/>
      <c r="K2722" s="133"/>
      <c r="L2722" s="133"/>
      <c r="M2722" s="133"/>
      <c r="N2722" s="133"/>
      <c r="Q2722" s="109"/>
      <c r="R2722" s="109"/>
      <c r="S2722" s="109"/>
      <c r="T2722" s="109"/>
      <c r="U2722" s="109"/>
      <c r="V2722" s="109"/>
      <c r="W2722" s="122"/>
      <c r="X2722" s="138"/>
      <c r="Y2722" s="123" t="e">
        <f>SUM(#REF!*25000,Q2722*5000,S2722*1850,T2722*1650,U2722*850,V2722*85,W2722*500,#REF!*250,#REF!*100,#REF!*50,X2722)</f>
        <v>#REF!</v>
      </c>
      <c r="Z2722" s="123"/>
      <c r="AA2722" s="79"/>
      <c r="AB2722" s="79"/>
      <c r="AC2722" s="164"/>
      <c r="AD2722" s="123"/>
      <c r="AE2722" s="174"/>
      <c r="AF2722" s="124"/>
    </row>
    <row r="2723" spans="1:32" s="106" customFormat="1">
      <c r="A2723" s="108"/>
      <c r="B2723" s="108"/>
      <c r="C2723" s="108"/>
      <c r="H2723" s="133"/>
      <c r="I2723" s="133"/>
      <c r="J2723" s="133"/>
      <c r="K2723" s="133"/>
      <c r="L2723" s="133"/>
      <c r="M2723" s="133"/>
      <c r="N2723" s="133"/>
      <c r="Q2723" s="109"/>
      <c r="R2723" s="109"/>
      <c r="S2723" s="109"/>
      <c r="T2723" s="109"/>
      <c r="U2723" s="109"/>
      <c r="V2723" s="109"/>
      <c r="W2723" s="122"/>
      <c r="X2723" s="138"/>
      <c r="Y2723" s="123" t="e">
        <f>SUM(#REF!*25000,Q2723*5000,S2723*1850,T2723*1650,U2723*850,V2723*85,W2723*500,#REF!*250,#REF!*100,#REF!*50,X2723)</f>
        <v>#REF!</v>
      </c>
      <c r="Z2723" s="123"/>
      <c r="AA2723" s="79"/>
      <c r="AB2723" s="79"/>
      <c r="AC2723" s="164"/>
      <c r="AD2723" s="123"/>
      <c r="AE2723" s="174"/>
      <c r="AF2723" s="124"/>
    </row>
    <row r="2724" spans="1:32" s="106" customFormat="1">
      <c r="A2724" s="108"/>
      <c r="B2724" s="108"/>
      <c r="C2724" s="108"/>
      <c r="H2724" s="133"/>
      <c r="I2724" s="133"/>
      <c r="J2724" s="133"/>
      <c r="K2724" s="133"/>
      <c r="L2724" s="133"/>
      <c r="M2724" s="133"/>
      <c r="N2724" s="133"/>
      <c r="Q2724" s="109"/>
      <c r="R2724" s="109"/>
      <c r="S2724" s="109"/>
      <c r="T2724" s="109"/>
      <c r="U2724" s="109"/>
      <c r="V2724" s="109"/>
      <c r="W2724" s="122"/>
      <c r="X2724" s="138"/>
      <c r="Y2724" s="123" t="e">
        <f>SUM(#REF!*25000,Q2724*5000,S2724*1850,T2724*1650,U2724*850,V2724*85,W2724*500,#REF!*250,#REF!*100,#REF!*50,X2724)</f>
        <v>#REF!</v>
      </c>
      <c r="Z2724" s="123"/>
      <c r="AA2724" s="79"/>
      <c r="AB2724" s="79"/>
      <c r="AC2724" s="164"/>
      <c r="AD2724" s="123"/>
      <c r="AE2724" s="174"/>
      <c r="AF2724" s="124"/>
    </row>
    <row r="2725" spans="1:32" s="106" customFormat="1">
      <c r="A2725" s="108"/>
      <c r="B2725" s="108"/>
      <c r="C2725" s="108"/>
      <c r="H2725" s="133"/>
      <c r="I2725" s="133"/>
      <c r="J2725" s="133"/>
      <c r="K2725" s="133"/>
      <c r="L2725" s="133"/>
      <c r="M2725" s="133"/>
      <c r="N2725" s="133"/>
      <c r="Q2725" s="109"/>
      <c r="R2725" s="109"/>
      <c r="S2725" s="109"/>
      <c r="T2725" s="109"/>
      <c r="U2725" s="109"/>
      <c r="V2725" s="109"/>
      <c r="W2725" s="122"/>
      <c r="X2725" s="138"/>
      <c r="Y2725" s="123" t="e">
        <f>SUM(#REF!*25000,Q2725*5000,S2725*1850,T2725*1650,U2725*850,V2725*85,W2725*500,#REF!*250,#REF!*100,#REF!*50,X2725)</f>
        <v>#REF!</v>
      </c>
      <c r="Z2725" s="123"/>
      <c r="AA2725" s="79"/>
      <c r="AB2725" s="79"/>
      <c r="AC2725" s="164"/>
      <c r="AD2725" s="123"/>
      <c r="AE2725" s="174"/>
      <c r="AF2725" s="124"/>
    </row>
    <row r="2726" spans="1:32" s="106" customFormat="1">
      <c r="A2726" s="108"/>
      <c r="B2726" s="108"/>
      <c r="C2726" s="108"/>
      <c r="H2726" s="133"/>
      <c r="I2726" s="133"/>
      <c r="J2726" s="133"/>
      <c r="K2726" s="133"/>
      <c r="L2726" s="133"/>
      <c r="M2726" s="133"/>
      <c r="N2726" s="133"/>
      <c r="Q2726" s="109"/>
      <c r="R2726" s="109"/>
      <c r="S2726" s="109"/>
      <c r="T2726" s="109"/>
      <c r="U2726" s="109"/>
      <c r="V2726" s="109"/>
      <c r="W2726" s="122"/>
      <c r="X2726" s="138"/>
      <c r="Y2726" s="123" t="e">
        <f>SUM(#REF!*25000,Q2726*5000,S2726*1850,T2726*1650,U2726*850,V2726*85,W2726*500,#REF!*250,#REF!*100,#REF!*50,X2726)</f>
        <v>#REF!</v>
      </c>
      <c r="Z2726" s="123"/>
      <c r="AA2726" s="79"/>
      <c r="AB2726" s="79"/>
      <c r="AC2726" s="164"/>
      <c r="AD2726" s="123"/>
      <c r="AE2726" s="174"/>
      <c r="AF2726" s="124"/>
    </row>
    <row r="2727" spans="1:32" s="106" customFormat="1">
      <c r="A2727" s="108"/>
      <c r="B2727" s="108"/>
      <c r="C2727" s="108"/>
      <c r="H2727" s="133"/>
      <c r="I2727" s="133"/>
      <c r="J2727" s="133"/>
      <c r="K2727" s="133"/>
      <c r="L2727" s="133"/>
      <c r="M2727" s="133"/>
      <c r="N2727" s="133"/>
      <c r="Q2727" s="109"/>
      <c r="R2727" s="109"/>
      <c r="S2727" s="109"/>
      <c r="T2727" s="109"/>
      <c r="U2727" s="109"/>
      <c r="V2727" s="109"/>
      <c r="W2727" s="122"/>
      <c r="X2727" s="138"/>
      <c r="Y2727" s="123" t="e">
        <f>SUM(#REF!*25000,Q2727*5000,S2727*1850,T2727*1650,U2727*850,V2727*85,W2727*500,#REF!*250,#REF!*100,#REF!*50,X2727)</f>
        <v>#REF!</v>
      </c>
      <c r="Z2727" s="123"/>
      <c r="AA2727" s="79"/>
      <c r="AB2727" s="79"/>
      <c r="AC2727" s="164"/>
      <c r="AD2727" s="123"/>
      <c r="AE2727" s="174"/>
      <c r="AF2727" s="124"/>
    </row>
    <row r="2728" spans="1:32" s="106" customFormat="1">
      <c r="A2728" s="108"/>
      <c r="B2728" s="108"/>
      <c r="C2728" s="108"/>
      <c r="H2728" s="133"/>
      <c r="I2728" s="133"/>
      <c r="J2728" s="133"/>
      <c r="K2728" s="133"/>
      <c r="L2728" s="133"/>
      <c r="M2728" s="133"/>
      <c r="N2728" s="133"/>
      <c r="Q2728" s="109"/>
      <c r="R2728" s="109"/>
      <c r="S2728" s="109"/>
      <c r="T2728" s="109"/>
      <c r="U2728" s="109"/>
      <c r="V2728" s="109"/>
      <c r="W2728" s="122"/>
      <c r="X2728" s="138"/>
      <c r="Y2728" s="123" t="e">
        <f>SUM(#REF!*25000,Q2728*5000,S2728*1850,T2728*1650,U2728*850,V2728*85,W2728*500,#REF!*250,#REF!*100,#REF!*50,X2728)</f>
        <v>#REF!</v>
      </c>
      <c r="Z2728" s="123"/>
      <c r="AA2728" s="79"/>
      <c r="AB2728" s="79"/>
      <c r="AC2728" s="164"/>
      <c r="AD2728" s="123"/>
      <c r="AE2728" s="174"/>
      <c r="AF2728" s="124"/>
    </row>
    <row r="2729" spans="1:32" s="106" customFormat="1">
      <c r="A2729" s="108"/>
      <c r="B2729" s="108"/>
      <c r="C2729" s="108"/>
      <c r="H2729" s="133"/>
      <c r="I2729" s="133"/>
      <c r="J2729" s="133"/>
      <c r="K2729" s="133"/>
      <c r="L2729" s="133"/>
      <c r="M2729" s="133"/>
      <c r="N2729" s="133"/>
      <c r="Q2729" s="109"/>
      <c r="R2729" s="109"/>
      <c r="S2729" s="109"/>
      <c r="T2729" s="109"/>
      <c r="U2729" s="109"/>
      <c r="V2729" s="109"/>
      <c r="W2729" s="122"/>
      <c r="X2729" s="138"/>
      <c r="Y2729" s="123" t="e">
        <f>SUM(#REF!*25000,Q2729*5000,S2729*1850,T2729*1650,U2729*850,V2729*85,W2729*500,#REF!*250,#REF!*100,#REF!*50,X2729)</f>
        <v>#REF!</v>
      </c>
      <c r="Z2729" s="123"/>
      <c r="AA2729" s="79"/>
      <c r="AB2729" s="79"/>
      <c r="AC2729" s="164"/>
      <c r="AD2729" s="123"/>
      <c r="AE2729" s="174"/>
      <c r="AF2729" s="124"/>
    </row>
    <row r="2730" spans="1:32" s="106" customFormat="1">
      <c r="A2730" s="108"/>
      <c r="B2730" s="108"/>
      <c r="C2730" s="108"/>
      <c r="H2730" s="133"/>
      <c r="I2730" s="133"/>
      <c r="J2730" s="133"/>
      <c r="K2730" s="133"/>
      <c r="L2730" s="133"/>
      <c r="M2730" s="133"/>
      <c r="N2730" s="133"/>
      <c r="Q2730" s="109"/>
      <c r="R2730" s="109"/>
      <c r="S2730" s="109"/>
      <c r="T2730" s="109"/>
      <c r="U2730" s="109"/>
      <c r="V2730" s="109"/>
      <c r="W2730" s="122"/>
      <c r="X2730" s="138"/>
      <c r="Y2730" s="123" t="e">
        <f>SUM(#REF!*25000,Q2730*5000,S2730*1850,T2730*1650,U2730*850,V2730*85,W2730*500,#REF!*250,#REF!*100,#REF!*50,X2730)</f>
        <v>#REF!</v>
      </c>
      <c r="Z2730" s="123"/>
      <c r="AA2730" s="79"/>
      <c r="AB2730" s="79"/>
      <c r="AC2730" s="164"/>
      <c r="AD2730" s="123"/>
      <c r="AE2730" s="174"/>
      <c r="AF2730" s="124"/>
    </row>
    <row r="2731" spans="1:32" s="106" customFormat="1">
      <c r="A2731" s="108"/>
      <c r="B2731" s="108"/>
      <c r="C2731" s="108"/>
      <c r="H2731" s="133"/>
      <c r="I2731" s="133"/>
      <c r="J2731" s="133"/>
      <c r="K2731" s="133"/>
      <c r="L2731" s="133"/>
      <c r="M2731" s="133"/>
      <c r="N2731" s="133"/>
      <c r="Q2731" s="109"/>
      <c r="R2731" s="109"/>
      <c r="S2731" s="109"/>
      <c r="T2731" s="109"/>
      <c r="U2731" s="109"/>
      <c r="V2731" s="109"/>
      <c r="W2731" s="122"/>
      <c r="X2731" s="138"/>
      <c r="Y2731" s="123" t="e">
        <f>SUM(#REF!*25000,Q2731*5000,S2731*1850,T2731*1650,U2731*850,V2731*85,W2731*500,#REF!*250,#REF!*100,#REF!*50,X2731)</f>
        <v>#REF!</v>
      </c>
      <c r="Z2731" s="123"/>
      <c r="AA2731" s="79"/>
      <c r="AB2731" s="79"/>
      <c r="AC2731" s="164"/>
      <c r="AD2731" s="123"/>
      <c r="AE2731" s="174"/>
      <c r="AF2731" s="124"/>
    </row>
    <row r="2732" spans="1:32" s="106" customFormat="1">
      <c r="A2732" s="108"/>
      <c r="B2732" s="108"/>
      <c r="C2732" s="108"/>
      <c r="H2732" s="133"/>
      <c r="I2732" s="133"/>
      <c r="J2732" s="133"/>
      <c r="K2732" s="133"/>
      <c r="L2732" s="133"/>
      <c r="M2732" s="133"/>
      <c r="N2732" s="133"/>
      <c r="Q2732" s="109"/>
      <c r="R2732" s="109"/>
      <c r="S2732" s="109"/>
      <c r="T2732" s="109"/>
      <c r="U2732" s="109"/>
      <c r="V2732" s="109"/>
      <c r="W2732" s="122"/>
      <c r="X2732" s="138"/>
      <c r="Y2732" s="123" t="e">
        <f>SUM(#REF!*25000,Q2732*5000,S2732*1850,T2732*1650,U2732*850,V2732*85,W2732*500,#REF!*250,#REF!*100,#REF!*50,X2732)</f>
        <v>#REF!</v>
      </c>
      <c r="Z2732" s="123"/>
      <c r="AA2732" s="79"/>
      <c r="AB2732" s="79"/>
      <c r="AC2732" s="164"/>
      <c r="AD2732" s="123"/>
      <c r="AE2732" s="174"/>
      <c r="AF2732" s="124"/>
    </row>
    <row r="2733" spans="1:32" s="106" customFormat="1">
      <c r="A2733" s="108"/>
      <c r="B2733" s="108"/>
      <c r="C2733" s="108"/>
      <c r="H2733" s="133"/>
      <c r="I2733" s="133"/>
      <c r="J2733" s="133"/>
      <c r="K2733" s="133"/>
      <c r="L2733" s="133"/>
      <c r="M2733" s="133"/>
      <c r="N2733" s="133"/>
      <c r="Q2733" s="109"/>
      <c r="R2733" s="109"/>
      <c r="S2733" s="109"/>
      <c r="T2733" s="109"/>
      <c r="U2733" s="109"/>
      <c r="V2733" s="109"/>
      <c r="W2733" s="122"/>
      <c r="X2733" s="138"/>
      <c r="Y2733" s="123" t="e">
        <f>SUM(#REF!*25000,Q2733*5000,S2733*1850,T2733*1650,U2733*850,V2733*85,W2733*500,#REF!*250,#REF!*100,#REF!*50,X2733)</f>
        <v>#REF!</v>
      </c>
      <c r="Z2733" s="123"/>
      <c r="AA2733" s="79"/>
      <c r="AB2733" s="79"/>
      <c r="AC2733" s="164"/>
      <c r="AD2733" s="123"/>
      <c r="AE2733" s="174"/>
      <c r="AF2733" s="124"/>
    </row>
    <row r="2734" spans="1:32" s="106" customFormat="1">
      <c r="A2734" s="108"/>
      <c r="B2734" s="108"/>
      <c r="C2734" s="108"/>
      <c r="H2734" s="133"/>
      <c r="I2734" s="133"/>
      <c r="J2734" s="133"/>
      <c r="K2734" s="133"/>
      <c r="L2734" s="133"/>
      <c r="M2734" s="133"/>
      <c r="N2734" s="133"/>
      <c r="Q2734" s="109"/>
      <c r="R2734" s="109"/>
      <c r="S2734" s="109"/>
      <c r="T2734" s="109"/>
      <c r="U2734" s="109"/>
      <c r="V2734" s="109"/>
      <c r="W2734" s="122"/>
      <c r="X2734" s="138"/>
      <c r="Y2734" s="123" t="e">
        <f>SUM(#REF!*25000,Q2734*5000,S2734*1850,T2734*1650,U2734*850,V2734*85,W2734*500,#REF!*250,#REF!*100,#REF!*50,X2734)</f>
        <v>#REF!</v>
      </c>
      <c r="Z2734" s="123"/>
      <c r="AA2734" s="79"/>
      <c r="AB2734" s="79"/>
      <c r="AC2734" s="164"/>
      <c r="AD2734" s="123"/>
      <c r="AE2734" s="174"/>
      <c r="AF2734" s="124"/>
    </row>
    <row r="2735" spans="1:32" s="106" customFormat="1">
      <c r="A2735" s="108"/>
      <c r="B2735" s="108"/>
      <c r="C2735" s="108"/>
      <c r="H2735" s="133"/>
      <c r="I2735" s="133"/>
      <c r="J2735" s="133"/>
      <c r="K2735" s="133"/>
      <c r="L2735" s="133"/>
      <c r="M2735" s="133"/>
      <c r="N2735" s="133"/>
      <c r="Q2735" s="109"/>
      <c r="R2735" s="109"/>
      <c r="S2735" s="109"/>
      <c r="T2735" s="109"/>
      <c r="U2735" s="109"/>
      <c r="V2735" s="109"/>
      <c r="W2735" s="122"/>
      <c r="X2735" s="138"/>
      <c r="Y2735" s="123" t="e">
        <f>SUM(#REF!*25000,Q2735*5000,S2735*1850,T2735*1650,U2735*850,V2735*85,W2735*500,#REF!*250,#REF!*100,#REF!*50,X2735)</f>
        <v>#REF!</v>
      </c>
      <c r="Z2735" s="123"/>
      <c r="AA2735" s="79"/>
      <c r="AB2735" s="79"/>
      <c r="AC2735" s="164"/>
      <c r="AD2735" s="123"/>
      <c r="AE2735" s="174"/>
      <c r="AF2735" s="124"/>
    </row>
    <row r="2736" spans="1:32" s="106" customFormat="1">
      <c r="A2736" s="108"/>
      <c r="B2736" s="108"/>
      <c r="C2736" s="108"/>
      <c r="H2736" s="133"/>
      <c r="I2736" s="133"/>
      <c r="J2736" s="133"/>
      <c r="K2736" s="133"/>
      <c r="L2736" s="133"/>
      <c r="M2736" s="133"/>
      <c r="N2736" s="133"/>
      <c r="Q2736" s="109"/>
      <c r="R2736" s="109"/>
      <c r="S2736" s="109"/>
      <c r="T2736" s="109"/>
      <c r="U2736" s="109"/>
      <c r="V2736" s="109"/>
      <c r="W2736" s="122"/>
      <c r="X2736" s="138"/>
      <c r="Y2736" s="123" t="e">
        <f>SUM(#REF!*25000,Q2736*5000,S2736*1850,T2736*1650,U2736*850,V2736*85,W2736*500,#REF!*250,#REF!*100,#REF!*50,X2736)</f>
        <v>#REF!</v>
      </c>
      <c r="Z2736" s="123"/>
      <c r="AA2736" s="79"/>
      <c r="AB2736" s="79"/>
      <c r="AC2736" s="164"/>
      <c r="AD2736" s="123"/>
      <c r="AE2736" s="174"/>
      <c r="AF2736" s="124"/>
    </row>
    <row r="2737" spans="1:32" s="106" customFormat="1">
      <c r="A2737" s="108"/>
      <c r="B2737" s="108"/>
      <c r="C2737" s="108"/>
      <c r="H2737" s="133"/>
      <c r="I2737" s="133"/>
      <c r="J2737" s="133"/>
      <c r="K2737" s="133"/>
      <c r="L2737" s="133"/>
      <c r="M2737" s="133"/>
      <c r="N2737" s="133"/>
      <c r="Q2737" s="109"/>
      <c r="R2737" s="109"/>
      <c r="S2737" s="109"/>
      <c r="T2737" s="109"/>
      <c r="U2737" s="109"/>
      <c r="V2737" s="109"/>
      <c r="W2737" s="122"/>
      <c r="X2737" s="138"/>
      <c r="Y2737" s="123" t="e">
        <f>SUM(#REF!*25000,Q2737*5000,S2737*1850,T2737*1650,U2737*850,V2737*85,W2737*500,#REF!*250,#REF!*100,#REF!*50,X2737)</f>
        <v>#REF!</v>
      </c>
      <c r="Z2737" s="123"/>
      <c r="AA2737" s="79"/>
      <c r="AB2737" s="79"/>
      <c r="AC2737" s="164"/>
      <c r="AD2737" s="123"/>
      <c r="AE2737" s="174"/>
      <c r="AF2737" s="124"/>
    </row>
    <row r="2738" spans="1:32" s="106" customFormat="1">
      <c r="A2738" s="108"/>
      <c r="B2738" s="108"/>
      <c r="C2738" s="108"/>
      <c r="H2738" s="133"/>
      <c r="I2738" s="133"/>
      <c r="J2738" s="133"/>
      <c r="K2738" s="133"/>
      <c r="L2738" s="133"/>
      <c r="M2738" s="133"/>
      <c r="N2738" s="133"/>
      <c r="Q2738" s="109"/>
      <c r="R2738" s="109"/>
      <c r="S2738" s="109"/>
      <c r="T2738" s="109"/>
      <c r="U2738" s="109"/>
      <c r="V2738" s="109"/>
      <c r="W2738" s="122"/>
      <c r="X2738" s="138"/>
      <c r="Y2738" s="123" t="e">
        <f>SUM(#REF!*25000,Q2738*5000,S2738*1850,T2738*1650,U2738*850,V2738*85,W2738*500,#REF!*250,#REF!*100,#REF!*50,X2738)</f>
        <v>#REF!</v>
      </c>
      <c r="Z2738" s="123"/>
      <c r="AA2738" s="79"/>
      <c r="AB2738" s="79"/>
      <c r="AC2738" s="164"/>
      <c r="AD2738" s="123"/>
      <c r="AE2738" s="174"/>
      <c r="AF2738" s="124"/>
    </row>
    <row r="2739" spans="1:32" s="106" customFormat="1">
      <c r="A2739" s="108"/>
      <c r="B2739" s="108"/>
      <c r="C2739" s="108"/>
      <c r="H2739" s="133"/>
      <c r="I2739" s="133"/>
      <c r="J2739" s="133"/>
      <c r="K2739" s="133"/>
      <c r="L2739" s="133"/>
      <c r="M2739" s="133"/>
      <c r="N2739" s="133"/>
      <c r="Q2739" s="109"/>
      <c r="R2739" s="109"/>
      <c r="S2739" s="109"/>
      <c r="T2739" s="109"/>
      <c r="U2739" s="109"/>
      <c r="V2739" s="109"/>
      <c r="W2739" s="122"/>
      <c r="X2739" s="138"/>
      <c r="Y2739" s="123" t="e">
        <f>SUM(#REF!*25000,Q2739*5000,S2739*1850,T2739*1650,U2739*850,V2739*85,W2739*500,#REF!*250,#REF!*100,#REF!*50,X2739)</f>
        <v>#REF!</v>
      </c>
      <c r="Z2739" s="123"/>
      <c r="AA2739" s="79"/>
      <c r="AB2739" s="79"/>
      <c r="AC2739" s="164"/>
      <c r="AD2739" s="123"/>
      <c r="AE2739" s="174"/>
      <c r="AF2739" s="124"/>
    </row>
    <row r="2740" spans="1:32" s="106" customFormat="1">
      <c r="A2740" s="108"/>
      <c r="B2740" s="108"/>
      <c r="C2740" s="108"/>
      <c r="H2740" s="133"/>
      <c r="I2740" s="133"/>
      <c r="J2740" s="133"/>
      <c r="K2740" s="133"/>
      <c r="L2740" s="133"/>
      <c r="M2740" s="133"/>
      <c r="N2740" s="133"/>
      <c r="Q2740" s="109"/>
      <c r="R2740" s="109"/>
      <c r="S2740" s="109"/>
      <c r="T2740" s="109"/>
      <c r="U2740" s="109"/>
      <c r="V2740" s="109"/>
      <c r="W2740" s="122"/>
      <c r="X2740" s="138"/>
      <c r="Y2740" s="123" t="e">
        <f>SUM(#REF!*25000,Q2740*5000,S2740*1850,T2740*1650,U2740*850,V2740*85,W2740*500,#REF!*250,#REF!*100,#REF!*50,X2740)</f>
        <v>#REF!</v>
      </c>
      <c r="Z2740" s="123"/>
      <c r="AA2740" s="79"/>
      <c r="AB2740" s="79"/>
      <c r="AC2740" s="164"/>
      <c r="AD2740" s="123"/>
      <c r="AE2740" s="174"/>
      <c r="AF2740" s="124"/>
    </row>
    <row r="2741" spans="1:32" s="106" customFormat="1">
      <c r="A2741" s="108"/>
      <c r="B2741" s="108"/>
      <c r="C2741" s="108"/>
      <c r="H2741" s="133"/>
      <c r="I2741" s="133"/>
      <c r="J2741" s="133"/>
      <c r="K2741" s="133"/>
      <c r="L2741" s="133"/>
      <c r="M2741" s="133"/>
      <c r="N2741" s="133"/>
      <c r="Q2741" s="109"/>
      <c r="R2741" s="109"/>
      <c r="S2741" s="109"/>
      <c r="T2741" s="109"/>
      <c r="U2741" s="109"/>
      <c r="V2741" s="109"/>
      <c r="W2741" s="122"/>
      <c r="X2741" s="138"/>
      <c r="Y2741" s="123" t="e">
        <f>SUM(#REF!*25000,Q2741*5000,S2741*1850,T2741*1650,U2741*850,V2741*85,W2741*500,#REF!*250,#REF!*100,#REF!*50,X2741)</f>
        <v>#REF!</v>
      </c>
      <c r="Z2741" s="123"/>
      <c r="AA2741" s="79"/>
      <c r="AB2741" s="79"/>
      <c r="AC2741" s="164"/>
      <c r="AD2741" s="123"/>
      <c r="AE2741" s="174"/>
      <c r="AF2741" s="124"/>
    </row>
    <row r="2742" spans="1:32" s="106" customFormat="1">
      <c r="A2742" s="108"/>
      <c r="B2742" s="108"/>
      <c r="C2742" s="108"/>
      <c r="H2742" s="133"/>
      <c r="I2742" s="133"/>
      <c r="J2742" s="133"/>
      <c r="K2742" s="133"/>
      <c r="L2742" s="133"/>
      <c r="M2742" s="133"/>
      <c r="N2742" s="133"/>
      <c r="Q2742" s="109"/>
      <c r="R2742" s="109"/>
      <c r="S2742" s="109"/>
      <c r="T2742" s="109"/>
      <c r="U2742" s="109"/>
      <c r="V2742" s="109"/>
      <c r="W2742" s="122"/>
      <c r="X2742" s="138"/>
      <c r="Y2742" s="123" t="e">
        <f>SUM(#REF!*25000,Q2742*5000,S2742*1850,T2742*1650,U2742*850,V2742*85,W2742*500,#REF!*250,#REF!*100,#REF!*50,X2742)</f>
        <v>#REF!</v>
      </c>
      <c r="Z2742" s="123"/>
      <c r="AA2742" s="79"/>
      <c r="AB2742" s="79"/>
      <c r="AC2742" s="164"/>
      <c r="AD2742" s="123"/>
      <c r="AE2742" s="174"/>
      <c r="AF2742" s="124"/>
    </row>
    <row r="2743" spans="1:32" s="106" customFormat="1">
      <c r="A2743" s="108"/>
      <c r="B2743" s="108"/>
      <c r="C2743" s="108"/>
      <c r="H2743" s="133"/>
      <c r="I2743" s="133"/>
      <c r="J2743" s="133"/>
      <c r="K2743" s="133"/>
      <c r="L2743" s="133"/>
      <c r="M2743" s="133"/>
      <c r="N2743" s="133"/>
      <c r="Q2743" s="109"/>
      <c r="R2743" s="109"/>
      <c r="S2743" s="109"/>
      <c r="T2743" s="109"/>
      <c r="U2743" s="109"/>
      <c r="V2743" s="109"/>
      <c r="W2743" s="122"/>
      <c r="X2743" s="138"/>
      <c r="Y2743" s="123" t="e">
        <f>SUM(#REF!*25000,Q2743*5000,S2743*1850,T2743*1650,U2743*850,V2743*85,W2743*500,#REF!*250,#REF!*100,#REF!*50,X2743)</f>
        <v>#REF!</v>
      </c>
      <c r="Z2743" s="123"/>
      <c r="AA2743" s="79"/>
      <c r="AB2743" s="79"/>
      <c r="AC2743" s="164"/>
      <c r="AD2743" s="123"/>
      <c r="AE2743" s="174"/>
      <c r="AF2743" s="124"/>
    </row>
    <row r="2744" spans="1:32" s="106" customFormat="1">
      <c r="A2744" s="108"/>
      <c r="B2744" s="108"/>
      <c r="C2744" s="108"/>
      <c r="H2744" s="133"/>
      <c r="I2744" s="133"/>
      <c r="J2744" s="133"/>
      <c r="K2744" s="133"/>
      <c r="L2744" s="133"/>
      <c r="M2744" s="133"/>
      <c r="N2744" s="133"/>
      <c r="Q2744" s="109"/>
      <c r="R2744" s="109"/>
      <c r="S2744" s="109"/>
      <c r="T2744" s="109"/>
      <c r="U2744" s="109"/>
      <c r="V2744" s="109"/>
      <c r="W2744" s="122"/>
      <c r="X2744" s="138"/>
      <c r="Y2744" s="123" t="e">
        <f>SUM(#REF!*25000,Q2744*5000,S2744*1850,T2744*1650,U2744*850,V2744*85,W2744*500,#REF!*250,#REF!*100,#REF!*50,X2744)</f>
        <v>#REF!</v>
      </c>
      <c r="Z2744" s="123"/>
      <c r="AA2744" s="79"/>
      <c r="AB2744" s="79"/>
      <c r="AC2744" s="164"/>
      <c r="AD2744" s="123"/>
      <c r="AE2744" s="174"/>
      <c r="AF2744" s="124"/>
    </row>
    <row r="2745" spans="1:32" s="106" customFormat="1">
      <c r="A2745" s="108"/>
      <c r="B2745" s="108"/>
      <c r="C2745" s="108"/>
      <c r="H2745" s="133"/>
      <c r="I2745" s="133"/>
      <c r="J2745" s="133"/>
      <c r="K2745" s="133"/>
      <c r="L2745" s="133"/>
      <c r="M2745" s="133"/>
      <c r="N2745" s="133"/>
      <c r="Q2745" s="109"/>
      <c r="R2745" s="109"/>
      <c r="S2745" s="109"/>
      <c r="T2745" s="109"/>
      <c r="U2745" s="109"/>
      <c r="V2745" s="109"/>
      <c r="W2745" s="122"/>
      <c r="X2745" s="138"/>
      <c r="Y2745" s="123" t="e">
        <f>SUM(#REF!*25000,Q2745*5000,S2745*1850,T2745*1650,U2745*850,V2745*85,W2745*500,#REF!*250,#REF!*100,#REF!*50,X2745)</f>
        <v>#REF!</v>
      </c>
      <c r="Z2745" s="123"/>
      <c r="AA2745" s="79"/>
      <c r="AB2745" s="79"/>
      <c r="AC2745" s="164"/>
      <c r="AD2745" s="123"/>
      <c r="AE2745" s="174"/>
      <c r="AF2745" s="124"/>
    </row>
    <row r="2746" spans="1:32" s="106" customFormat="1">
      <c r="A2746" s="108"/>
      <c r="B2746" s="108"/>
      <c r="C2746" s="108"/>
      <c r="H2746" s="133"/>
      <c r="I2746" s="133"/>
      <c r="J2746" s="133"/>
      <c r="K2746" s="133"/>
      <c r="L2746" s="133"/>
      <c r="M2746" s="133"/>
      <c r="N2746" s="133"/>
      <c r="Q2746" s="109"/>
      <c r="R2746" s="109"/>
      <c r="S2746" s="109"/>
      <c r="T2746" s="109"/>
      <c r="U2746" s="109"/>
      <c r="V2746" s="109"/>
      <c r="W2746" s="122"/>
      <c r="X2746" s="138"/>
      <c r="Y2746" s="123" t="e">
        <f>SUM(#REF!*25000,Q2746*5000,S2746*1850,T2746*1650,U2746*850,V2746*85,W2746*500,#REF!*250,#REF!*100,#REF!*50,X2746)</f>
        <v>#REF!</v>
      </c>
      <c r="Z2746" s="123"/>
      <c r="AA2746" s="79"/>
      <c r="AB2746" s="79"/>
      <c r="AC2746" s="164"/>
      <c r="AD2746" s="123"/>
      <c r="AE2746" s="174"/>
      <c r="AF2746" s="124"/>
    </row>
    <row r="2747" spans="1:32" s="106" customFormat="1">
      <c r="A2747" s="108"/>
      <c r="B2747" s="108"/>
      <c r="C2747" s="108"/>
      <c r="H2747" s="133"/>
      <c r="I2747" s="133"/>
      <c r="J2747" s="133"/>
      <c r="K2747" s="133"/>
      <c r="L2747" s="133"/>
      <c r="M2747" s="133"/>
      <c r="N2747" s="133"/>
      <c r="Q2747" s="109"/>
      <c r="R2747" s="109"/>
      <c r="S2747" s="109"/>
      <c r="T2747" s="109"/>
      <c r="U2747" s="109"/>
      <c r="V2747" s="109"/>
      <c r="W2747" s="122"/>
      <c r="X2747" s="138"/>
      <c r="Y2747" s="123" t="e">
        <f>SUM(#REF!*25000,Q2747*5000,S2747*1850,T2747*1650,U2747*850,V2747*85,W2747*500,#REF!*250,#REF!*100,#REF!*50,X2747)</f>
        <v>#REF!</v>
      </c>
      <c r="Z2747" s="123"/>
      <c r="AA2747" s="79"/>
      <c r="AB2747" s="79"/>
      <c r="AC2747" s="164"/>
      <c r="AD2747" s="123"/>
      <c r="AE2747" s="174"/>
      <c r="AF2747" s="124"/>
    </row>
    <row r="2748" spans="1:32" s="106" customFormat="1">
      <c r="A2748" s="108"/>
      <c r="B2748" s="108"/>
      <c r="C2748" s="108"/>
      <c r="H2748" s="133"/>
      <c r="I2748" s="133"/>
      <c r="J2748" s="133"/>
      <c r="K2748" s="133"/>
      <c r="L2748" s="133"/>
      <c r="M2748" s="133"/>
      <c r="N2748" s="133"/>
      <c r="Q2748" s="109"/>
      <c r="R2748" s="109"/>
      <c r="S2748" s="109"/>
      <c r="T2748" s="109"/>
      <c r="U2748" s="109"/>
      <c r="V2748" s="109"/>
      <c r="W2748" s="122"/>
      <c r="X2748" s="138"/>
      <c r="Y2748" s="123" t="e">
        <f>SUM(#REF!*25000,Q2748*5000,S2748*1850,T2748*1650,U2748*850,V2748*85,W2748*500,#REF!*250,#REF!*100,#REF!*50,X2748)</f>
        <v>#REF!</v>
      </c>
      <c r="Z2748" s="123"/>
      <c r="AA2748" s="79"/>
      <c r="AB2748" s="79"/>
      <c r="AC2748" s="164"/>
      <c r="AD2748" s="123"/>
      <c r="AE2748" s="174"/>
      <c r="AF2748" s="124"/>
    </row>
    <row r="2749" spans="1:32" s="106" customFormat="1">
      <c r="A2749" s="108"/>
      <c r="B2749" s="108"/>
      <c r="C2749" s="108"/>
      <c r="H2749" s="133"/>
      <c r="I2749" s="133"/>
      <c r="J2749" s="133"/>
      <c r="K2749" s="133"/>
      <c r="L2749" s="133"/>
      <c r="M2749" s="133"/>
      <c r="N2749" s="133"/>
      <c r="Q2749" s="109"/>
      <c r="R2749" s="109"/>
      <c r="S2749" s="109"/>
      <c r="T2749" s="109"/>
      <c r="U2749" s="109"/>
      <c r="V2749" s="109"/>
      <c r="W2749" s="122"/>
      <c r="X2749" s="138"/>
      <c r="Y2749" s="123" t="e">
        <f>SUM(#REF!*25000,Q2749*5000,S2749*1850,T2749*1650,U2749*850,V2749*85,W2749*500,#REF!*250,#REF!*100,#REF!*50,X2749)</f>
        <v>#REF!</v>
      </c>
      <c r="Z2749" s="123"/>
      <c r="AA2749" s="79"/>
      <c r="AB2749" s="79"/>
      <c r="AC2749" s="164"/>
      <c r="AD2749" s="123"/>
      <c r="AE2749" s="174"/>
      <c r="AF2749" s="124"/>
    </row>
    <row r="2750" spans="1:32" s="106" customFormat="1">
      <c r="A2750" s="108"/>
      <c r="B2750" s="108"/>
      <c r="C2750" s="108"/>
      <c r="H2750" s="133"/>
      <c r="I2750" s="133"/>
      <c r="J2750" s="133"/>
      <c r="K2750" s="133"/>
      <c r="L2750" s="133"/>
      <c r="M2750" s="133"/>
      <c r="N2750" s="133"/>
      <c r="Q2750" s="109"/>
      <c r="R2750" s="109"/>
      <c r="S2750" s="109"/>
      <c r="T2750" s="109"/>
      <c r="U2750" s="109"/>
      <c r="V2750" s="109"/>
      <c r="W2750" s="122"/>
      <c r="X2750" s="138"/>
      <c r="Y2750" s="123" t="e">
        <f>SUM(#REF!*25000,Q2750*5000,S2750*1850,T2750*1650,U2750*850,V2750*85,W2750*500,#REF!*250,#REF!*100,#REF!*50,X2750)</f>
        <v>#REF!</v>
      </c>
      <c r="Z2750" s="123"/>
      <c r="AA2750" s="79"/>
      <c r="AB2750" s="79"/>
      <c r="AC2750" s="164"/>
      <c r="AD2750" s="123"/>
      <c r="AE2750" s="174"/>
      <c r="AF2750" s="124"/>
    </row>
    <row r="2751" spans="1:32" s="106" customFormat="1">
      <c r="A2751" s="108"/>
      <c r="B2751" s="108"/>
      <c r="C2751" s="108"/>
      <c r="H2751" s="133"/>
      <c r="I2751" s="133"/>
      <c r="J2751" s="133"/>
      <c r="K2751" s="133"/>
      <c r="L2751" s="133"/>
      <c r="M2751" s="133"/>
      <c r="N2751" s="133"/>
      <c r="Q2751" s="109"/>
      <c r="R2751" s="109"/>
      <c r="S2751" s="109"/>
      <c r="T2751" s="109"/>
      <c r="U2751" s="109"/>
      <c r="V2751" s="109"/>
      <c r="W2751" s="122"/>
      <c r="X2751" s="138"/>
      <c r="Y2751" s="123" t="e">
        <f>SUM(#REF!*25000,Q2751*5000,S2751*1850,T2751*1650,U2751*850,V2751*85,W2751*500,#REF!*250,#REF!*100,#REF!*50,X2751)</f>
        <v>#REF!</v>
      </c>
      <c r="Z2751" s="123"/>
      <c r="AA2751" s="79"/>
      <c r="AB2751" s="79"/>
      <c r="AC2751" s="164"/>
      <c r="AD2751" s="123"/>
      <c r="AE2751" s="174"/>
      <c r="AF2751" s="124"/>
    </row>
    <row r="2752" spans="1:32" s="106" customFormat="1">
      <c r="A2752" s="108"/>
      <c r="B2752" s="108"/>
      <c r="C2752" s="108"/>
      <c r="H2752" s="133"/>
      <c r="I2752" s="133"/>
      <c r="J2752" s="133"/>
      <c r="K2752" s="133"/>
      <c r="L2752" s="133"/>
      <c r="M2752" s="133"/>
      <c r="N2752" s="133"/>
      <c r="Q2752" s="109"/>
      <c r="R2752" s="109"/>
      <c r="S2752" s="109"/>
      <c r="T2752" s="109"/>
      <c r="U2752" s="109"/>
      <c r="V2752" s="109"/>
      <c r="W2752" s="122"/>
      <c r="X2752" s="138"/>
      <c r="Y2752" s="123" t="e">
        <f>SUM(#REF!*25000,Q2752*5000,S2752*1850,T2752*1650,U2752*850,V2752*85,W2752*500,#REF!*250,#REF!*100,#REF!*50,X2752)</f>
        <v>#REF!</v>
      </c>
      <c r="Z2752" s="123"/>
      <c r="AA2752" s="79"/>
      <c r="AB2752" s="79"/>
      <c r="AC2752" s="164"/>
      <c r="AD2752" s="123"/>
      <c r="AE2752" s="174"/>
      <c r="AF2752" s="124"/>
    </row>
    <row r="2753" spans="1:32" s="106" customFormat="1">
      <c r="A2753" s="108"/>
      <c r="B2753" s="108"/>
      <c r="C2753" s="108"/>
      <c r="H2753" s="133"/>
      <c r="I2753" s="133"/>
      <c r="J2753" s="133"/>
      <c r="K2753" s="133"/>
      <c r="L2753" s="133"/>
      <c r="M2753" s="133"/>
      <c r="N2753" s="133"/>
      <c r="Q2753" s="109"/>
      <c r="R2753" s="109"/>
      <c r="S2753" s="109"/>
      <c r="T2753" s="109"/>
      <c r="U2753" s="109"/>
      <c r="V2753" s="109"/>
      <c r="W2753" s="122"/>
      <c r="X2753" s="138"/>
      <c r="Y2753" s="123" t="e">
        <f>SUM(#REF!*25000,Q2753*5000,S2753*1850,T2753*1650,U2753*850,V2753*85,W2753*500,#REF!*250,#REF!*100,#REF!*50,X2753)</f>
        <v>#REF!</v>
      </c>
      <c r="Z2753" s="123"/>
      <c r="AA2753" s="79"/>
      <c r="AB2753" s="79"/>
      <c r="AC2753" s="164"/>
      <c r="AD2753" s="123"/>
      <c r="AE2753" s="174"/>
      <c r="AF2753" s="124"/>
    </row>
    <row r="2754" spans="1:32" s="106" customFormat="1">
      <c r="A2754" s="108"/>
      <c r="B2754" s="108"/>
      <c r="C2754" s="108"/>
      <c r="H2754" s="133"/>
      <c r="I2754" s="133"/>
      <c r="J2754" s="133"/>
      <c r="K2754" s="133"/>
      <c r="L2754" s="133"/>
      <c r="M2754" s="133"/>
      <c r="N2754" s="133"/>
      <c r="Q2754" s="109"/>
      <c r="R2754" s="109"/>
      <c r="S2754" s="109"/>
      <c r="T2754" s="109"/>
      <c r="U2754" s="109"/>
      <c r="V2754" s="109"/>
      <c r="W2754" s="122"/>
      <c r="X2754" s="138"/>
      <c r="Y2754" s="123" t="e">
        <f>SUM(#REF!*25000,Q2754*5000,S2754*1850,T2754*1650,U2754*850,V2754*85,W2754*500,#REF!*250,#REF!*100,#REF!*50,X2754)</f>
        <v>#REF!</v>
      </c>
      <c r="Z2754" s="123"/>
      <c r="AA2754" s="79"/>
      <c r="AB2754" s="79"/>
      <c r="AC2754" s="164"/>
      <c r="AD2754" s="123"/>
      <c r="AE2754" s="174"/>
      <c r="AF2754" s="124"/>
    </row>
    <row r="2755" spans="1:32" s="106" customFormat="1">
      <c r="A2755" s="108"/>
      <c r="B2755" s="108"/>
      <c r="C2755" s="108"/>
      <c r="H2755" s="133"/>
      <c r="I2755" s="133"/>
      <c r="J2755" s="133"/>
      <c r="K2755" s="133"/>
      <c r="L2755" s="133"/>
      <c r="M2755" s="133"/>
      <c r="N2755" s="133"/>
      <c r="Q2755" s="109"/>
      <c r="R2755" s="109"/>
      <c r="S2755" s="109"/>
      <c r="T2755" s="109"/>
      <c r="U2755" s="109"/>
      <c r="V2755" s="109"/>
      <c r="W2755" s="122"/>
      <c r="X2755" s="138"/>
      <c r="Y2755" s="123" t="e">
        <f>SUM(#REF!*25000,Q2755*5000,S2755*1850,T2755*1650,U2755*850,V2755*85,W2755*500,#REF!*250,#REF!*100,#REF!*50,X2755)</f>
        <v>#REF!</v>
      </c>
      <c r="Z2755" s="123"/>
      <c r="AA2755" s="79"/>
      <c r="AB2755" s="79"/>
      <c r="AC2755" s="164"/>
      <c r="AD2755" s="123"/>
      <c r="AE2755" s="174"/>
      <c r="AF2755" s="124"/>
    </row>
    <row r="2756" spans="1:32" s="106" customFormat="1">
      <c r="A2756" s="108"/>
      <c r="B2756" s="108"/>
      <c r="C2756" s="108"/>
      <c r="H2756" s="133"/>
      <c r="I2756" s="133"/>
      <c r="J2756" s="133"/>
      <c r="K2756" s="133"/>
      <c r="L2756" s="133"/>
      <c r="M2756" s="133"/>
      <c r="N2756" s="133"/>
      <c r="Q2756" s="109"/>
      <c r="R2756" s="109"/>
      <c r="S2756" s="109"/>
      <c r="T2756" s="109"/>
      <c r="U2756" s="109"/>
      <c r="V2756" s="109"/>
      <c r="W2756" s="122"/>
      <c r="X2756" s="138"/>
      <c r="Y2756" s="123" t="e">
        <f>SUM(#REF!*25000,Q2756*5000,S2756*1850,T2756*1650,U2756*850,V2756*85,W2756*500,#REF!*250,#REF!*100,#REF!*50,X2756)</f>
        <v>#REF!</v>
      </c>
      <c r="Z2756" s="123"/>
      <c r="AA2756" s="79"/>
      <c r="AB2756" s="79"/>
      <c r="AC2756" s="164"/>
      <c r="AD2756" s="123"/>
      <c r="AE2756" s="174"/>
      <c r="AF2756" s="124"/>
    </row>
    <row r="2757" spans="1:32" s="106" customFormat="1">
      <c r="A2757" s="108"/>
      <c r="B2757" s="108"/>
      <c r="C2757" s="108"/>
      <c r="H2757" s="133"/>
      <c r="I2757" s="133"/>
      <c r="J2757" s="133"/>
      <c r="K2757" s="133"/>
      <c r="L2757" s="133"/>
      <c r="M2757" s="133"/>
      <c r="N2757" s="133"/>
      <c r="Q2757" s="109"/>
      <c r="R2757" s="109"/>
      <c r="S2757" s="109"/>
      <c r="T2757" s="109"/>
      <c r="U2757" s="109"/>
      <c r="V2757" s="109"/>
      <c r="W2757" s="122"/>
      <c r="X2757" s="138"/>
      <c r="Y2757" s="123" t="e">
        <f>SUM(#REF!*25000,Q2757*5000,S2757*1850,T2757*1650,U2757*850,V2757*85,W2757*500,#REF!*250,#REF!*100,#REF!*50,X2757)</f>
        <v>#REF!</v>
      </c>
      <c r="Z2757" s="123"/>
      <c r="AA2757" s="79"/>
      <c r="AB2757" s="79"/>
      <c r="AC2757" s="164"/>
      <c r="AD2757" s="123"/>
      <c r="AE2757" s="174"/>
      <c r="AF2757" s="124"/>
    </row>
    <row r="2758" spans="1:32" s="106" customFormat="1">
      <c r="A2758" s="108"/>
      <c r="B2758" s="108"/>
      <c r="C2758" s="108"/>
      <c r="H2758" s="133"/>
      <c r="I2758" s="133"/>
      <c r="J2758" s="133"/>
      <c r="K2758" s="133"/>
      <c r="L2758" s="133"/>
      <c r="M2758" s="133"/>
      <c r="N2758" s="133"/>
      <c r="Q2758" s="109"/>
      <c r="R2758" s="109"/>
      <c r="S2758" s="109"/>
      <c r="T2758" s="109"/>
      <c r="U2758" s="109"/>
      <c r="V2758" s="109"/>
      <c r="W2758" s="122"/>
      <c r="X2758" s="138"/>
      <c r="Y2758" s="123" t="e">
        <f>SUM(#REF!*25000,Q2758*5000,S2758*1850,T2758*1650,U2758*850,V2758*85,W2758*500,#REF!*250,#REF!*100,#REF!*50,X2758)</f>
        <v>#REF!</v>
      </c>
      <c r="Z2758" s="123"/>
      <c r="AA2758" s="79"/>
      <c r="AB2758" s="79"/>
      <c r="AC2758" s="164"/>
      <c r="AD2758" s="123"/>
      <c r="AE2758" s="174"/>
      <c r="AF2758" s="124"/>
    </row>
    <row r="2759" spans="1:32" s="106" customFormat="1">
      <c r="A2759" s="108"/>
      <c r="B2759" s="108"/>
      <c r="C2759" s="108"/>
      <c r="H2759" s="133"/>
      <c r="I2759" s="133"/>
      <c r="J2759" s="133"/>
      <c r="K2759" s="133"/>
      <c r="L2759" s="133"/>
      <c r="M2759" s="133"/>
      <c r="N2759" s="133"/>
      <c r="Q2759" s="109"/>
      <c r="R2759" s="109"/>
      <c r="S2759" s="109"/>
      <c r="T2759" s="109"/>
      <c r="U2759" s="109"/>
      <c r="V2759" s="109"/>
      <c r="W2759" s="122"/>
      <c r="X2759" s="138"/>
      <c r="Y2759" s="123" t="e">
        <f>SUM(#REF!*25000,Q2759*5000,S2759*1850,T2759*1650,U2759*850,V2759*85,W2759*500,#REF!*250,#REF!*100,#REF!*50,X2759)</f>
        <v>#REF!</v>
      </c>
      <c r="Z2759" s="123"/>
      <c r="AA2759" s="79"/>
      <c r="AB2759" s="79"/>
      <c r="AC2759" s="164"/>
      <c r="AD2759" s="123"/>
      <c r="AE2759" s="174"/>
      <c r="AF2759" s="124"/>
    </row>
    <row r="2760" spans="1:32" s="106" customFormat="1">
      <c r="A2760" s="108"/>
      <c r="B2760" s="108"/>
      <c r="C2760" s="108"/>
      <c r="H2760" s="133"/>
      <c r="I2760" s="133"/>
      <c r="J2760" s="133"/>
      <c r="K2760" s="133"/>
      <c r="L2760" s="133"/>
      <c r="M2760" s="133"/>
      <c r="N2760" s="133"/>
      <c r="Q2760" s="109"/>
      <c r="R2760" s="109"/>
      <c r="S2760" s="109"/>
      <c r="T2760" s="109"/>
      <c r="U2760" s="109"/>
      <c r="V2760" s="109"/>
      <c r="W2760" s="122"/>
      <c r="X2760" s="138"/>
      <c r="Y2760" s="123" t="e">
        <f>SUM(#REF!*25000,Q2760*5000,S2760*1850,T2760*1650,U2760*850,V2760*85,W2760*500,#REF!*250,#REF!*100,#REF!*50,X2760)</f>
        <v>#REF!</v>
      </c>
      <c r="Z2760" s="123"/>
      <c r="AA2760" s="79"/>
      <c r="AB2760" s="79"/>
      <c r="AC2760" s="164"/>
      <c r="AD2760" s="123"/>
      <c r="AE2760" s="174"/>
      <c r="AF2760" s="124"/>
    </row>
    <row r="2761" spans="1:32" s="106" customFormat="1">
      <c r="A2761" s="108"/>
      <c r="B2761" s="108"/>
      <c r="C2761" s="108"/>
      <c r="H2761" s="133"/>
      <c r="I2761" s="133"/>
      <c r="J2761" s="133"/>
      <c r="K2761" s="133"/>
      <c r="L2761" s="133"/>
      <c r="M2761" s="133"/>
      <c r="N2761" s="133"/>
      <c r="Q2761" s="109"/>
      <c r="R2761" s="109"/>
      <c r="S2761" s="109"/>
      <c r="T2761" s="109"/>
      <c r="U2761" s="109"/>
      <c r="V2761" s="109"/>
      <c r="W2761" s="122"/>
      <c r="X2761" s="138"/>
      <c r="Y2761" s="123" t="e">
        <f>SUM(#REF!*25000,Q2761*5000,S2761*1850,T2761*1650,U2761*850,V2761*85,W2761*500,#REF!*250,#REF!*100,#REF!*50,X2761)</f>
        <v>#REF!</v>
      </c>
      <c r="Z2761" s="123"/>
      <c r="AA2761" s="79"/>
      <c r="AB2761" s="79"/>
      <c r="AC2761" s="164"/>
      <c r="AD2761" s="123"/>
      <c r="AE2761" s="174"/>
      <c r="AF2761" s="124"/>
    </row>
    <row r="2762" spans="1:32" s="106" customFormat="1">
      <c r="A2762" s="108"/>
      <c r="B2762" s="108"/>
      <c r="C2762" s="108"/>
      <c r="H2762" s="133"/>
      <c r="I2762" s="133"/>
      <c r="J2762" s="133"/>
      <c r="K2762" s="133"/>
      <c r="L2762" s="133"/>
      <c r="M2762" s="133"/>
      <c r="N2762" s="133"/>
      <c r="Q2762" s="109"/>
      <c r="R2762" s="109"/>
      <c r="S2762" s="109"/>
      <c r="T2762" s="109"/>
      <c r="U2762" s="109"/>
      <c r="V2762" s="109"/>
      <c r="W2762" s="122"/>
      <c r="X2762" s="138"/>
      <c r="Y2762" s="123" t="e">
        <f>SUM(#REF!*25000,Q2762*5000,S2762*1850,T2762*1650,U2762*850,V2762*85,W2762*500,#REF!*250,#REF!*100,#REF!*50,X2762)</f>
        <v>#REF!</v>
      </c>
      <c r="Z2762" s="123"/>
      <c r="AA2762" s="79"/>
      <c r="AB2762" s="79"/>
      <c r="AC2762" s="164"/>
      <c r="AD2762" s="123"/>
      <c r="AE2762" s="174"/>
      <c r="AF2762" s="124"/>
    </row>
    <row r="2763" spans="1:32" s="106" customFormat="1">
      <c r="A2763" s="108"/>
      <c r="B2763" s="108"/>
      <c r="C2763" s="108"/>
      <c r="H2763" s="133"/>
      <c r="I2763" s="133"/>
      <c r="J2763" s="133"/>
      <c r="K2763" s="133"/>
      <c r="L2763" s="133"/>
      <c r="M2763" s="133"/>
      <c r="N2763" s="133"/>
      <c r="Q2763" s="109"/>
      <c r="R2763" s="109"/>
      <c r="S2763" s="109"/>
      <c r="T2763" s="109"/>
      <c r="U2763" s="109"/>
      <c r="V2763" s="109"/>
      <c r="W2763" s="122"/>
      <c r="X2763" s="138"/>
      <c r="Y2763" s="123" t="e">
        <f>SUM(#REF!*25000,Q2763*5000,S2763*1850,T2763*1650,U2763*850,V2763*85,W2763*500,#REF!*250,#REF!*100,#REF!*50,X2763)</f>
        <v>#REF!</v>
      </c>
      <c r="Z2763" s="123"/>
      <c r="AA2763" s="79"/>
      <c r="AB2763" s="79"/>
      <c r="AC2763" s="164"/>
      <c r="AD2763" s="123"/>
      <c r="AE2763" s="174"/>
      <c r="AF2763" s="124"/>
    </row>
    <row r="2764" spans="1:32" s="106" customFormat="1">
      <c r="A2764" s="108"/>
      <c r="B2764" s="108"/>
      <c r="C2764" s="108"/>
      <c r="H2764" s="133"/>
      <c r="I2764" s="133"/>
      <c r="J2764" s="133"/>
      <c r="K2764" s="133"/>
      <c r="L2764" s="133"/>
      <c r="M2764" s="133"/>
      <c r="N2764" s="133"/>
      <c r="Q2764" s="109"/>
      <c r="R2764" s="109"/>
      <c r="S2764" s="109"/>
      <c r="T2764" s="109"/>
      <c r="U2764" s="109"/>
      <c r="V2764" s="109"/>
      <c r="W2764" s="122"/>
      <c r="X2764" s="138"/>
      <c r="Y2764" s="123" t="e">
        <f>SUM(#REF!*25000,Q2764*5000,S2764*1850,T2764*1650,U2764*850,V2764*85,W2764*500,#REF!*250,#REF!*100,#REF!*50,X2764)</f>
        <v>#REF!</v>
      </c>
      <c r="Z2764" s="123"/>
      <c r="AA2764" s="79"/>
      <c r="AB2764" s="79"/>
      <c r="AC2764" s="164"/>
      <c r="AD2764" s="123"/>
      <c r="AE2764" s="174"/>
      <c r="AF2764" s="124"/>
    </row>
    <row r="2765" spans="1:32" s="106" customFormat="1">
      <c r="A2765" s="108"/>
      <c r="B2765" s="108"/>
      <c r="C2765" s="108"/>
      <c r="H2765" s="133"/>
      <c r="I2765" s="133"/>
      <c r="J2765" s="133"/>
      <c r="K2765" s="133"/>
      <c r="L2765" s="133"/>
      <c r="M2765" s="133"/>
      <c r="N2765" s="133"/>
      <c r="Q2765" s="109"/>
      <c r="R2765" s="109"/>
      <c r="S2765" s="109"/>
      <c r="T2765" s="109"/>
      <c r="U2765" s="109"/>
      <c r="V2765" s="109"/>
      <c r="W2765" s="122"/>
      <c r="X2765" s="138"/>
      <c r="Y2765" s="123" t="e">
        <f>SUM(#REF!*25000,Q2765*5000,S2765*1850,T2765*1650,U2765*850,V2765*85,W2765*500,#REF!*250,#REF!*100,#REF!*50,X2765)</f>
        <v>#REF!</v>
      </c>
      <c r="Z2765" s="123"/>
      <c r="AA2765" s="79"/>
      <c r="AB2765" s="79"/>
      <c r="AC2765" s="164"/>
      <c r="AD2765" s="123"/>
      <c r="AE2765" s="174"/>
      <c r="AF2765" s="124"/>
    </row>
    <row r="2766" spans="1:32" s="106" customFormat="1">
      <c r="A2766" s="108"/>
      <c r="B2766" s="108"/>
      <c r="C2766" s="108"/>
      <c r="H2766" s="133"/>
      <c r="I2766" s="133"/>
      <c r="J2766" s="133"/>
      <c r="K2766" s="133"/>
      <c r="L2766" s="133"/>
      <c r="M2766" s="133"/>
      <c r="N2766" s="133"/>
      <c r="Q2766" s="109"/>
      <c r="R2766" s="109"/>
      <c r="S2766" s="109"/>
      <c r="T2766" s="109"/>
      <c r="U2766" s="109"/>
      <c r="V2766" s="109"/>
      <c r="W2766" s="122"/>
      <c r="X2766" s="138"/>
      <c r="Y2766" s="123" t="e">
        <f>SUM(#REF!*25000,Q2766*5000,S2766*1850,T2766*1650,U2766*850,V2766*85,W2766*500,#REF!*250,#REF!*100,#REF!*50,X2766)</f>
        <v>#REF!</v>
      </c>
      <c r="Z2766" s="123"/>
      <c r="AA2766" s="79"/>
      <c r="AB2766" s="79"/>
      <c r="AC2766" s="164"/>
      <c r="AD2766" s="123"/>
      <c r="AE2766" s="174"/>
      <c r="AF2766" s="124"/>
    </row>
    <row r="2767" spans="1:32" s="106" customFormat="1">
      <c r="A2767" s="108"/>
      <c r="B2767" s="108"/>
      <c r="C2767" s="108"/>
      <c r="H2767" s="133"/>
      <c r="I2767" s="133"/>
      <c r="J2767" s="133"/>
      <c r="K2767" s="133"/>
      <c r="L2767" s="133"/>
      <c r="M2767" s="133"/>
      <c r="N2767" s="133"/>
      <c r="Q2767" s="109"/>
      <c r="R2767" s="109"/>
      <c r="S2767" s="109"/>
      <c r="T2767" s="109"/>
      <c r="U2767" s="109"/>
      <c r="V2767" s="109"/>
      <c r="W2767" s="122"/>
      <c r="X2767" s="138"/>
      <c r="Y2767" s="123" t="e">
        <f>SUM(#REF!*25000,Q2767*5000,S2767*1850,T2767*1650,U2767*850,V2767*85,W2767*500,#REF!*250,#REF!*100,#REF!*50,X2767)</f>
        <v>#REF!</v>
      </c>
      <c r="Z2767" s="123"/>
      <c r="AA2767" s="79"/>
      <c r="AB2767" s="79"/>
      <c r="AC2767" s="164"/>
      <c r="AD2767" s="123"/>
      <c r="AE2767" s="174"/>
      <c r="AF2767" s="124"/>
    </row>
    <row r="2768" spans="1:32" s="106" customFormat="1">
      <c r="A2768" s="108"/>
      <c r="B2768" s="108"/>
      <c r="C2768" s="108"/>
      <c r="H2768" s="133"/>
      <c r="I2768" s="133"/>
      <c r="J2768" s="133"/>
      <c r="K2768" s="133"/>
      <c r="L2768" s="133"/>
      <c r="M2768" s="133"/>
      <c r="N2768" s="133"/>
      <c r="Q2768" s="109"/>
      <c r="R2768" s="109"/>
      <c r="S2768" s="109"/>
      <c r="T2768" s="109"/>
      <c r="U2768" s="109"/>
      <c r="V2768" s="109"/>
      <c r="W2768" s="122"/>
      <c r="X2768" s="138"/>
      <c r="Y2768" s="123" t="e">
        <f>SUM(#REF!*25000,Q2768*5000,S2768*1850,T2768*1650,U2768*850,V2768*85,W2768*500,#REF!*250,#REF!*100,#REF!*50,X2768)</f>
        <v>#REF!</v>
      </c>
      <c r="Z2768" s="123"/>
      <c r="AA2768" s="79"/>
      <c r="AB2768" s="79"/>
      <c r="AC2768" s="164"/>
      <c r="AD2768" s="123"/>
      <c r="AE2768" s="174"/>
      <c r="AF2768" s="124"/>
    </row>
    <row r="2769" spans="1:32" s="106" customFormat="1">
      <c r="A2769" s="108"/>
      <c r="B2769" s="108"/>
      <c r="C2769" s="108"/>
      <c r="H2769" s="133"/>
      <c r="I2769" s="133"/>
      <c r="J2769" s="133"/>
      <c r="K2769" s="133"/>
      <c r="L2769" s="133"/>
      <c r="M2769" s="133"/>
      <c r="N2769" s="133"/>
      <c r="Q2769" s="109"/>
      <c r="R2769" s="109"/>
      <c r="S2769" s="109"/>
      <c r="T2769" s="109"/>
      <c r="U2769" s="109"/>
      <c r="V2769" s="109"/>
      <c r="W2769" s="122"/>
      <c r="X2769" s="138"/>
      <c r="Y2769" s="123" t="e">
        <f>SUM(#REF!*25000,Q2769*5000,S2769*1850,T2769*1650,U2769*850,V2769*85,W2769*500,#REF!*250,#REF!*100,#REF!*50,X2769)</f>
        <v>#REF!</v>
      </c>
      <c r="Z2769" s="123"/>
      <c r="AA2769" s="79"/>
      <c r="AB2769" s="79"/>
      <c r="AC2769" s="164"/>
      <c r="AD2769" s="123"/>
      <c r="AE2769" s="174"/>
      <c r="AF2769" s="124"/>
    </row>
    <row r="2770" spans="1:32" s="106" customFormat="1">
      <c r="A2770" s="108"/>
      <c r="B2770" s="108"/>
      <c r="C2770" s="108"/>
      <c r="H2770" s="133"/>
      <c r="I2770" s="133"/>
      <c r="J2770" s="133"/>
      <c r="K2770" s="133"/>
      <c r="L2770" s="133"/>
      <c r="M2770" s="133"/>
      <c r="N2770" s="133"/>
      <c r="Q2770" s="109"/>
      <c r="R2770" s="109"/>
      <c r="S2770" s="109"/>
      <c r="T2770" s="109"/>
      <c r="U2770" s="109"/>
      <c r="V2770" s="109"/>
      <c r="W2770" s="122"/>
      <c r="X2770" s="138"/>
      <c r="Y2770" s="123" t="e">
        <f>SUM(#REF!*25000,Q2770*5000,S2770*1850,T2770*1650,U2770*850,V2770*85,W2770*500,#REF!*250,#REF!*100,#REF!*50,X2770)</f>
        <v>#REF!</v>
      </c>
      <c r="Z2770" s="123"/>
      <c r="AA2770" s="79"/>
      <c r="AB2770" s="79"/>
      <c r="AC2770" s="164"/>
      <c r="AD2770" s="123"/>
      <c r="AE2770" s="174"/>
      <c r="AF2770" s="124"/>
    </row>
    <row r="2771" spans="1:32" s="106" customFormat="1">
      <c r="A2771" s="108"/>
      <c r="B2771" s="108"/>
      <c r="C2771" s="108"/>
      <c r="H2771" s="133"/>
      <c r="I2771" s="133"/>
      <c r="J2771" s="133"/>
      <c r="K2771" s="133"/>
      <c r="L2771" s="133"/>
      <c r="M2771" s="133"/>
      <c r="N2771" s="133"/>
      <c r="Q2771" s="109"/>
      <c r="R2771" s="109"/>
      <c r="S2771" s="109"/>
      <c r="T2771" s="109"/>
      <c r="U2771" s="109"/>
      <c r="V2771" s="109"/>
      <c r="W2771" s="122"/>
      <c r="X2771" s="138"/>
      <c r="Y2771" s="123" t="e">
        <f>SUM(#REF!*25000,Q2771*5000,S2771*1850,T2771*1650,U2771*850,V2771*85,W2771*500,#REF!*250,#REF!*100,#REF!*50,X2771)</f>
        <v>#REF!</v>
      </c>
      <c r="Z2771" s="123"/>
      <c r="AA2771" s="79"/>
      <c r="AB2771" s="79"/>
      <c r="AC2771" s="164"/>
      <c r="AD2771" s="123"/>
      <c r="AE2771" s="174"/>
      <c r="AF2771" s="124"/>
    </row>
    <row r="2772" spans="1:32" s="106" customFormat="1">
      <c r="A2772" s="108"/>
      <c r="B2772" s="108"/>
      <c r="C2772" s="108"/>
      <c r="H2772" s="133"/>
      <c r="I2772" s="133"/>
      <c r="J2772" s="133"/>
      <c r="K2772" s="133"/>
      <c r="L2772" s="133"/>
      <c r="M2772" s="133"/>
      <c r="N2772" s="133"/>
      <c r="Q2772" s="109"/>
      <c r="R2772" s="109"/>
      <c r="S2772" s="109"/>
      <c r="T2772" s="109"/>
      <c r="U2772" s="109"/>
      <c r="V2772" s="109"/>
      <c r="W2772" s="122"/>
      <c r="X2772" s="138"/>
      <c r="Y2772" s="123" t="e">
        <f>SUM(#REF!*25000,Q2772*5000,S2772*1850,T2772*1650,U2772*850,V2772*85,W2772*500,#REF!*250,#REF!*100,#REF!*50,X2772)</f>
        <v>#REF!</v>
      </c>
      <c r="Z2772" s="123"/>
      <c r="AA2772" s="79"/>
      <c r="AB2772" s="79"/>
      <c r="AC2772" s="164"/>
      <c r="AD2772" s="123"/>
      <c r="AE2772" s="174"/>
      <c r="AF2772" s="124"/>
    </row>
    <row r="2773" spans="1:32" s="106" customFormat="1">
      <c r="A2773" s="108"/>
      <c r="B2773" s="108"/>
      <c r="C2773" s="108"/>
      <c r="H2773" s="133"/>
      <c r="I2773" s="133"/>
      <c r="J2773" s="133"/>
      <c r="K2773" s="133"/>
      <c r="L2773" s="133"/>
      <c r="M2773" s="133"/>
      <c r="N2773" s="133"/>
      <c r="Q2773" s="109"/>
      <c r="R2773" s="109"/>
      <c r="S2773" s="109"/>
      <c r="T2773" s="109"/>
      <c r="U2773" s="109"/>
      <c r="V2773" s="109"/>
      <c r="W2773" s="122"/>
      <c r="X2773" s="138"/>
      <c r="Y2773" s="123" t="e">
        <f>SUM(#REF!*25000,Q2773*5000,S2773*1850,T2773*1650,U2773*850,V2773*85,W2773*500,#REF!*250,#REF!*100,#REF!*50,X2773)</f>
        <v>#REF!</v>
      </c>
      <c r="Z2773" s="123"/>
      <c r="AA2773" s="79"/>
      <c r="AB2773" s="79"/>
      <c r="AC2773" s="164"/>
      <c r="AD2773" s="123"/>
      <c r="AE2773" s="174"/>
      <c r="AF2773" s="124"/>
    </row>
    <row r="2774" spans="1:32" s="106" customFormat="1">
      <c r="A2774" s="108"/>
      <c r="B2774" s="108"/>
      <c r="C2774" s="108"/>
      <c r="H2774" s="133"/>
      <c r="I2774" s="133"/>
      <c r="J2774" s="133"/>
      <c r="K2774" s="133"/>
      <c r="L2774" s="133"/>
      <c r="M2774" s="133"/>
      <c r="N2774" s="133"/>
      <c r="Q2774" s="109"/>
      <c r="R2774" s="109"/>
      <c r="S2774" s="109"/>
      <c r="T2774" s="109"/>
      <c r="U2774" s="109"/>
      <c r="V2774" s="109"/>
      <c r="W2774" s="122"/>
      <c r="X2774" s="138"/>
      <c r="Y2774" s="123" t="e">
        <f>SUM(#REF!*25000,Q2774*5000,S2774*1850,T2774*1650,U2774*850,V2774*85,W2774*500,#REF!*250,#REF!*100,#REF!*50,X2774)</f>
        <v>#REF!</v>
      </c>
      <c r="Z2774" s="123"/>
      <c r="AA2774" s="79"/>
      <c r="AB2774" s="79"/>
      <c r="AC2774" s="164"/>
      <c r="AD2774" s="123"/>
      <c r="AE2774" s="174"/>
      <c r="AF2774" s="124"/>
    </row>
    <row r="2775" spans="1:32" s="106" customFormat="1">
      <c r="A2775" s="108"/>
      <c r="B2775" s="108"/>
      <c r="C2775" s="108"/>
      <c r="H2775" s="133"/>
      <c r="I2775" s="133"/>
      <c r="J2775" s="133"/>
      <c r="K2775" s="133"/>
      <c r="L2775" s="133"/>
      <c r="M2775" s="133"/>
      <c r="N2775" s="133"/>
      <c r="Q2775" s="109"/>
      <c r="R2775" s="109"/>
      <c r="S2775" s="109"/>
      <c r="T2775" s="109"/>
      <c r="U2775" s="109"/>
      <c r="V2775" s="109"/>
      <c r="W2775" s="122"/>
      <c r="X2775" s="138"/>
      <c r="Y2775" s="123" t="e">
        <f>SUM(#REF!*25000,Q2775*5000,S2775*1850,T2775*1650,U2775*850,V2775*85,W2775*500,#REF!*250,#REF!*100,#REF!*50,X2775)</f>
        <v>#REF!</v>
      </c>
      <c r="Z2775" s="123"/>
      <c r="AA2775" s="79"/>
      <c r="AB2775" s="79"/>
      <c r="AC2775" s="164"/>
      <c r="AD2775" s="123"/>
      <c r="AE2775" s="174"/>
      <c r="AF2775" s="124"/>
    </row>
    <row r="2776" spans="1:32" s="106" customFormat="1">
      <c r="A2776" s="108"/>
      <c r="B2776" s="108"/>
      <c r="C2776" s="108"/>
      <c r="H2776" s="133"/>
      <c r="I2776" s="133"/>
      <c r="J2776" s="133"/>
      <c r="K2776" s="133"/>
      <c r="L2776" s="133"/>
      <c r="M2776" s="133"/>
      <c r="N2776" s="133"/>
      <c r="Q2776" s="109"/>
      <c r="R2776" s="109"/>
      <c r="S2776" s="109"/>
      <c r="T2776" s="109"/>
      <c r="U2776" s="109"/>
      <c r="V2776" s="109"/>
      <c r="W2776" s="122"/>
      <c r="X2776" s="138"/>
      <c r="Y2776" s="123" t="e">
        <f>SUM(#REF!*25000,Q2776*5000,S2776*1850,T2776*1650,U2776*850,V2776*85,W2776*500,#REF!*250,#REF!*100,#REF!*50,X2776)</f>
        <v>#REF!</v>
      </c>
      <c r="Z2776" s="123"/>
      <c r="AA2776" s="79"/>
      <c r="AB2776" s="79"/>
      <c r="AC2776" s="164"/>
      <c r="AD2776" s="123"/>
      <c r="AE2776" s="174"/>
      <c r="AF2776" s="124"/>
    </row>
    <row r="2777" spans="1:32" s="106" customFormat="1">
      <c r="A2777" s="108"/>
      <c r="B2777" s="108"/>
      <c r="C2777" s="108"/>
      <c r="H2777" s="133"/>
      <c r="I2777" s="133"/>
      <c r="J2777" s="133"/>
      <c r="K2777" s="133"/>
      <c r="L2777" s="133"/>
      <c r="M2777" s="133"/>
      <c r="N2777" s="133"/>
      <c r="Q2777" s="109"/>
      <c r="R2777" s="109"/>
      <c r="S2777" s="109"/>
      <c r="T2777" s="109"/>
      <c r="U2777" s="109"/>
      <c r="V2777" s="109"/>
      <c r="W2777" s="122"/>
      <c r="X2777" s="138"/>
      <c r="Y2777" s="123" t="e">
        <f>SUM(#REF!*25000,Q2777*5000,S2777*1850,T2777*1650,U2777*850,V2777*85,W2777*500,#REF!*250,#REF!*100,#REF!*50,X2777)</f>
        <v>#REF!</v>
      </c>
      <c r="Z2777" s="123"/>
      <c r="AA2777" s="79"/>
      <c r="AB2777" s="79"/>
      <c r="AC2777" s="164"/>
      <c r="AD2777" s="123"/>
      <c r="AE2777" s="174"/>
      <c r="AF2777" s="124"/>
    </row>
    <row r="2778" spans="1:32" s="106" customFormat="1">
      <c r="A2778" s="108"/>
      <c r="B2778" s="108"/>
      <c r="C2778" s="108"/>
      <c r="H2778" s="133"/>
      <c r="I2778" s="133"/>
      <c r="J2778" s="133"/>
      <c r="K2778" s="133"/>
      <c r="L2778" s="133"/>
      <c r="M2778" s="133"/>
      <c r="N2778" s="133"/>
      <c r="Q2778" s="109"/>
      <c r="R2778" s="109"/>
      <c r="S2778" s="109"/>
      <c r="T2778" s="109"/>
      <c r="U2778" s="109"/>
      <c r="V2778" s="109"/>
      <c r="W2778" s="122"/>
      <c r="X2778" s="138"/>
      <c r="Y2778" s="123" t="e">
        <f>SUM(#REF!*25000,Q2778*5000,S2778*1850,T2778*1650,U2778*850,V2778*85,W2778*500,#REF!*250,#REF!*100,#REF!*50,X2778)</f>
        <v>#REF!</v>
      </c>
      <c r="Z2778" s="123"/>
      <c r="AA2778" s="79"/>
      <c r="AB2778" s="79"/>
      <c r="AC2778" s="164"/>
      <c r="AD2778" s="123"/>
      <c r="AE2778" s="174"/>
      <c r="AF2778" s="124"/>
    </row>
    <row r="2779" spans="1:32" s="106" customFormat="1">
      <c r="A2779" s="108"/>
      <c r="B2779" s="108"/>
      <c r="C2779" s="108"/>
      <c r="H2779" s="133"/>
      <c r="I2779" s="133"/>
      <c r="J2779" s="133"/>
      <c r="K2779" s="133"/>
      <c r="L2779" s="133"/>
      <c r="M2779" s="133"/>
      <c r="N2779" s="133"/>
      <c r="Q2779" s="109"/>
      <c r="R2779" s="109"/>
      <c r="S2779" s="109"/>
      <c r="T2779" s="109"/>
      <c r="U2779" s="109"/>
      <c r="V2779" s="109"/>
      <c r="W2779" s="122"/>
      <c r="X2779" s="138"/>
      <c r="Y2779" s="123" t="e">
        <f>SUM(#REF!*25000,Q2779*5000,S2779*1850,T2779*1650,U2779*850,V2779*85,W2779*500,#REF!*250,#REF!*100,#REF!*50,X2779)</f>
        <v>#REF!</v>
      </c>
      <c r="Z2779" s="123"/>
      <c r="AA2779" s="79"/>
      <c r="AB2779" s="79"/>
      <c r="AC2779" s="164"/>
      <c r="AD2779" s="123"/>
      <c r="AE2779" s="174"/>
      <c r="AF2779" s="124"/>
    </row>
    <row r="2780" spans="1:32" s="106" customFormat="1">
      <c r="A2780" s="108"/>
      <c r="B2780" s="108"/>
      <c r="C2780" s="108"/>
      <c r="H2780" s="133"/>
      <c r="I2780" s="133"/>
      <c r="J2780" s="133"/>
      <c r="K2780" s="133"/>
      <c r="L2780" s="133"/>
      <c r="M2780" s="133"/>
      <c r="N2780" s="133"/>
      <c r="Q2780" s="109"/>
      <c r="R2780" s="109"/>
      <c r="S2780" s="109"/>
      <c r="T2780" s="109"/>
      <c r="U2780" s="109"/>
      <c r="V2780" s="109"/>
      <c r="W2780" s="122"/>
      <c r="X2780" s="138"/>
      <c r="Y2780" s="123" t="e">
        <f>SUM(#REF!*25000,Q2780*5000,S2780*1850,T2780*1650,U2780*850,V2780*85,W2780*500,#REF!*250,#REF!*100,#REF!*50,X2780)</f>
        <v>#REF!</v>
      </c>
      <c r="Z2780" s="123"/>
      <c r="AA2780" s="79"/>
      <c r="AB2780" s="79"/>
      <c r="AC2780" s="164"/>
      <c r="AD2780" s="123"/>
      <c r="AE2780" s="174"/>
      <c r="AF2780" s="124"/>
    </row>
    <row r="2781" spans="1:32" s="106" customFormat="1">
      <c r="A2781" s="108"/>
      <c r="B2781" s="108"/>
      <c r="C2781" s="108"/>
      <c r="H2781" s="133"/>
      <c r="I2781" s="133"/>
      <c r="J2781" s="133"/>
      <c r="K2781" s="133"/>
      <c r="L2781" s="133"/>
      <c r="M2781" s="133"/>
      <c r="N2781" s="133"/>
      <c r="Q2781" s="109"/>
      <c r="R2781" s="109"/>
      <c r="S2781" s="109"/>
      <c r="T2781" s="109"/>
      <c r="U2781" s="109"/>
      <c r="V2781" s="109"/>
      <c r="W2781" s="122"/>
      <c r="X2781" s="138"/>
      <c r="Y2781" s="123" t="e">
        <f>SUM(#REF!*25000,Q2781*5000,S2781*1850,T2781*1650,U2781*850,V2781*85,W2781*500,#REF!*250,#REF!*100,#REF!*50,X2781)</f>
        <v>#REF!</v>
      </c>
      <c r="Z2781" s="123"/>
      <c r="AA2781" s="79"/>
      <c r="AB2781" s="79"/>
      <c r="AC2781" s="164"/>
      <c r="AD2781" s="123"/>
      <c r="AE2781" s="174"/>
      <c r="AF2781" s="124"/>
    </row>
    <row r="2782" spans="1:32" s="106" customFormat="1">
      <c r="A2782" s="108"/>
      <c r="B2782" s="108"/>
      <c r="C2782" s="108"/>
      <c r="H2782" s="133"/>
      <c r="I2782" s="133"/>
      <c r="J2782" s="133"/>
      <c r="K2782" s="133"/>
      <c r="L2782" s="133"/>
      <c r="M2782" s="133"/>
      <c r="N2782" s="133"/>
      <c r="Q2782" s="109"/>
      <c r="R2782" s="109"/>
      <c r="S2782" s="109"/>
      <c r="T2782" s="109"/>
      <c r="U2782" s="109"/>
      <c r="V2782" s="109"/>
      <c r="W2782" s="122"/>
      <c r="X2782" s="138"/>
      <c r="Y2782" s="123" t="e">
        <f>SUM(#REF!*25000,Q2782*5000,S2782*1850,T2782*1650,U2782*850,V2782*85,W2782*500,#REF!*250,#REF!*100,#REF!*50,X2782)</f>
        <v>#REF!</v>
      </c>
      <c r="Z2782" s="123"/>
      <c r="AA2782" s="79"/>
      <c r="AB2782" s="79"/>
      <c r="AC2782" s="164"/>
      <c r="AD2782" s="123"/>
      <c r="AE2782" s="174"/>
      <c r="AF2782" s="124"/>
    </row>
    <row r="2783" spans="1:32" s="106" customFormat="1">
      <c r="A2783" s="108"/>
      <c r="B2783" s="108"/>
      <c r="C2783" s="108"/>
      <c r="H2783" s="133"/>
      <c r="I2783" s="133"/>
      <c r="J2783" s="133"/>
      <c r="K2783" s="133"/>
      <c r="L2783" s="133"/>
      <c r="M2783" s="133"/>
      <c r="N2783" s="133"/>
      <c r="Q2783" s="109"/>
      <c r="R2783" s="109"/>
      <c r="S2783" s="109"/>
      <c r="T2783" s="109"/>
      <c r="U2783" s="109"/>
      <c r="V2783" s="109"/>
      <c r="W2783" s="122"/>
      <c r="X2783" s="138"/>
      <c r="Y2783" s="123" t="e">
        <f>SUM(#REF!*25000,Q2783*5000,S2783*1850,T2783*1650,U2783*850,V2783*85,W2783*500,#REF!*250,#REF!*100,#REF!*50,X2783)</f>
        <v>#REF!</v>
      </c>
      <c r="Z2783" s="123"/>
      <c r="AA2783" s="79"/>
      <c r="AB2783" s="79"/>
      <c r="AC2783" s="164"/>
      <c r="AD2783" s="123"/>
      <c r="AE2783" s="174"/>
      <c r="AF2783" s="124"/>
    </row>
    <row r="2784" spans="1:32" s="106" customFormat="1">
      <c r="A2784" s="108"/>
      <c r="B2784" s="108"/>
      <c r="C2784" s="108"/>
      <c r="H2784" s="133"/>
      <c r="I2784" s="133"/>
      <c r="J2784" s="133"/>
      <c r="K2784" s="133"/>
      <c r="L2784" s="133"/>
      <c r="M2784" s="133"/>
      <c r="N2784" s="133"/>
      <c r="Q2784" s="109"/>
      <c r="R2784" s="109"/>
      <c r="S2784" s="109"/>
      <c r="T2784" s="109"/>
      <c r="U2784" s="109"/>
      <c r="V2784" s="109"/>
      <c r="W2784" s="122"/>
      <c r="X2784" s="138"/>
      <c r="Y2784" s="123" t="e">
        <f>SUM(#REF!*25000,Q2784*5000,S2784*1850,T2784*1650,U2784*850,V2784*85,W2784*500,#REF!*250,#REF!*100,#REF!*50,X2784)</f>
        <v>#REF!</v>
      </c>
      <c r="Z2784" s="123"/>
      <c r="AA2784" s="79"/>
      <c r="AB2784" s="79"/>
      <c r="AC2784" s="164"/>
      <c r="AD2784" s="123"/>
      <c r="AE2784" s="174"/>
      <c r="AF2784" s="124"/>
    </row>
    <row r="2785" spans="1:32" s="106" customFormat="1">
      <c r="A2785" s="108"/>
      <c r="B2785" s="108"/>
      <c r="C2785" s="108"/>
      <c r="H2785" s="133"/>
      <c r="I2785" s="133"/>
      <c r="J2785" s="133"/>
      <c r="K2785" s="133"/>
      <c r="L2785" s="133"/>
      <c r="M2785" s="133"/>
      <c r="N2785" s="133"/>
      <c r="Q2785" s="109"/>
      <c r="R2785" s="109"/>
      <c r="S2785" s="109"/>
      <c r="T2785" s="109"/>
      <c r="U2785" s="109"/>
      <c r="V2785" s="109"/>
      <c r="W2785" s="122"/>
      <c r="X2785" s="138"/>
      <c r="Y2785" s="123" t="e">
        <f>SUM(#REF!*25000,Q2785*5000,S2785*1850,T2785*1650,U2785*850,V2785*85,W2785*500,#REF!*250,#REF!*100,#REF!*50,X2785)</f>
        <v>#REF!</v>
      </c>
      <c r="Z2785" s="123"/>
      <c r="AA2785" s="79"/>
      <c r="AB2785" s="79"/>
      <c r="AC2785" s="164"/>
      <c r="AD2785" s="123"/>
      <c r="AE2785" s="174"/>
      <c r="AF2785" s="124"/>
    </row>
    <row r="2786" spans="1:32" s="106" customFormat="1">
      <c r="A2786" s="108"/>
      <c r="B2786" s="108"/>
      <c r="C2786" s="108"/>
      <c r="H2786" s="133"/>
      <c r="I2786" s="133"/>
      <c r="J2786" s="133"/>
      <c r="K2786" s="133"/>
      <c r="L2786" s="133"/>
      <c r="M2786" s="133"/>
      <c r="N2786" s="133"/>
      <c r="Q2786" s="109"/>
      <c r="R2786" s="109"/>
      <c r="S2786" s="109"/>
      <c r="T2786" s="109"/>
      <c r="U2786" s="109"/>
      <c r="V2786" s="109"/>
      <c r="W2786" s="122"/>
      <c r="X2786" s="138"/>
      <c r="Y2786" s="123" t="e">
        <f>SUM(#REF!*25000,Q2786*5000,S2786*1850,T2786*1650,U2786*850,V2786*85,W2786*500,#REF!*250,#REF!*100,#REF!*50,X2786)</f>
        <v>#REF!</v>
      </c>
      <c r="Z2786" s="123"/>
      <c r="AA2786" s="79"/>
      <c r="AB2786" s="79"/>
      <c r="AC2786" s="164"/>
      <c r="AD2786" s="123"/>
      <c r="AE2786" s="174"/>
      <c r="AF2786" s="124"/>
    </row>
    <row r="2787" spans="1:32" s="106" customFormat="1">
      <c r="A2787" s="108"/>
      <c r="B2787" s="108"/>
      <c r="C2787" s="108"/>
      <c r="H2787" s="133"/>
      <c r="I2787" s="133"/>
      <c r="J2787" s="133"/>
      <c r="K2787" s="133"/>
      <c r="L2787" s="133"/>
      <c r="M2787" s="133"/>
      <c r="N2787" s="133"/>
      <c r="Q2787" s="109"/>
      <c r="R2787" s="109"/>
      <c r="S2787" s="109"/>
      <c r="T2787" s="109"/>
      <c r="U2787" s="109"/>
      <c r="V2787" s="109"/>
      <c r="W2787" s="122"/>
      <c r="X2787" s="138"/>
      <c r="Y2787" s="123" t="e">
        <f>SUM(#REF!*25000,Q2787*5000,S2787*1850,T2787*1650,U2787*850,V2787*85,W2787*500,#REF!*250,#REF!*100,#REF!*50,X2787)</f>
        <v>#REF!</v>
      </c>
      <c r="Z2787" s="123"/>
      <c r="AA2787" s="79"/>
      <c r="AB2787" s="79"/>
      <c r="AC2787" s="164"/>
      <c r="AD2787" s="123"/>
      <c r="AE2787" s="174"/>
      <c r="AF2787" s="124"/>
    </row>
    <row r="2788" spans="1:32" s="106" customFormat="1">
      <c r="A2788" s="108"/>
      <c r="B2788" s="108"/>
      <c r="C2788" s="108"/>
      <c r="H2788" s="133"/>
      <c r="I2788" s="133"/>
      <c r="J2788" s="133"/>
      <c r="K2788" s="133"/>
      <c r="L2788" s="133"/>
      <c r="M2788" s="133"/>
      <c r="N2788" s="133"/>
      <c r="Q2788" s="109"/>
      <c r="R2788" s="109"/>
      <c r="S2788" s="109"/>
      <c r="T2788" s="109"/>
      <c r="U2788" s="109"/>
      <c r="V2788" s="109"/>
      <c r="W2788" s="122"/>
      <c r="X2788" s="138"/>
      <c r="Y2788" s="123" t="e">
        <f>SUM(#REF!*25000,Q2788*5000,S2788*1850,T2788*1650,U2788*850,V2788*85,W2788*500,#REF!*250,#REF!*100,#REF!*50,X2788)</f>
        <v>#REF!</v>
      </c>
      <c r="Z2788" s="123"/>
      <c r="AA2788" s="79"/>
      <c r="AB2788" s="79"/>
      <c r="AC2788" s="164"/>
      <c r="AD2788" s="123"/>
      <c r="AE2788" s="174"/>
      <c r="AF2788" s="124"/>
    </row>
    <row r="2789" spans="1:32" s="106" customFormat="1">
      <c r="A2789" s="108"/>
      <c r="B2789" s="108"/>
      <c r="C2789" s="108"/>
      <c r="H2789" s="133"/>
      <c r="I2789" s="133"/>
      <c r="J2789" s="133"/>
      <c r="K2789" s="133"/>
      <c r="L2789" s="133"/>
      <c r="M2789" s="133"/>
      <c r="N2789" s="133"/>
      <c r="Q2789" s="109"/>
      <c r="R2789" s="109"/>
      <c r="S2789" s="109"/>
      <c r="T2789" s="109"/>
      <c r="U2789" s="109"/>
      <c r="V2789" s="109"/>
      <c r="W2789" s="122"/>
      <c r="X2789" s="138"/>
      <c r="Y2789" s="123" t="e">
        <f>SUM(#REF!*25000,Q2789*5000,S2789*1850,T2789*1650,U2789*850,V2789*85,W2789*500,#REF!*250,#REF!*100,#REF!*50,X2789)</f>
        <v>#REF!</v>
      </c>
      <c r="Z2789" s="123"/>
      <c r="AA2789" s="79"/>
      <c r="AB2789" s="79"/>
      <c r="AC2789" s="164"/>
      <c r="AD2789" s="123"/>
      <c r="AE2789" s="174"/>
      <c r="AF2789" s="124"/>
    </row>
    <row r="2790" spans="1:32" s="106" customFormat="1">
      <c r="A2790" s="108"/>
      <c r="B2790" s="108"/>
      <c r="C2790" s="108"/>
      <c r="H2790" s="133"/>
      <c r="I2790" s="133"/>
      <c r="J2790" s="133"/>
      <c r="K2790" s="133"/>
      <c r="L2790" s="133"/>
      <c r="M2790" s="133"/>
      <c r="N2790" s="133"/>
      <c r="Q2790" s="109"/>
      <c r="R2790" s="109"/>
      <c r="S2790" s="109"/>
      <c r="T2790" s="109"/>
      <c r="U2790" s="109"/>
      <c r="V2790" s="109"/>
      <c r="W2790" s="122"/>
      <c r="X2790" s="138"/>
      <c r="Y2790" s="123" t="e">
        <f>SUM(#REF!*25000,Q2790*5000,S2790*1850,T2790*1650,U2790*850,V2790*85,W2790*500,#REF!*250,#REF!*100,#REF!*50,X2790)</f>
        <v>#REF!</v>
      </c>
      <c r="Z2790" s="123"/>
      <c r="AA2790" s="79"/>
      <c r="AB2790" s="79"/>
      <c r="AC2790" s="164"/>
      <c r="AD2790" s="123"/>
      <c r="AE2790" s="174"/>
      <c r="AF2790" s="124"/>
    </row>
    <row r="2791" spans="1:32" s="106" customFormat="1">
      <c r="A2791" s="108"/>
      <c r="B2791" s="108"/>
      <c r="C2791" s="108"/>
      <c r="H2791" s="133"/>
      <c r="I2791" s="133"/>
      <c r="J2791" s="133"/>
      <c r="K2791" s="133"/>
      <c r="L2791" s="133"/>
      <c r="M2791" s="133"/>
      <c r="N2791" s="133"/>
      <c r="Q2791" s="109"/>
      <c r="R2791" s="109"/>
      <c r="S2791" s="109"/>
      <c r="T2791" s="109"/>
      <c r="U2791" s="109"/>
      <c r="V2791" s="109"/>
      <c r="W2791" s="122"/>
      <c r="X2791" s="138"/>
      <c r="Y2791" s="123" t="e">
        <f>SUM(#REF!*25000,Q2791*5000,S2791*1850,T2791*1650,U2791*850,V2791*85,W2791*500,#REF!*250,#REF!*100,#REF!*50,X2791)</f>
        <v>#REF!</v>
      </c>
      <c r="Z2791" s="123"/>
      <c r="AA2791" s="79"/>
      <c r="AB2791" s="79"/>
      <c r="AC2791" s="164"/>
      <c r="AD2791" s="123"/>
      <c r="AE2791" s="174"/>
      <c r="AF2791" s="124"/>
    </row>
    <row r="2792" spans="1:32" s="106" customFormat="1">
      <c r="A2792" s="108"/>
      <c r="B2792" s="108"/>
      <c r="C2792" s="108"/>
      <c r="H2792" s="133"/>
      <c r="I2792" s="133"/>
      <c r="J2792" s="133"/>
      <c r="K2792" s="133"/>
      <c r="L2792" s="133"/>
      <c r="M2792" s="133"/>
      <c r="N2792" s="133"/>
      <c r="Q2792" s="109"/>
      <c r="R2792" s="109"/>
      <c r="S2792" s="109"/>
      <c r="T2792" s="109"/>
      <c r="U2792" s="109"/>
      <c r="V2792" s="109"/>
      <c r="W2792" s="122"/>
      <c r="X2792" s="138"/>
      <c r="Y2792" s="123" t="e">
        <f>SUM(#REF!*25000,Q2792*5000,S2792*1850,T2792*1650,U2792*850,V2792*85,W2792*500,#REF!*250,#REF!*100,#REF!*50,X2792)</f>
        <v>#REF!</v>
      </c>
      <c r="Z2792" s="123"/>
      <c r="AA2792" s="79"/>
      <c r="AB2792" s="79"/>
      <c r="AC2792" s="164"/>
      <c r="AD2792" s="123"/>
      <c r="AE2792" s="174"/>
      <c r="AF2792" s="124"/>
    </row>
    <row r="2793" spans="1:32" s="106" customFormat="1">
      <c r="A2793" s="108"/>
      <c r="B2793" s="108"/>
      <c r="C2793" s="108"/>
      <c r="H2793" s="133"/>
      <c r="I2793" s="133"/>
      <c r="J2793" s="133"/>
      <c r="K2793" s="133"/>
      <c r="L2793" s="133"/>
      <c r="M2793" s="133"/>
      <c r="N2793" s="133"/>
      <c r="Q2793" s="109"/>
      <c r="R2793" s="109"/>
      <c r="S2793" s="109"/>
      <c r="T2793" s="109"/>
      <c r="U2793" s="109"/>
      <c r="V2793" s="109"/>
      <c r="W2793" s="122"/>
      <c r="X2793" s="138"/>
      <c r="Y2793" s="123" t="e">
        <f>SUM(#REF!*25000,Q2793*5000,S2793*1850,T2793*1650,U2793*850,V2793*85,W2793*500,#REF!*250,#REF!*100,#REF!*50,X2793)</f>
        <v>#REF!</v>
      </c>
      <c r="Z2793" s="123"/>
      <c r="AA2793" s="79"/>
      <c r="AB2793" s="79"/>
      <c r="AC2793" s="164"/>
      <c r="AD2793" s="123"/>
      <c r="AE2793" s="174"/>
      <c r="AF2793" s="124"/>
    </row>
    <row r="2794" spans="1:32" s="106" customFormat="1">
      <c r="A2794" s="108"/>
      <c r="B2794" s="108"/>
      <c r="C2794" s="108"/>
      <c r="H2794" s="133"/>
      <c r="I2794" s="133"/>
      <c r="J2794" s="133"/>
      <c r="K2794" s="133"/>
      <c r="L2794" s="133"/>
      <c r="M2794" s="133"/>
      <c r="N2794" s="133"/>
      <c r="Q2794" s="109"/>
      <c r="R2794" s="109"/>
      <c r="S2794" s="109"/>
      <c r="T2794" s="109"/>
      <c r="U2794" s="109"/>
      <c r="V2794" s="109"/>
      <c r="W2794" s="122"/>
      <c r="X2794" s="138"/>
      <c r="Y2794" s="123" t="e">
        <f>SUM(#REF!*25000,Q2794*5000,S2794*1850,T2794*1650,U2794*850,V2794*85,W2794*500,#REF!*250,#REF!*100,#REF!*50,X2794)</f>
        <v>#REF!</v>
      </c>
      <c r="Z2794" s="123"/>
      <c r="AA2794" s="79"/>
      <c r="AB2794" s="79"/>
      <c r="AC2794" s="164"/>
      <c r="AD2794" s="123"/>
      <c r="AE2794" s="174"/>
      <c r="AF2794" s="124"/>
    </row>
    <row r="2795" spans="1:32" s="106" customFormat="1">
      <c r="A2795" s="108"/>
      <c r="B2795" s="108"/>
      <c r="C2795" s="108"/>
      <c r="H2795" s="133"/>
      <c r="I2795" s="133"/>
      <c r="J2795" s="133"/>
      <c r="K2795" s="133"/>
      <c r="L2795" s="133"/>
      <c r="M2795" s="133"/>
      <c r="N2795" s="133"/>
      <c r="Q2795" s="109"/>
      <c r="R2795" s="109"/>
      <c r="S2795" s="109"/>
      <c r="T2795" s="109"/>
      <c r="U2795" s="109"/>
      <c r="V2795" s="109"/>
      <c r="W2795" s="122"/>
      <c r="X2795" s="138"/>
      <c r="Y2795" s="123" t="e">
        <f>SUM(#REF!*25000,Q2795*5000,S2795*1850,T2795*1650,U2795*850,V2795*85,W2795*500,#REF!*250,#REF!*100,#REF!*50,X2795)</f>
        <v>#REF!</v>
      </c>
      <c r="Z2795" s="123"/>
      <c r="AA2795" s="79"/>
      <c r="AB2795" s="79"/>
      <c r="AC2795" s="164"/>
      <c r="AD2795" s="123"/>
      <c r="AE2795" s="174"/>
      <c r="AF2795" s="124"/>
    </row>
    <row r="2796" spans="1:32" s="106" customFormat="1">
      <c r="A2796" s="108"/>
      <c r="B2796" s="108"/>
      <c r="C2796" s="108"/>
      <c r="H2796" s="133"/>
      <c r="I2796" s="133"/>
      <c r="J2796" s="133"/>
      <c r="K2796" s="133"/>
      <c r="L2796" s="133"/>
      <c r="M2796" s="133"/>
      <c r="N2796" s="133"/>
      <c r="Q2796" s="109"/>
      <c r="R2796" s="109"/>
      <c r="S2796" s="109"/>
      <c r="T2796" s="109"/>
      <c r="U2796" s="109"/>
      <c r="V2796" s="109"/>
      <c r="W2796" s="122"/>
      <c r="X2796" s="138"/>
      <c r="Y2796" s="123" t="e">
        <f>SUM(#REF!*25000,Q2796*5000,S2796*1850,T2796*1650,U2796*850,V2796*85,W2796*500,#REF!*250,#REF!*100,#REF!*50,X2796)</f>
        <v>#REF!</v>
      </c>
      <c r="Z2796" s="123"/>
      <c r="AA2796" s="79"/>
      <c r="AB2796" s="79"/>
      <c r="AC2796" s="164"/>
      <c r="AD2796" s="123"/>
      <c r="AE2796" s="174"/>
      <c r="AF2796" s="124"/>
    </row>
    <row r="2797" spans="1:32" s="106" customFormat="1">
      <c r="A2797" s="108"/>
      <c r="B2797" s="108"/>
      <c r="C2797" s="108"/>
      <c r="H2797" s="133"/>
      <c r="I2797" s="133"/>
      <c r="J2797" s="133"/>
      <c r="K2797" s="133"/>
      <c r="L2797" s="133"/>
      <c r="M2797" s="133"/>
      <c r="N2797" s="133"/>
      <c r="Q2797" s="109"/>
      <c r="R2797" s="109"/>
      <c r="S2797" s="109"/>
      <c r="T2797" s="109"/>
      <c r="U2797" s="109"/>
      <c r="V2797" s="109"/>
      <c r="W2797" s="122"/>
      <c r="X2797" s="138"/>
      <c r="Y2797" s="123" t="e">
        <f>SUM(#REF!*25000,Q2797*5000,S2797*1850,T2797*1650,U2797*850,V2797*85,W2797*500,#REF!*250,#REF!*100,#REF!*50,X2797)</f>
        <v>#REF!</v>
      </c>
      <c r="Z2797" s="123"/>
      <c r="AA2797" s="79"/>
      <c r="AB2797" s="79"/>
      <c r="AC2797" s="164"/>
      <c r="AD2797" s="123"/>
      <c r="AE2797" s="174"/>
      <c r="AF2797" s="124"/>
    </row>
    <row r="2798" spans="1:32" s="106" customFormat="1">
      <c r="A2798" s="108"/>
      <c r="B2798" s="108"/>
      <c r="C2798" s="108"/>
      <c r="H2798" s="133"/>
      <c r="I2798" s="133"/>
      <c r="J2798" s="133"/>
      <c r="K2798" s="133"/>
      <c r="L2798" s="133"/>
      <c r="M2798" s="133"/>
      <c r="N2798" s="133"/>
      <c r="Q2798" s="109"/>
      <c r="R2798" s="109"/>
      <c r="S2798" s="109"/>
      <c r="T2798" s="109"/>
      <c r="U2798" s="109"/>
      <c r="V2798" s="109"/>
      <c r="W2798" s="122"/>
      <c r="X2798" s="138"/>
      <c r="Y2798" s="123" t="e">
        <f>SUM(#REF!*25000,Q2798*5000,S2798*1850,T2798*1650,U2798*850,V2798*85,W2798*500,#REF!*250,#REF!*100,#REF!*50,X2798)</f>
        <v>#REF!</v>
      </c>
      <c r="Z2798" s="123"/>
      <c r="AA2798" s="79"/>
      <c r="AB2798" s="79"/>
      <c r="AC2798" s="164"/>
      <c r="AD2798" s="123"/>
      <c r="AE2798" s="174"/>
      <c r="AF2798" s="124"/>
    </row>
    <row r="2799" spans="1:32" s="106" customFormat="1">
      <c r="A2799" s="108"/>
      <c r="B2799" s="108"/>
      <c r="C2799" s="108"/>
      <c r="H2799" s="133"/>
      <c r="I2799" s="133"/>
      <c r="J2799" s="133"/>
      <c r="K2799" s="133"/>
      <c r="L2799" s="133"/>
      <c r="M2799" s="133"/>
      <c r="N2799" s="133"/>
      <c r="Q2799" s="109"/>
      <c r="R2799" s="109"/>
      <c r="S2799" s="109"/>
      <c r="T2799" s="109"/>
      <c r="U2799" s="109"/>
      <c r="V2799" s="109"/>
      <c r="W2799" s="122"/>
      <c r="X2799" s="138"/>
      <c r="Y2799" s="123" t="e">
        <f>SUM(#REF!*25000,Q2799*5000,S2799*1850,T2799*1650,U2799*850,V2799*85,W2799*500,#REF!*250,#REF!*100,#REF!*50,X2799)</f>
        <v>#REF!</v>
      </c>
      <c r="Z2799" s="123"/>
      <c r="AA2799" s="79"/>
      <c r="AB2799" s="79"/>
      <c r="AC2799" s="164"/>
      <c r="AD2799" s="123"/>
      <c r="AE2799" s="174"/>
      <c r="AF2799" s="124"/>
    </row>
    <row r="2800" spans="1:32" s="106" customFormat="1">
      <c r="A2800" s="108"/>
      <c r="B2800" s="108"/>
      <c r="C2800" s="108"/>
      <c r="H2800" s="133"/>
      <c r="I2800" s="133"/>
      <c r="J2800" s="133"/>
      <c r="K2800" s="133"/>
      <c r="L2800" s="133"/>
      <c r="M2800" s="133"/>
      <c r="N2800" s="133"/>
      <c r="Q2800" s="109"/>
      <c r="R2800" s="109"/>
      <c r="S2800" s="109"/>
      <c r="T2800" s="109"/>
      <c r="U2800" s="109"/>
      <c r="V2800" s="109"/>
      <c r="W2800" s="122"/>
      <c r="X2800" s="138"/>
      <c r="Y2800" s="123" t="e">
        <f>SUM(#REF!*25000,Q2800*5000,S2800*1850,T2800*1650,U2800*850,V2800*85,W2800*500,#REF!*250,#REF!*100,#REF!*50,X2800)</f>
        <v>#REF!</v>
      </c>
      <c r="Z2800" s="123"/>
      <c r="AA2800" s="79"/>
      <c r="AB2800" s="79"/>
      <c r="AC2800" s="164"/>
      <c r="AD2800" s="123"/>
      <c r="AE2800" s="174"/>
      <c r="AF2800" s="124"/>
    </row>
    <row r="2801" spans="1:32" s="106" customFormat="1">
      <c r="A2801" s="108"/>
      <c r="B2801" s="108"/>
      <c r="C2801" s="108"/>
      <c r="H2801" s="133"/>
      <c r="I2801" s="133"/>
      <c r="J2801" s="133"/>
      <c r="K2801" s="133"/>
      <c r="L2801" s="133"/>
      <c r="M2801" s="133"/>
      <c r="N2801" s="133"/>
      <c r="Q2801" s="109"/>
      <c r="R2801" s="109"/>
      <c r="S2801" s="109"/>
      <c r="T2801" s="109"/>
      <c r="U2801" s="109"/>
      <c r="V2801" s="109"/>
      <c r="W2801" s="122"/>
      <c r="X2801" s="138"/>
      <c r="Y2801" s="123" t="e">
        <f>SUM(#REF!*25000,Q2801*5000,S2801*1850,T2801*1650,U2801*850,V2801*85,W2801*500,#REF!*250,#REF!*100,#REF!*50,X2801)</f>
        <v>#REF!</v>
      </c>
      <c r="Z2801" s="123"/>
      <c r="AA2801" s="79"/>
      <c r="AB2801" s="79"/>
      <c r="AC2801" s="164"/>
      <c r="AD2801" s="123"/>
      <c r="AE2801" s="174"/>
      <c r="AF2801" s="124"/>
    </row>
    <row r="2802" spans="1:32" s="106" customFormat="1">
      <c r="A2802" s="108"/>
      <c r="B2802" s="108"/>
      <c r="C2802" s="108"/>
      <c r="H2802" s="133"/>
      <c r="I2802" s="133"/>
      <c r="J2802" s="133"/>
      <c r="K2802" s="133"/>
      <c r="L2802" s="133"/>
      <c r="M2802" s="133"/>
      <c r="N2802" s="133"/>
      <c r="Q2802" s="109"/>
      <c r="R2802" s="109"/>
      <c r="S2802" s="109"/>
      <c r="T2802" s="109"/>
      <c r="U2802" s="109"/>
      <c r="V2802" s="109"/>
      <c r="W2802" s="122"/>
      <c r="X2802" s="138"/>
      <c r="Y2802" s="123" t="e">
        <f>SUM(#REF!*25000,Q2802*5000,S2802*1850,T2802*1650,U2802*850,V2802*85,W2802*500,#REF!*250,#REF!*100,#REF!*50,X2802)</f>
        <v>#REF!</v>
      </c>
      <c r="Z2802" s="123"/>
      <c r="AA2802" s="79"/>
      <c r="AB2802" s="79"/>
      <c r="AC2802" s="164"/>
      <c r="AD2802" s="123"/>
      <c r="AE2802" s="174"/>
      <c r="AF2802" s="124"/>
    </row>
    <row r="2803" spans="1:32" s="106" customFormat="1">
      <c r="A2803" s="108"/>
      <c r="B2803" s="108"/>
      <c r="C2803" s="108"/>
      <c r="H2803" s="133"/>
      <c r="I2803" s="133"/>
      <c r="J2803" s="133"/>
      <c r="K2803" s="133"/>
      <c r="L2803" s="133"/>
      <c r="M2803" s="133"/>
      <c r="N2803" s="133"/>
      <c r="Q2803" s="109"/>
      <c r="R2803" s="109"/>
      <c r="S2803" s="109"/>
      <c r="T2803" s="109"/>
      <c r="U2803" s="109"/>
      <c r="V2803" s="109"/>
      <c r="W2803" s="122"/>
      <c r="X2803" s="138"/>
      <c r="Y2803" s="123" t="e">
        <f>SUM(#REF!*25000,Q2803*5000,S2803*1850,T2803*1650,U2803*850,V2803*85,W2803*500,#REF!*250,#REF!*100,#REF!*50,X2803)</f>
        <v>#REF!</v>
      </c>
      <c r="Z2803" s="123"/>
      <c r="AA2803" s="79"/>
      <c r="AB2803" s="79"/>
      <c r="AC2803" s="164"/>
      <c r="AD2803" s="123"/>
      <c r="AE2803" s="174"/>
      <c r="AF2803" s="124"/>
    </row>
    <row r="2804" spans="1:32" s="106" customFormat="1">
      <c r="A2804" s="108"/>
      <c r="B2804" s="108"/>
      <c r="C2804" s="108"/>
      <c r="H2804" s="133"/>
      <c r="I2804" s="133"/>
      <c r="J2804" s="133"/>
      <c r="K2804" s="133"/>
      <c r="L2804" s="133"/>
      <c r="M2804" s="133"/>
      <c r="N2804" s="133"/>
      <c r="Q2804" s="109"/>
      <c r="R2804" s="109"/>
      <c r="S2804" s="109"/>
      <c r="T2804" s="109"/>
      <c r="U2804" s="109"/>
      <c r="V2804" s="109"/>
      <c r="W2804" s="122"/>
      <c r="X2804" s="138"/>
      <c r="Y2804" s="123" t="e">
        <f>SUM(#REF!*25000,Q2804*5000,S2804*1850,T2804*1650,U2804*850,V2804*85,W2804*500,#REF!*250,#REF!*100,#REF!*50,X2804)</f>
        <v>#REF!</v>
      </c>
      <c r="Z2804" s="123"/>
      <c r="AA2804" s="79"/>
      <c r="AB2804" s="79"/>
      <c r="AC2804" s="164"/>
      <c r="AD2804" s="123"/>
      <c r="AE2804" s="174"/>
      <c r="AF2804" s="124"/>
    </row>
    <row r="2805" spans="1:32" s="106" customFormat="1">
      <c r="A2805" s="108"/>
      <c r="B2805" s="108"/>
      <c r="C2805" s="108"/>
      <c r="H2805" s="133"/>
      <c r="I2805" s="133"/>
      <c r="J2805" s="133"/>
      <c r="K2805" s="133"/>
      <c r="L2805" s="133"/>
      <c r="M2805" s="133"/>
      <c r="N2805" s="133"/>
      <c r="Q2805" s="109"/>
      <c r="R2805" s="109"/>
      <c r="S2805" s="109"/>
      <c r="T2805" s="109"/>
      <c r="U2805" s="109"/>
      <c r="V2805" s="109"/>
      <c r="W2805" s="122"/>
      <c r="X2805" s="138"/>
      <c r="Y2805" s="123" t="e">
        <f>SUM(#REF!*25000,Q2805*5000,S2805*1850,T2805*1650,U2805*850,V2805*85,W2805*500,#REF!*250,#REF!*100,#REF!*50,X2805)</f>
        <v>#REF!</v>
      </c>
      <c r="Z2805" s="123"/>
      <c r="AA2805" s="79"/>
      <c r="AB2805" s="79"/>
      <c r="AC2805" s="164"/>
      <c r="AD2805" s="123"/>
      <c r="AE2805" s="174"/>
      <c r="AF2805" s="124"/>
    </row>
    <row r="2806" spans="1:32" s="106" customFormat="1">
      <c r="A2806" s="108"/>
      <c r="B2806" s="108"/>
      <c r="C2806" s="108"/>
      <c r="H2806" s="133"/>
      <c r="I2806" s="133"/>
      <c r="J2806" s="133"/>
      <c r="K2806" s="133"/>
      <c r="L2806" s="133"/>
      <c r="M2806" s="133"/>
      <c r="N2806" s="133"/>
      <c r="Q2806" s="109"/>
      <c r="R2806" s="109"/>
      <c r="S2806" s="109"/>
      <c r="T2806" s="109"/>
      <c r="U2806" s="109"/>
      <c r="V2806" s="109"/>
      <c r="W2806" s="122"/>
      <c r="X2806" s="138"/>
      <c r="Y2806" s="123" t="e">
        <f>SUM(#REF!*25000,Q2806*5000,S2806*1850,T2806*1650,U2806*850,V2806*85,W2806*500,#REF!*250,#REF!*100,#REF!*50,X2806)</f>
        <v>#REF!</v>
      </c>
      <c r="Z2806" s="123"/>
      <c r="AA2806" s="79"/>
      <c r="AB2806" s="79"/>
      <c r="AC2806" s="164"/>
      <c r="AD2806" s="123"/>
      <c r="AE2806" s="174"/>
      <c r="AF2806" s="124"/>
    </row>
    <row r="2807" spans="1:32" s="106" customFormat="1">
      <c r="A2807" s="108"/>
      <c r="B2807" s="108"/>
      <c r="C2807" s="108"/>
      <c r="H2807" s="133"/>
      <c r="I2807" s="133"/>
      <c r="J2807" s="133"/>
      <c r="K2807" s="133"/>
      <c r="L2807" s="133"/>
      <c r="M2807" s="133"/>
      <c r="N2807" s="133"/>
      <c r="Q2807" s="109"/>
      <c r="R2807" s="109"/>
      <c r="S2807" s="109"/>
      <c r="T2807" s="109"/>
      <c r="U2807" s="109"/>
      <c r="V2807" s="109"/>
      <c r="W2807" s="122"/>
      <c r="X2807" s="138"/>
      <c r="Y2807" s="123" t="e">
        <f>SUM(#REF!*25000,Q2807*5000,S2807*1850,T2807*1650,U2807*850,V2807*85,W2807*500,#REF!*250,#REF!*100,#REF!*50,X2807)</f>
        <v>#REF!</v>
      </c>
      <c r="Z2807" s="123"/>
      <c r="AA2807" s="79"/>
      <c r="AB2807" s="79"/>
      <c r="AC2807" s="164"/>
      <c r="AD2807" s="123"/>
      <c r="AE2807" s="174"/>
      <c r="AF2807" s="124"/>
    </row>
    <row r="2808" spans="1:32" s="106" customFormat="1">
      <c r="A2808" s="108"/>
      <c r="B2808" s="108"/>
      <c r="C2808" s="108"/>
      <c r="H2808" s="133"/>
      <c r="I2808" s="133"/>
      <c r="J2808" s="133"/>
      <c r="K2808" s="133"/>
      <c r="L2808" s="133"/>
      <c r="M2808" s="133"/>
      <c r="N2808" s="133"/>
      <c r="Q2808" s="109"/>
      <c r="R2808" s="109"/>
      <c r="S2808" s="109"/>
      <c r="T2808" s="109"/>
      <c r="U2808" s="109"/>
      <c r="V2808" s="109"/>
      <c r="W2808" s="122"/>
      <c r="X2808" s="138"/>
      <c r="Y2808" s="123" t="e">
        <f>SUM(#REF!*25000,Q2808*5000,S2808*1850,T2808*1650,U2808*850,V2808*85,W2808*500,#REF!*250,#REF!*100,#REF!*50,X2808)</f>
        <v>#REF!</v>
      </c>
      <c r="Z2808" s="123"/>
      <c r="AA2808" s="79"/>
      <c r="AB2808" s="79"/>
      <c r="AC2808" s="164"/>
      <c r="AD2808" s="123"/>
      <c r="AE2808" s="174"/>
      <c r="AF2808" s="124"/>
    </row>
    <row r="2809" spans="1:32" s="106" customFormat="1">
      <c r="A2809" s="108"/>
      <c r="B2809" s="108"/>
      <c r="C2809" s="108"/>
      <c r="H2809" s="133"/>
      <c r="I2809" s="133"/>
      <c r="J2809" s="133"/>
      <c r="K2809" s="133"/>
      <c r="L2809" s="133"/>
      <c r="M2809" s="133"/>
      <c r="N2809" s="133"/>
      <c r="Q2809" s="109"/>
      <c r="R2809" s="109"/>
      <c r="S2809" s="109"/>
      <c r="T2809" s="109"/>
      <c r="U2809" s="109"/>
      <c r="V2809" s="109"/>
      <c r="W2809" s="122"/>
      <c r="X2809" s="138"/>
      <c r="Y2809" s="123" t="e">
        <f>SUM(#REF!*25000,Q2809*5000,S2809*1850,T2809*1650,U2809*850,V2809*85,W2809*500,#REF!*250,#REF!*100,#REF!*50,X2809)</f>
        <v>#REF!</v>
      </c>
      <c r="Z2809" s="123"/>
      <c r="AA2809" s="79"/>
      <c r="AB2809" s="79"/>
      <c r="AC2809" s="164"/>
      <c r="AD2809" s="123"/>
      <c r="AE2809" s="174"/>
      <c r="AF2809" s="124"/>
    </row>
    <row r="2810" spans="1:32" s="106" customFormat="1">
      <c r="A2810" s="108"/>
      <c r="B2810" s="108"/>
      <c r="C2810" s="108"/>
      <c r="H2810" s="133"/>
      <c r="I2810" s="133"/>
      <c r="J2810" s="133"/>
      <c r="K2810" s="133"/>
      <c r="L2810" s="133"/>
      <c r="M2810" s="133"/>
      <c r="N2810" s="133"/>
      <c r="Q2810" s="109"/>
      <c r="R2810" s="109"/>
      <c r="S2810" s="109"/>
      <c r="T2810" s="109"/>
      <c r="U2810" s="109"/>
      <c r="V2810" s="109"/>
      <c r="W2810" s="122"/>
      <c r="X2810" s="138"/>
      <c r="Y2810" s="123" t="e">
        <f>SUM(#REF!*25000,Q2810*5000,S2810*1850,T2810*1650,U2810*850,V2810*85,W2810*500,#REF!*250,#REF!*100,#REF!*50,X2810)</f>
        <v>#REF!</v>
      </c>
      <c r="Z2810" s="123"/>
      <c r="AA2810" s="79"/>
      <c r="AB2810" s="79"/>
      <c r="AC2810" s="164"/>
      <c r="AD2810" s="123"/>
      <c r="AE2810" s="174"/>
      <c r="AF2810" s="124"/>
    </row>
    <row r="2811" spans="1:32" s="106" customFormat="1">
      <c r="A2811" s="108"/>
      <c r="B2811" s="108"/>
      <c r="C2811" s="108"/>
      <c r="H2811" s="133"/>
      <c r="I2811" s="133"/>
      <c r="J2811" s="133"/>
      <c r="K2811" s="133"/>
      <c r="L2811" s="133"/>
      <c r="M2811" s="133"/>
      <c r="N2811" s="133"/>
      <c r="Q2811" s="109"/>
      <c r="R2811" s="109"/>
      <c r="S2811" s="109"/>
      <c r="T2811" s="109"/>
      <c r="U2811" s="109"/>
      <c r="V2811" s="109"/>
      <c r="W2811" s="122"/>
      <c r="X2811" s="138"/>
      <c r="Y2811" s="123" t="e">
        <f>SUM(#REF!*25000,Q2811*5000,S2811*1850,T2811*1650,U2811*850,V2811*85,W2811*500,#REF!*250,#REF!*100,#REF!*50,X2811)</f>
        <v>#REF!</v>
      </c>
      <c r="Z2811" s="123"/>
      <c r="AA2811" s="79"/>
      <c r="AB2811" s="79"/>
      <c r="AC2811" s="164"/>
      <c r="AD2811" s="123"/>
      <c r="AE2811" s="174"/>
      <c r="AF2811" s="124"/>
    </row>
    <row r="2812" spans="1:32" s="106" customFormat="1">
      <c r="A2812" s="108"/>
      <c r="B2812" s="108"/>
      <c r="C2812" s="108"/>
      <c r="H2812" s="133"/>
      <c r="I2812" s="133"/>
      <c r="J2812" s="133"/>
      <c r="K2812" s="133"/>
      <c r="L2812" s="133"/>
      <c r="M2812" s="133"/>
      <c r="N2812" s="133"/>
      <c r="Q2812" s="109"/>
      <c r="R2812" s="109"/>
      <c r="S2812" s="109"/>
      <c r="T2812" s="109"/>
      <c r="U2812" s="109"/>
      <c r="V2812" s="109"/>
      <c r="W2812" s="122"/>
      <c r="X2812" s="138"/>
      <c r="Y2812" s="123" t="e">
        <f>SUM(#REF!*25000,Q2812*5000,S2812*1850,T2812*1650,U2812*850,V2812*85,W2812*500,#REF!*250,#REF!*100,#REF!*50,X2812)</f>
        <v>#REF!</v>
      </c>
      <c r="Z2812" s="123"/>
      <c r="AA2812" s="79"/>
      <c r="AB2812" s="79"/>
      <c r="AC2812" s="164"/>
      <c r="AD2812" s="123"/>
      <c r="AE2812" s="174"/>
      <c r="AF2812" s="124"/>
    </row>
    <row r="2813" spans="1:32" s="106" customFormat="1">
      <c r="A2813" s="108"/>
      <c r="B2813" s="108"/>
      <c r="C2813" s="108"/>
      <c r="H2813" s="133"/>
      <c r="I2813" s="133"/>
      <c r="J2813" s="133"/>
      <c r="K2813" s="133"/>
      <c r="L2813" s="133"/>
      <c r="M2813" s="133"/>
      <c r="N2813" s="133"/>
      <c r="Q2813" s="109"/>
      <c r="R2813" s="109"/>
      <c r="S2813" s="109"/>
      <c r="T2813" s="109"/>
      <c r="U2813" s="109"/>
      <c r="V2813" s="109"/>
      <c r="W2813" s="122"/>
      <c r="X2813" s="138"/>
      <c r="Y2813" s="123" t="e">
        <f>SUM(#REF!*25000,Q2813*5000,S2813*1850,T2813*1650,U2813*850,V2813*85,W2813*500,#REF!*250,#REF!*100,#REF!*50,X2813)</f>
        <v>#REF!</v>
      </c>
      <c r="Z2813" s="123"/>
      <c r="AA2813" s="79"/>
      <c r="AB2813" s="79"/>
      <c r="AC2813" s="164"/>
      <c r="AD2813" s="123"/>
      <c r="AE2813" s="174"/>
      <c r="AF2813" s="124"/>
    </row>
    <row r="2814" spans="1:32" s="106" customFormat="1">
      <c r="A2814" s="108"/>
      <c r="B2814" s="108"/>
      <c r="C2814" s="108"/>
      <c r="H2814" s="133"/>
      <c r="I2814" s="133"/>
      <c r="J2814" s="133"/>
      <c r="K2814" s="133"/>
      <c r="L2814" s="133"/>
      <c r="M2814" s="133"/>
      <c r="N2814" s="133"/>
      <c r="Q2814" s="109"/>
      <c r="R2814" s="109"/>
      <c r="S2814" s="109"/>
      <c r="T2814" s="109"/>
      <c r="U2814" s="109"/>
      <c r="V2814" s="109"/>
      <c r="W2814" s="122"/>
      <c r="X2814" s="138"/>
      <c r="Y2814" s="123" t="e">
        <f>SUM(#REF!*25000,Q2814*5000,S2814*1850,T2814*1650,U2814*850,V2814*85,W2814*500,#REF!*250,#REF!*100,#REF!*50,X2814)</f>
        <v>#REF!</v>
      </c>
      <c r="Z2814" s="123"/>
      <c r="AA2814" s="79"/>
      <c r="AB2814" s="79"/>
      <c r="AC2814" s="164"/>
      <c r="AD2814" s="123"/>
      <c r="AE2814" s="174"/>
      <c r="AF2814" s="124"/>
    </row>
    <row r="2815" spans="1:32" s="106" customFormat="1">
      <c r="A2815" s="108"/>
      <c r="B2815" s="108"/>
      <c r="C2815" s="108"/>
      <c r="H2815" s="133"/>
      <c r="I2815" s="133"/>
      <c r="J2815" s="133"/>
      <c r="K2815" s="133"/>
      <c r="L2815" s="133"/>
      <c r="M2815" s="133"/>
      <c r="N2815" s="133"/>
      <c r="Q2815" s="109"/>
      <c r="R2815" s="109"/>
      <c r="S2815" s="109"/>
      <c r="T2815" s="109"/>
      <c r="U2815" s="109"/>
      <c r="V2815" s="109"/>
      <c r="W2815" s="122"/>
      <c r="X2815" s="138"/>
      <c r="Y2815" s="123" t="e">
        <f>SUM(#REF!*25000,Q2815*5000,S2815*1850,T2815*1650,U2815*850,V2815*85,W2815*500,#REF!*250,#REF!*100,#REF!*50,X2815)</f>
        <v>#REF!</v>
      </c>
      <c r="Z2815" s="123"/>
      <c r="AA2815" s="79"/>
      <c r="AB2815" s="79"/>
      <c r="AC2815" s="164"/>
      <c r="AD2815" s="123"/>
      <c r="AE2815" s="174"/>
      <c r="AF2815" s="124"/>
    </row>
    <row r="2816" spans="1:32" s="106" customFormat="1">
      <c r="A2816" s="108"/>
      <c r="B2816" s="108"/>
      <c r="C2816" s="108"/>
      <c r="H2816" s="133"/>
      <c r="I2816" s="133"/>
      <c r="J2816" s="133"/>
      <c r="K2816" s="133"/>
      <c r="L2816" s="133"/>
      <c r="M2816" s="133"/>
      <c r="N2816" s="133"/>
      <c r="Q2816" s="109"/>
      <c r="R2816" s="109"/>
      <c r="S2816" s="109"/>
      <c r="T2816" s="109"/>
      <c r="U2816" s="109"/>
      <c r="V2816" s="109"/>
      <c r="W2816" s="122"/>
      <c r="X2816" s="138"/>
      <c r="Y2816" s="123" t="e">
        <f>SUM(#REF!*25000,Q2816*5000,S2816*1850,T2816*1650,U2816*850,V2816*85,W2816*500,#REF!*250,#REF!*100,#REF!*50,X2816)</f>
        <v>#REF!</v>
      </c>
      <c r="Z2816" s="123"/>
      <c r="AA2816" s="79"/>
      <c r="AB2816" s="79"/>
      <c r="AC2816" s="164"/>
      <c r="AD2816" s="123"/>
      <c r="AE2816" s="174"/>
      <c r="AF2816" s="124"/>
    </row>
    <row r="2817" spans="1:32" s="106" customFormat="1">
      <c r="A2817" s="108"/>
      <c r="B2817" s="108"/>
      <c r="C2817" s="108"/>
      <c r="H2817" s="133"/>
      <c r="I2817" s="133"/>
      <c r="J2817" s="133"/>
      <c r="K2817" s="133"/>
      <c r="L2817" s="133"/>
      <c r="M2817" s="133"/>
      <c r="N2817" s="133"/>
      <c r="Q2817" s="109"/>
      <c r="R2817" s="109"/>
      <c r="S2817" s="109"/>
      <c r="T2817" s="109"/>
      <c r="U2817" s="109"/>
      <c r="V2817" s="109"/>
      <c r="W2817" s="122"/>
      <c r="X2817" s="138"/>
      <c r="Y2817" s="123" t="e">
        <f>SUM(#REF!*25000,Q2817*5000,S2817*1850,T2817*1650,U2817*850,V2817*85,W2817*500,#REF!*250,#REF!*100,#REF!*50,X2817)</f>
        <v>#REF!</v>
      </c>
      <c r="Z2817" s="123"/>
      <c r="AA2817" s="79"/>
      <c r="AB2817" s="79"/>
      <c r="AC2817" s="164"/>
      <c r="AD2817" s="123"/>
      <c r="AE2817" s="174"/>
      <c r="AF2817" s="124"/>
    </row>
    <row r="2818" spans="1:32" s="106" customFormat="1">
      <c r="A2818" s="108"/>
      <c r="B2818" s="108"/>
      <c r="C2818" s="108"/>
      <c r="H2818" s="133"/>
      <c r="I2818" s="133"/>
      <c r="J2818" s="133"/>
      <c r="K2818" s="133"/>
      <c r="L2818" s="133"/>
      <c r="M2818" s="133"/>
      <c r="N2818" s="133"/>
      <c r="Q2818" s="109"/>
      <c r="R2818" s="109"/>
      <c r="S2818" s="109"/>
      <c r="T2818" s="109"/>
      <c r="U2818" s="109"/>
      <c r="V2818" s="109"/>
      <c r="W2818" s="122"/>
      <c r="X2818" s="138"/>
      <c r="Y2818" s="123" t="e">
        <f>SUM(#REF!*25000,Q2818*5000,S2818*1850,T2818*1650,U2818*850,V2818*85,W2818*500,#REF!*250,#REF!*100,#REF!*50,X2818)</f>
        <v>#REF!</v>
      </c>
      <c r="Z2818" s="123"/>
      <c r="AA2818" s="79"/>
      <c r="AB2818" s="79"/>
      <c r="AC2818" s="164"/>
      <c r="AD2818" s="123"/>
      <c r="AE2818" s="174"/>
      <c r="AF2818" s="124"/>
    </row>
    <row r="2819" spans="1:32" s="106" customFormat="1">
      <c r="A2819" s="108"/>
      <c r="B2819" s="108"/>
      <c r="C2819" s="108"/>
      <c r="H2819" s="133"/>
      <c r="I2819" s="133"/>
      <c r="J2819" s="133"/>
      <c r="K2819" s="133"/>
      <c r="L2819" s="133"/>
      <c r="M2819" s="133"/>
      <c r="N2819" s="133"/>
      <c r="Q2819" s="109"/>
      <c r="R2819" s="109"/>
      <c r="S2819" s="109"/>
      <c r="T2819" s="109"/>
      <c r="U2819" s="109"/>
      <c r="V2819" s="109"/>
      <c r="W2819" s="122"/>
      <c r="X2819" s="138"/>
      <c r="Y2819" s="123" t="e">
        <f>SUM(#REF!*25000,Q2819*5000,S2819*1850,T2819*1650,U2819*850,V2819*85,W2819*500,#REF!*250,#REF!*100,#REF!*50,X2819)</f>
        <v>#REF!</v>
      </c>
      <c r="Z2819" s="123"/>
      <c r="AA2819" s="79"/>
      <c r="AB2819" s="79"/>
      <c r="AC2819" s="164"/>
      <c r="AD2819" s="123"/>
      <c r="AE2819" s="174"/>
      <c r="AF2819" s="124"/>
    </row>
    <row r="2820" spans="1:32" s="106" customFormat="1">
      <c r="A2820" s="108"/>
      <c r="B2820" s="108"/>
      <c r="C2820" s="108"/>
      <c r="H2820" s="133"/>
      <c r="I2820" s="133"/>
      <c r="J2820" s="133"/>
      <c r="K2820" s="133"/>
      <c r="L2820" s="133"/>
      <c r="M2820" s="133"/>
      <c r="N2820" s="133"/>
      <c r="Q2820" s="109"/>
      <c r="R2820" s="109"/>
      <c r="S2820" s="109"/>
      <c r="T2820" s="109"/>
      <c r="U2820" s="109"/>
      <c r="V2820" s="109"/>
      <c r="W2820" s="122"/>
      <c r="X2820" s="138"/>
      <c r="Y2820" s="123" t="e">
        <f>SUM(#REF!*25000,Q2820*5000,S2820*1850,T2820*1650,U2820*850,V2820*85,W2820*500,#REF!*250,#REF!*100,#REF!*50,X2820)</f>
        <v>#REF!</v>
      </c>
      <c r="Z2820" s="123"/>
      <c r="AA2820" s="79"/>
      <c r="AB2820" s="79"/>
      <c r="AC2820" s="164"/>
      <c r="AD2820" s="123"/>
      <c r="AE2820" s="174"/>
      <c r="AF2820" s="124"/>
    </row>
    <row r="2821" spans="1:32" s="106" customFormat="1">
      <c r="A2821" s="108"/>
      <c r="B2821" s="108"/>
      <c r="C2821" s="108"/>
      <c r="H2821" s="133"/>
      <c r="I2821" s="133"/>
      <c r="J2821" s="133"/>
      <c r="K2821" s="133"/>
      <c r="L2821" s="133"/>
      <c r="M2821" s="133"/>
      <c r="N2821" s="133"/>
      <c r="Q2821" s="109"/>
      <c r="R2821" s="109"/>
      <c r="S2821" s="109"/>
      <c r="T2821" s="109"/>
      <c r="U2821" s="109"/>
      <c r="V2821" s="109"/>
      <c r="W2821" s="122"/>
      <c r="X2821" s="138"/>
      <c r="Y2821" s="123" t="e">
        <f>SUM(#REF!*25000,Q2821*5000,S2821*1850,T2821*1650,U2821*850,V2821*85,W2821*500,#REF!*250,#REF!*100,#REF!*50,X2821)</f>
        <v>#REF!</v>
      </c>
      <c r="Z2821" s="123"/>
      <c r="AA2821" s="79"/>
      <c r="AB2821" s="79"/>
      <c r="AC2821" s="164"/>
      <c r="AD2821" s="123"/>
      <c r="AE2821" s="174"/>
      <c r="AF2821" s="124"/>
    </row>
    <row r="2822" spans="1:32" s="106" customFormat="1">
      <c r="A2822" s="108"/>
      <c r="B2822" s="108"/>
      <c r="C2822" s="108"/>
      <c r="H2822" s="133"/>
      <c r="I2822" s="133"/>
      <c r="J2822" s="133"/>
      <c r="K2822" s="133"/>
      <c r="L2822" s="133"/>
      <c r="M2822" s="133"/>
      <c r="N2822" s="133"/>
      <c r="Q2822" s="109"/>
      <c r="R2822" s="109"/>
      <c r="S2822" s="109"/>
      <c r="T2822" s="109"/>
      <c r="U2822" s="109"/>
      <c r="V2822" s="109"/>
      <c r="W2822" s="122"/>
      <c r="X2822" s="138"/>
      <c r="Y2822" s="123" t="e">
        <f>SUM(#REF!*25000,Q2822*5000,S2822*1850,T2822*1650,U2822*850,V2822*85,W2822*500,#REF!*250,#REF!*100,#REF!*50,X2822)</f>
        <v>#REF!</v>
      </c>
      <c r="Z2822" s="123"/>
      <c r="AA2822" s="79"/>
      <c r="AB2822" s="79"/>
      <c r="AC2822" s="164"/>
      <c r="AD2822" s="123"/>
      <c r="AE2822" s="174"/>
      <c r="AF2822" s="124"/>
    </row>
    <row r="2823" spans="1:32" s="106" customFormat="1">
      <c r="A2823" s="108"/>
      <c r="B2823" s="108"/>
      <c r="C2823" s="108"/>
      <c r="H2823" s="133"/>
      <c r="I2823" s="133"/>
      <c r="J2823" s="133"/>
      <c r="K2823" s="133"/>
      <c r="L2823" s="133"/>
      <c r="M2823" s="133"/>
      <c r="N2823" s="133"/>
      <c r="Q2823" s="109"/>
      <c r="R2823" s="109"/>
      <c r="S2823" s="109"/>
      <c r="T2823" s="109"/>
      <c r="U2823" s="109"/>
      <c r="V2823" s="109"/>
      <c r="W2823" s="122"/>
      <c r="X2823" s="138"/>
      <c r="Y2823" s="123" t="e">
        <f>SUM(#REF!*25000,Q2823*5000,S2823*1850,T2823*1650,U2823*850,V2823*85,W2823*500,#REF!*250,#REF!*100,#REF!*50,X2823)</f>
        <v>#REF!</v>
      </c>
      <c r="Z2823" s="123"/>
      <c r="AA2823" s="79"/>
      <c r="AB2823" s="79"/>
      <c r="AC2823" s="164"/>
      <c r="AD2823" s="123"/>
      <c r="AE2823" s="174"/>
      <c r="AF2823" s="124"/>
    </row>
    <row r="2824" spans="1:32" s="106" customFormat="1">
      <c r="A2824" s="108"/>
      <c r="B2824" s="108"/>
      <c r="C2824" s="108"/>
      <c r="H2824" s="133"/>
      <c r="I2824" s="133"/>
      <c r="J2824" s="133"/>
      <c r="K2824" s="133"/>
      <c r="L2824" s="133"/>
      <c r="M2824" s="133"/>
      <c r="N2824" s="133"/>
      <c r="Q2824" s="109"/>
      <c r="R2824" s="109"/>
      <c r="S2824" s="109"/>
      <c r="T2824" s="109"/>
      <c r="U2824" s="109"/>
      <c r="V2824" s="109"/>
      <c r="W2824" s="122"/>
      <c r="X2824" s="138"/>
      <c r="Y2824" s="123" t="e">
        <f>SUM(#REF!*25000,Q2824*5000,S2824*1850,T2824*1650,U2824*850,V2824*85,W2824*500,#REF!*250,#REF!*100,#REF!*50,X2824)</f>
        <v>#REF!</v>
      </c>
      <c r="Z2824" s="123"/>
      <c r="AA2824" s="79"/>
      <c r="AB2824" s="79"/>
      <c r="AC2824" s="164"/>
      <c r="AD2824" s="123"/>
      <c r="AE2824" s="174"/>
      <c r="AF2824" s="124"/>
    </row>
    <row r="2825" spans="1:32" s="106" customFormat="1">
      <c r="A2825" s="108"/>
      <c r="B2825" s="108"/>
      <c r="C2825" s="108"/>
      <c r="H2825" s="133"/>
      <c r="I2825" s="133"/>
      <c r="J2825" s="133"/>
      <c r="K2825" s="133"/>
      <c r="L2825" s="133"/>
      <c r="M2825" s="133"/>
      <c r="N2825" s="133"/>
      <c r="Q2825" s="109"/>
      <c r="R2825" s="109"/>
      <c r="S2825" s="109"/>
      <c r="T2825" s="109"/>
      <c r="U2825" s="109"/>
      <c r="V2825" s="109"/>
      <c r="W2825" s="122"/>
      <c r="X2825" s="138"/>
      <c r="Y2825" s="123" t="e">
        <f>SUM(#REF!*25000,Q2825*5000,S2825*1850,T2825*1650,U2825*850,V2825*85,W2825*500,#REF!*250,#REF!*100,#REF!*50,X2825)</f>
        <v>#REF!</v>
      </c>
      <c r="Z2825" s="123"/>
      <c r="AA2825" s="79"/>
      <c r="AB2825" s="79"/>
      <c r="AC2825" s="164"/>
      <c r="AD2825" s="123"/>
      <c r="AE2825" s="174"/>
      <c r="AF2825" s="124"/>
    </row>
    <row r="2826" spans="1:32" s="106" customFormat="1">
      <c r="A2826" s="108"/>
      <c r="B2826" s="108"/>
      <c r="C2826" s="108"/>
      <c r="H2826" s="133"/>
      <c r="I2826" s="133"/>
      <c r="J2826" s="133"/>
      <c r="K2826" s="133"/>
      <c r="L2826" s="133"/>
      <c r="M2826" s="133"/>
      <c r="N2826" s="133"/>
      <c r="Q2826" s="109"/>
      <c r="R2826" s="109"/>
      <c r="S2826" s="109"/>
      <c r="T2826" s="109"/>
      <c r="U2826" s="109"/>
      <c r="V2826" s="109"/>
      <c r="W2826" s="122"/>
      <c r="X2826" s="138"/>
      <c r="Y2826" s="123" t="e">
        <f>SUM(#REF!*25000,Q2826*5000,S2826*1850,T2826*1650,U2826*850,V2826*85,W2826*500,#REF!*250,#REF!*100,#REF!*50,X2826)</f>
        <v>#REF!</v>
      </c>
      <c r="Z2826" s="123"/>
      <c r="AA2826" s="79"/>
      <c r="AB2826" s="79"/>
      <c r="AC2826" s="164"/>
      <c r="AD2826" s="123"/>
      <c r="AE2826" s="174"/>
      <c r="AF2826" s="124"/>
    </row>
    <row r="2827" spans="1:32" s="106" customFormat="1">
      <c r="A2827" s="108"/>
      <c r="B2827" s="108"/>
      <c r="C2827" s="108"/>
      <c r="H2827" s="133"/>
      <c r="I2827" s="133"/>
      <c r="J2827" s="133"/>
      <c r="K2827" s="133"/>
      <c r="L2827" s="133"/>
      <c r="M2827" s="133"/>
      <c r="N2827" s="133"/>
      <c r="Q2827" s="109"/>
      <c r="R2827" s="109"/>
      <c r="S2827" s="109"/>
      <c r="T2827" s="109"/>
      <c r="U2827" s="109"/>
      <c r="V2827" s="109"/>
      <c r="W2827" s="122"/>
      <c r="X2827" s="138"/>
      <c r="Y2827" s="123" t="e">
        <f>SUM(#REF!*25000,Q2827*5000,S2827*1850,T2827*1650,U2827*850,V2827*85,W2827*500,#REF!*250,#REF!*100,#REF!*50,X2827)</f>
        <v>#REF!</v>
      </c>
      <c r="Z2827" s="123"/>
      <c r="AA2827" s="79"/>
      <c r="AB2827" s="79"/>
      <c r="AC2827" s="164"/>
      <c r="AD2827" s="123"/>
      <c r="AE2827" s="174"/>
      <c r="AF2827" s="124"/>
    </row>
    <row r="2828" spans="1:32" s="106" customFormat="1">
      <c r="A2828" s="108"/>
      <c r="B2828" s="108"/>
      <c r="C2828" s="108"/>
      <c r="H2828" s="133"/>
      <c r="I2828" s="133"/>
      <c r="J2828" s="133"/>
      <c r="K2828" s="133"/>
      <c r="L2828" s="133"/>
      <c r="M2828" s="133"/>
      <c r="N2828" s="133"/>
      <c r="Q2828" s="109"/>
      <c r="R2828" s="109"/>
      <c r="S2828" s="109"/>
      <c r="T2828" s="109"/>
      <c r="U2828" s="109"/>
      <c r="V2828" s="109"/>
      <c r="W2828" s="122"/>
      <c r="X2828" s="138"/>
      <c r="Y2828" s="123" t="e">
        <f>SUM(#REF!*25000,Q2828*5000,S2828*1850,T2828*1650,U2828*850,V2828*85,W2828*500,#REF!*250,#REF!*100,#REF!*50,X2828)</f>
        <v>#REF!</v>
      </c>
      <c r="Z2828" s="123"/>
      <c r="AA2828" s="79"/>
      <c r="AB2828" s="79"/>
      <c r="AC2828" s="164"/>
      <c r="AD2828" s="123"/>
      <c r="AE2828" s="174"/>
      <c r="AF2828" s="124"/>
    </row>
    <row r="2829" spans="1:32" s="106" customFormat="1">
      <c r="A2829" s="108"/>
      <c r="B2829" s="108"/>
      <c r="C2829" s="108"/>
      <c r="H2829" s="133"/>
      <c r="I2829" s="133"/>
      <c r="J2829" s="133"/>
      <c r="K2829" s="133"/>
      <c r="L2829" s="133"/>
      <c r="M2829" s="133"/>
      <c r="N2829" s="133"/>
      <c r="Q2829" s="109"/>
      <c r="R2829" s="109"/>
      <c r="S2829" s="109"/>
      <c r="T2829" s="109"/>
      <c r="U2829" s="109"/>
      <c r="V2829" s="109"/>
      <c r="W2829" s="122"/>
      <c r="X2829" s="138"/>
      <c r="Y2829" s="123" t="e">
        <f>SUM(#REF!*25000,Q2829*5000,S2829*1850,T2829*1650,U2829*850,V2829*85,W2829*500,#REF!*250,#REF!*100,#REF!*50,X2829)</f>
        <v>#REF!</v>
      </c>
      <c r="Z2829" s="123"/>
      <c r="AA2829" s="79"/>
      <c r="AB2829" s="79"/>
      <c r="AC2829" s="164"/>
      <c r="AD2829" s="123"/>
      <c r="AE2829" s="174"/>
      <c r="AF2829" s="124"/>
    </row>
    <row r="2830" spans="1:32" s="106" customFormat="1">
      <c r="A2830" s="108"/>
      <c r="B2830" s="108"/>
      <c r="C2830" s="108"/>
      <c r="H2830" s="133"/>
      <c r="I2830" s="133"/>
      <c r="J2830" s="133"/>
      <c r="K2830" s="133"/>
      <c r="L2830" s="133"/>
      <c r="M2830" s="133"/>
      <c r="N2830" s="133"/>
      <c r="Q2830" s="109"/>
      <c r="R2830" s="109"/>
      <c r="S2830" s="109"/>
      <c r="T2830" s="109"/>
      <c r="U2830" s="109"/>
      <c r="V2830" s="109"/>
      <c r="W2830" s="122"/>
      <c r="X2830" s="138"/>
      <c r="Y2830" s="123" t="e">
        <f>SUM(#REF!*25000,Q2830*5000,S2830*1850,T2830*1650,U2830*850,V2830*85,W2830*500,#REF!*250,#REF!*100,#REF!*50,X2830)</f>
        <v>#REF!</v>
      </c>
      <c r="Z2830" s="123"/>
      <c r="AA2830" s="79"/>
      <c r="AB2830" s="79"/>
      <c r="AC2830" s="164"/>
      <c r="AD2830" s="123"/>
      <c r="AE2830" s="174"/>
      <c r="AF2830" s="124"/>
    </row>
    <row r="2831" spans="1:32" s="106" customFormat="1">
      <c r="A2831" s="108"/>
      <c r="B2831" s="108"/>
      <c r="C2831" s="108"/>
      <c r="H2831" s="133"/>
      <c r="I2831" s="133"/>
      <c r="J2831" s="133"/>
      <c r="K2831" s="133"/>
      <c r="L2831" s="133"/>
      <c r="M2831" s="133"/>
      <c r="N2831" s="133"/>
      <c r="Q2831" s="109"/>
      <c r="R2831" s="109"/>
      <c r="S2831" s="109"/>
      <c r="T2831" s="109"/>
      <c r="U2831" s="109"/>
      <c r="V2831" s="109"/>
      <c r="W2831" s="122"/>
      <c r="X2831" s="138"/>
      <c r="Y2831" s="123" t="e">
        <f>SUM(#REF!*25000,Q2831*5000,S2831*1850,T2831*1650,U2831*850,V2831*85,W2831*500,#REF!*250,#REF!*100,#REF!*50,X2831)</f>
        <v>#REF!</v>
      </c>
      <c r="Z2831" s="123"/>
      <c r="AA2831" s="79"/>
      <c r="AB2831" s="79"/>
      <c r="AC2831" s="164"/>
      <c r="AD2831" s="123"/>
      <c r="AE2831" s="174"/>
      <c r="AF2831" s="124"/>
    </row>
    <row r="2832" spans="1:32" s="106" customFormat="1">
      <c r="A2832" s="108"/>
      <c r="B2832" s="108"/>
      <c r="C2832" s="108"/>
      <c r="H2832" s="133"/>
      <c r="I2832" s="133"/>
      <c r="J2832" s="133"/>
      <c r="K2832" s="133"/>
      <c r="L2832" s="133"/>
      <c r="M2832" s="133"/>
      <c r="N2832" s="133"/>
      <c r="Q2832" s="109"/>
      <c r="R2832" s="109"/>
      <c r="S2832" s="109"/>
      <c r="T2832" s="109"/>
      <c r="U2832" s="109"/>
      <c r="V2832" s="109"/>
      <c r="W2832" s="122"/>
      <c r="X2832" s="138"/>
      <c r="Y2832" s="123" t="e">
        <f>SUM(#REF!*25000,Q2832*5000,S2832*1850,T2832*1650,U2832*850,V2832*85,W2832*500,#REF!*250,#REF!*100,#REF!*50,X2832)</f>
        <v>#REF!</v>
      </c>
      <c r="Z2832" s="123"/>
      <c r="AA2832" s="79"/>
      <c r="AB2832" s="79"/>
      <c r="AC2832" s="164"/>
      <c r="AD2832" s="123"/>
      <c r="AE2832" s="174"/>
      <c r="AF2832" s="124"/>
    </row>
    <row r="2833" spans="1:32" s="106" customFormat="1">
      <c r="A2833" s="108"/>
      <c r="B2833" s="108"/>
      <c r="C2833" s="108"/>
      <c r="H2833" s="133"/>
      <c r="I2833" s="133"/>
      <c r="J2833" s="133"/>
      <c r="K2833" s="133"/>
      <c r="L2833" s="133"/>
      <c r="M2833" s="133"/>
      <c r="N2833" s="133"/>
      <c r="Q2833" s="109"/>
      <c r="R2833" s="109"/>
      <c r="S2833" s="109"/>
      <c r="T2833" s="109"/>
      <c r="U2833" s="109"/>
      <c r="V2833" s="109"/>
      <c r="W2833" s="122"/>
      <c r="X2833" s="138"/>
      <c r="Y2833" s="123" t="e">
        <f>SUM(#REF!*25000,Q2833*5000,S2833*1850,T2833*1650,U2833*850,V2833*85,W2833*500,#REF!*250,#REF!*100,#REF!*50,X2833)</f>
        <v>#REF!</v>
      </c>
      <c r="Z2833" s="123"/>
      <c r="AA2833" s="79"/>
      <c r="AB2833" s="79"/>
      <c r="AC2833" s="164"/>
      <c r="AD2833" s="123"/>
      <c r="AE2833" s="174"/>
      <c r="AF2833" s="124"/>
    </row>
    <row r="2834" spans="1:32" s="106" customFormat="1">
      <c r="A2834" s="108"/>
      <c r="B2834" s="108"/>
      <c r="C2834" s="108"/>
      <c r="H2834" s="133"/>
      <c r="I2834" s="133"/>
      <c r="J2834" s="133"/>
      <c r="K2834" s="133"/>
      <c r="L2834" s="133"/>
      <c r="M2834" s="133"/>
      <c r="N2834" s="133"/>
      <c r="Q2834" s="109"/>
      <c r="R2834" s="109"/>
      <c r="S2834" s="109"/>
      <c r="T2834" s="109"/>
      <c r="U2834" s="109"/>
      <c r="V2834" s="109"/>
      <c r="W2834" s="122"/>
      <c r="X2834" s="138"/>
      <c r="Y2834" s="123" t="e">
        <f>SUM(#REF!*25000,Q2834*5000,S2834*1850,T2834*1650,U2834*850,V2834*85,W2834*500,#REF!*250,#REF!*100,#REF!*50,X2834)</f>
        <v>#REF!</v>
      </c>
      <c r="Z2834" s="123"/>
      <c r="AA2834" s="79"/>
      <c r="AB2834" s="79"/>
      <c r="AC2834" s="164"/>
      <c r="AD2834" s="123"/>
      <c r="AE2834" s="174"/>
      <c r="AF2834" s="124"/>
    </row>
    <row r="2835" spans="1:32" s="106" customFormat="1">
      <c r="A2835" s="108"/>
      <c r="B2835" s="108"/>
      <c r="C2835" s="108"/>
      <c r="H2835" s="133"/>
      <c r="I2835" s="133"/>
      <c r="J2835" s="133"/>
      <c r="K2835" s="133"/>
      <c r="L2835" s="133"/>
      <c r="M2835" s="133"/>
      <c r="N2835" s="133"/>
      <c r="Q2835" s="109"/>
      <c r="R2835" s="109"/>
      <c r="S2835" s="109"/>
      <c r="T2835" s="109"/>
      <c r="U2835" s="109"/>
      <c r="V2835" s="109"/>
      <c r="W2835" s="122"/>
      <c r="X2835" s="138"/>
      <c r="Y2835" s="123" t="e">
        <f>SUM(#REF!*25000,Q2835*5000,S2835*1850,T2835*1650,U2835*850,V2835*85,W2835*500,#REF!*250,#REF!*100,#REF!*50,X2835)</f>
        <v>#REF!</v>
      </c>
      <c r="Z2835" s="123"/>
      <c r="AA2835" s="79"/>
      <c r="AB2835" s="79"/>
      <c r="AC2835" s="164"/>
      <c r="AD2835" s="123"/>
      <c r="AE2835" s="174"/>
      <c r="AF2835" s="124"/>
    </row>
    <row r="2836" spans="1:32" s="106" customFormat="1">
      <c r="A2836" s="108"/>
      <c r="B2836" s="108"/>
      <c r="C2836" s="108"/>
      <c r="H2836" s="133"/>
      <c r="I2836" s="133"/>
      <c r="J2836" s="133"/>
      <c r="K2836" s="133"/>
      <c r="L2836" s="133"/>
      <c r="M2836" s="133"/>
      <c r="N2836" s="133"/>
      <c r="Q2836" s="109"/>
      <c r="R2836" s="109"/>
      <c r="S2836" s="109"/>
      <c r="T2836" s="109"/>
      <c r="U2836" s="109"/>
      <c r="V2836" s="109"/>
      <c r="W2836" s="122"/>
      <c r="X2836" s="138"/>
      <c r="Y2836" s="123" t="e">
        <f>SUM(#REF!*25000,Q2836*5000,S2836*1850,T2836*1650,U2836*850,V2836*85,W2836*500,#REF!*250,#REF!*100,#REF!*50,X2836)</f>
        <v>#REF!</v>
      </c>
      <c r="Z2836" s="123"/>
      <c r="AA2836" s="79"/>
      <c r="AB2836" s="79"/>
      <c r="AC2836" s="164"/>
      <c r="AD2836" s="123"/>
      <c r="AE2836" s="174"/>
      <c r="AF2836" s="124"/>
    </row>
    <row r="2837" spans="1:32" s="106" customFormat="1">
      <c r="A2837" s="108"/>
      <c r="B2837" s="108"/>
      <c r="C2837" s="108"/>
      <c r="H2837" s="133"/>
      <c r="I2837" s="133"/>
      <c r="J2837" s="133"/>
      <c r="K2837" s="133"/>
      <c r="L2837" s="133"/>
      <c r="M2837" s="133"/>
      <c r="N2837" s="133"/>
      <c r="Q2837" s="109"/>
      <c r="R2837" s="109"/>
      <c r="S2837" s="109"/>
      <c r="T2837" s="109"/>
      <c r="U2837" s="109"/>
      <c r="V2837" s="109"/>
      <c r="W2837" s="122"/>
      <c r="X2837" s="138"/>
      <c r="Y2837" s="123" t="e">
        <f>SUM(#REF!*25000,Q2837*5000,S2837*1850,T2837*1650,U2837*850,V2837*85,W2837*500,#REF!*250,#REF!*100,#REF!*50,X2837)</f>
        <v>#REF!</v>
      </c>
      <c r="Z2837" s="123"/>
      <c r="AA2837" s="79"/>
      <c r="AB2837" s="79"/>
      <c r="AC2837" s="164"/>
      <c r="AD2837" s="123"/>
      <c r="AE2837" s="174"/>
      <c r="AF2837" s="124"/>
    </row>
    <row r="2838" spans="1:32" s="106" customFormat="1">
      <c r="A2838" s="108"/>
      <c r="B2838" s="108"/>
      <c r="C2838" s="108"/>
      <c r="H2838" s="133"/>
      <c r="I2838" s="133"/>
      <c r="J2838" s="133"/>
      <c r="K2838" s="133"/>
      <c r="L2838" s="133"/>
      <c r="M2838" s="133"/>
      <c r="N2838" s="133"/>
      <c r="Q2838" s="109"/>
      <c r="R2838" s="109"/>
      <c r="S2838" s="109"/>
      <c r="T2838" s="109"/>
      <c r="U2838" s="109"/>
      <c r="V2838" s="109"/>
      <c r="W2838" s="122"/>
      <c r="X2838" s="138"/>
      <c r="Y2838" s="123" t="e">
        <f>SUM(#REF!*25000,Q2838*5000,S2838*1850,T2838*1650,U2838*850,V2838*85,W2838*500,#REF!*250,#REF!*100,#REF!*50,X2838)</f>
        <v>#REF!</v>
      </c>
      <c r="Z2838" s="123"/>
      <c r="AA2838" s="79"/>
      <c r="AB2838" s="79"/>
      <c r="AC2838" s="164"/>
      <c r="AD2838" s="123"/>
      <c r="AE2838" s="174"/>
      <c r="AF2838" s="124"/>
    </row>
    <row r="2839" spans="1:32" s="106" customFormat="1">
      <c r="A2839" s="108"/>
      <c r="B2839" s="108"/>
      <c r="C2839" s="108"/>
      <c r="H2839" s="133"/>
      <c r="I2839" s="133"/>
      <c r="J2839" s="133"/>
      <c r="K2839" s="133"/>
      <c r="L2839" s="133"/>
      <c r="M2839" s="133"/>
      <c r="N2839" s="133"/>
      <c r="Q2839" s="109"/>
      <c r="R2839" s="109"/>
      <c r="S2839" s="109"/>
      <c r="T2839" s="109"/>
      <c r="U2839" s="109"/>
      <c r="V2839" s="109"/>
      <c r="W2839" s="122"/>
      <c r="X2839" s="138"/>
      <c r="Y2839" s="123" t="e">
        <f>SUM(#REF!*25000,Q2839*5000,S2839*1850,T2839*1650,U2839*850,V2839*85,W2839*500,#REF!*250,#REF!*100,#REF!*50,X2839)</f>
        <v>#REF!</v>
      </c>
      <c r="Z2839" s="123"/>
      <c r="AA2839" s="79"/>
      <c r="AB2839" s="79"/>
      <c r="AC2839" s="164"/>
      <c r="AD2839" s="123"/>
      <c r="AE2839" s="174"/>
      <c r="AF2839" s="124"/>
    </row>
    <row r="2840" spans="1:32" s="106" customFormat="1">
      <c r="A2840" s="108"/>
      <c r="B2840" s="108"/>
      <c r="C2840" s="108"/>
      <c r="H2840" s="133"/>
      <c r="I2840" s="133"/>
      <c r="J2840" s="133"/>
      <c r="K2840" s="133"/>
      <c r="L2840" s="133"/>
      <c r="M2840" s="133"/>
      <c r="N2840" s="133"/>
      <c r="Q2840" s="109"/>
      <c r="R2840" s="109"/>
      <c r="S2840" s="109"/>
      <c r="T2840" s="109"/>
      <c r="U2840" s="109"/>
      <c r="V2840" s="109"/>
      <c r="W2840" s="122"/>
      <c r="X2840" s="138"/>
      <c r="Y2840" s="123" t="e">
        <f>SUM(#REF!*25000,Q2840*5000,S2840*1850,T2840*1650,U2840*850,V2840*85,W2840*500,#REF!*250,#REF!*100,#REF!*50,X2840)</f>
        <v>#REF!</v>
      </c>
      <c r="Z2840" s="123"/>
      <c r="AA2840" s="79"/>
      <c r="AB2840" s="79"/>
      <c r="AC2840" s="164"/>
      <c r="AD2840" s="123"/>
      <c r="AE2840" s="174"/>
      <c r="AF2840" s="124"/>
    </row>
    <row r="2841" spans="1:32" s="106" customFormat="1">
      <c r="A2841" s="108"/>
      <c r="B2841" s="108"/>
      <c r="C2841" s="108"/>
      <c r="H2841" s="133"/>
      <c r="I2841" s="133"/>
      <c r="J2841" s="133"/>
      <c r="K2841" s="133"/>
      <c r="L2841" s="133"/>
      <c r="M2841" s="133"/>
      <c r="N2841" s="133"/>
      <c r="Q2841" s="109"/>
      <c r="R2841" s="109"/>
      <c r="S2841" s="109"/>
      <c r="T2841" s="109"/>
      <c r="U2841" s="109"/>
      <c r="V2841" s="109"/>
      <c r="W2841" s="122"/>
      <c r="X2841" s="138"/>
      <c r="Y2841" s="123" t="e">
        <f>SUM(#REF!*25000,Q2841*5000,S2841*1850,T2841*1650,U2841*850,V2841*85,W2841*500,#REF!*250,#REF!*100,#REF!*50,X2841)</f>
        <v>#REF!</v>
      </c>
      <c r="Z2841" s="123"/>
      <c r="AA2841" s="79"/>
      <c r="AB2841" s="79"/>
      <c r="AC2841" s="164"/>
      <c r="AD2841" s="123"/>
      <c r="AE2841" s="174"/>
      <c r="AF2841" s="124"/>
    </row>
    <row r="2842" spans="1:32" s="106" customFormat="1">
      <c r="A2842" s="108"/>
      <c r="B2842" s="108"/>
      <c r="C2842" s="108"/>
      <c r="H2842" s="133"/>
      <c r="I2842" s="133"/>
      <c r="J2842" s="133"/>
      <c r="K2842" s="133"/>
      <c r="L2842" s="133"/>
      <c r="M2842" s="133"/>
      <c r="N2842" s="133"/>
      <c r="Q2842" s="109"/>
      <c r="R2842" s="109"/>
      <c r="S2842" s="109"/>
      <c r="T2842" s="109"/>
      <c r="U2842" s="109"/>
      <c r="V2842" s="109"/>
      <c r="W2842" s="122"/>
      <c r="X2842" s="138"/>
      <c r="Y2842" s="123" t="e">
        <f>SUM(#REF!*25000,Q2842*5000,S2842*1850,T2842*1650,U2842*850,V2842*85,W2842*500,#REF!*250,#REF!*100,#REF!*50,X2842)</f>
        <v>#REF!</v>
      </c>
      <c r="Z2842" s="123"/>
      <c r="AA2842" s="79"/>
      <c r="AB2842" s="79"/>
      <c r="AC2842" s="164"/>
      <c r="AD2842" s="123"/>
      <c r="AE2842" s="174"/>
      <c r="AF2842" s="124"/>
    </row>
    <row r="2843" spans="1:32" s="106" customFormat="1">
      <c r="A2843" s="108"/>
      <c r="B2843" s="108"/>
      <c r="C2843" s="108"/>
      <c r="H2843" s="133"/>
      <c r="I2843" s="133"/>
      <c r="J2843" s="133"/>
      <c r="K2843" s="133"/>
      <c r="L2843" s="133"/>
      <c r="M2843" s="133"/>
      <c r="N2843" s="133"/>
      <c r="Q2843" s="109"/>
      <c r="R2843" s="109"/>
      <c r="S2843" s="109"/>
      <c r="T2843" s="109"/>
      <c r="U2843" s="109"/>
      <c r="V2843" s="109"/>
      <c r="W2843" s="122"/>
      <c r="X2843" s="138"/>
      <c r="Y2843" s="123" t="e">
        <f>SUM(#REF!*25000,Q2843*5000,S2843*1850,T2843*1650,U2843*850,V2843*85,W2843*500,#REF!*250,#REF!*100,#REF!*50,X2843)</f>
        <v>#REF!</v>
      </c>
      <c r="Z2843" s="123"/>
      <c r="AA2843" s="79"/>
      <c r="AB2843" s="79"/>
      <c r="AC2843" s="164"/>
      <c r="AD2843" s="123"/>
      <c r="AE2843" s="174"/>
      <c r="AF2843" s="124"/>
    </row>
    <row r="2844" spans="1:32" s="106" customFormat="1">
      <c r="A2844" s="108"/>
      <c r="B2844" s="108"/>
      <c r="C2844" s="108"/>
      <c r="H2844" s="133"/>
      <c r="I2844" s="133"/>
      <c r="J2844" s="133"/>
      <c r="K2844" s="133"/>
      <c r="L2844" s="133"/>
      <c r="M2844" s="133"/>
      <c r="N2844" s="133"/>
      <c r="Q2844" s="109"/>
      <c r="R2844" s="109"/>
      <c r="S2844" s="109"/>
      <c r="T2844" s="109"/>
      <c r="U2844" s="109"/>
      <c r="V2844" s="109"/>
      <c r="W2844" s="122"/>
      <c r="X2844" s="138"/>
      <c r="Y2844" s="123" t="e">
        <f>SUM(#REF!*25000,Q2844*5000,S2844*1850,T2844*1650,U2844*850,V2844*85,W2844*500,#REF!*250,#REF!*100,#REF!*50,X2844)</f>
        <v>#REF!</v>
      </c>
      <c r="Z2844" s="123"/>
      <c r="AA2844" s="79"/>
      <c r="AB2844" s="79"/>
      <c r="AC2844" s="164"/>
      <c r="AD2844" s="123"/>
      <c r="AE2844" s="174"/>
      <c r="AF2844" s="124"/>
    </row>
    <row r="2845" spans="1:32" s="106" customFormat="1">
      <c r="A2845" s="108"/>
      <c r="B2845" s="108"/>
      <c r="C2845" s="108"/>
      <c r="H2845" s="133"/>
      <c r="I2845" s="133"/>
      <c r="J2845" s="133"/>
      <c r="K2845" s="133"/>
      <c r="L2845" s="133"/>
      <c r="M2845" s="133"/>
      <c r="N2845" s="133"/>
      <c r="Q2845" s="109"/>
      <c r="R2845" s="109"/>
      <c r="S2845" s="109"/>
      <c r="T2845" s="109"/>
      <c r="U2845" s="109"/>
      <c r="V2845" s="109"/>
      <c r="W2845" s="122"/>
      <c r="X2845" s="138"/>
      <c r="Y2845" s="123" t="e">
        <f>SUM(#REF!*25000,Q2845*5000,S2845*1850,T2845*1650,U2845*850,V2845*85,W2845*500,#REF!*250,#REF!*100,#REF!*50,X2845)</f>
        <v>#REF!</v>
      </c>
      <c r="Z2845" s="123"/>
      <c r="AA2845" s="79"/>
      <c r="AB2845" s="79"/>
      <c r="AC2845" s="164"/>
      <c r="AD2845" s="123"/>
      <c r="AE2845" s="174"/>
      <c r="AF2845" s="124"/>
    </row>
    <row r="2846" spans="1:32" s="106" customFormat="1">
      <c r="A2846" s="108"/>
      <c r="B2846" s="108"/>
      <c r="C2846" s="108"/>
      <c r="H2846" s="133"/>
      <c r="I2846" s="133"/>
      <c r="J2846" s="133"/>
      <c r="K2846" s="133"/>
      <c r="L2846" s="133"/>
      <c r="M2846" s="133"/>
      <c r="N2846" s="133"/>
      <c r="Q2846" s="109"/>
      <c r="R2846" s="109"/>
      <c r="S2846" s="109"/>
      <c r="T2846" s="109"/>
      <c r="U2846" s="109"/>
      <c r="V2846" s="109"/>
      <c r="W2846" s="122"/>
      <c r="X2846" s="138"/>
      <c r="Y2846" s="123" t="e">
        <f>SUM(#REF!*25000,Q2846*5000,S2846*1850,T2846*1650,U2846*850,V2846*85,W2846*500,#REF!*250,#REF!*100,#REF!*50,X2846)</f>
        <v>#REF!</v>
      </c>
      <c r="Z2846" s="123"/>
      <c r="AA2846" s="79"/>
      <c r="AB2846" s="79"/>
      <c r="AC2846" s="164"/>
      <c r="AD2846" s="123"/>
      <c r="AE2846" s="174"/>
      <c r="AF2846" s="124"/>
    </row>
    <row r="2847" spans="1:32" s="106" customFormat="1">
      <c r="A2847" s="108"/>
      <c r="B2847" s="108"/>
      <c r="C2847" s="108"/>
      <c r="H2847" s="133"/>
      <c r="I2847" s="133"/>
      <c r="J2847" s="133"/>
      <c r="K2847" s="133"/>
      <c r="L2847" s="133"/>
      <c r="M2847" s="133"/>
      <c r="N2847" s="133"/>
      <c r="Q2847" s="109"/>
      <c r="R2847" s="109"/>
      <c r="S2847" s="109"/>
      <c r="T2847" s="109"/>
      <c r="U2847" s="109"/>
      <c r="V2847" s="109"/>
      <c r="W2847" s="122"/>
      <c r="X2847" s="138"/>
      <c r="Y2847" s="123" t="e">
        <f>SUM(#REF!*25000,Q2847*5000,S2847*1850,T2847*1650,U2847*850,V2847*85,W2847*500,#REF!*250,#REF!*100,#REF!*50,X2847)</f>
        <v>#REF!</v>
      </c>
      <c r="Z2847" s="123"/>
      <c r="AA2847" s="79"/>
      <c r="AB2847" s="79"/>
      <c r="AC2847" s="164"/>
      <c r="AD2847" s="123"/>
      <c r="AE2847" s="174"/>
      <c r="AF2847" s="124"/>
    </row>
    <row r="2848" spans="1:32" s="106" customFormat="1">
      <c r="A2848" s="108"/>
      <c r="B2848" s="108"/>
      <c r="C2848" s="108"/>
      <c r="H2848" s="133"/>
      <c r="I2848" s="133"/>
      <c r="J2848" s="133"/>
      <c r="K2848" s="133"/>
      <c r="L2848" s="133"/>
      <c r="M2848" s="133"/>
      <c r="N2848" s="133"/>
      <c r="Q2848" s="109"/>
      <c r="R2848" s="109"/>
      <c r="S2848" s="109"/>
      <c r="T2848" s="109"/>
      <c r="U2848" s="109"/>
      <c r="V2848" s="109"/>
      <c r="W2848" s="122"/>
      <c r="X2848" s="138"/>
      <c r="Y2848" s="123" t="e">
        <f>SUM(#REF!*25000,Q2848*5000,S2848*1850,T2848*1650,U2848*850,V2848*85,W2848*500,#REF!*250,#REF!*100,#REF!*50,X2848)</f>
        <v>#REF!</v>
      </c>
      <c r="Z2848" s="123"/>
      <c r="AA2848" s="79"/>
      <c r="AB2848" s="79"/>
      <c r="AC2848" s="164"/>
      <c r="AD2848" s="123"/>
      <c r="AE2848" s="174"/>
      <c r="AF2848" s="124"/>
    </row>
    <row r="2849" spans="1:32" s="106" customFormat="1">
      <c r="A2849" s="108"/>
      <c r="B2849" s="108"/>
      <c r="C2849" s="108"/>
      <c r="H2849" s="133"/>
      <c r="I2849" s="133"/>
      <c r="J2849" s="133"/>
      <c r="K2849" s="133"/>
      <c r="L2849" s="133"/>
      <c r="M2849" s="133"/>
      <c r="N2849" s="133"/>
      <c r="Q2849" s="109"/>
      <c r="R2849" s="109"/>
      <c r="S2849" s="109"/>
      <c r="T2849" s="109"/>
      <c r="U2849" s="109"/>
      <c r="V2849" s="109"/>
      <c r="W2849" s="122"/>
      <c r="X2849" s="138"/>
      <c r="Y2849" s="123" t="e">
        <f>SUM(#REF!*25000,Q2849*5000,S2849*1850,T2849*1650,U2849*850,V2849*85,W2849*500,#REF!*250,#REF!*100,#REF!*50,X2849)</f>
        <v>#REF!</v>
      </c>
      <c r="Z2849" s="123"/>
      <c r="AA2849" s="79"/>
      <c r="AB2849" s="79"/>
      <c r="AC2849" s="164"/>
      <c r="AD2849" s="123"/>
      <c r="AE2849" s="174"/>
      <c r="AF2849" s="124"/>
    </row>
    <row r="2850" spans="1:32" s="106" customFormat="1">
      <c r="A2850" s="108"/>
      <c r="B2850" s="108"/>
      <c r="C2850" s="108"/>
      <c r="H2850" s="133"/>
      <c r="I2850" s="133"/>
      <c r="J2850" s="133"/>
      <c r="K2850" s="133"/>
      <c r="L2850" s="133"/>
      <c r="M2850" s="133"/>
      <c r="N2850" s="133"/>
      <c r="Q2850" s="109"/>
      <c r="R2850" s="109"/>
      <c r="S2850" s="109"/>
      <c r="T2850" s="109"/>
      <c r="U2850" s="109"/>
      <c r="V2850" s="109"/>
      <c r="W2850" s="122"/>
      <c r="X2850" s="138"/>
      <c r="Y2850" s="123" t="e">
        <f>SUM(#REF!*25000,Q2850*5000,S2850*1850,T2850*1650,U2850*850,V2850*85,W2850*500,#REF!*250,#REF!*100,#REF!*50,X2850)</f>
        <v>#REF!</v>
      </c>
      <c r="Z2850" s="123"/>
      <c r="AA2850" s="79"/>
      <c r="AB2850" s="79"/>
      <c r="AC2850" s="164"/>
      <c r="AD2850" s="123"/>
      <c r="AE2850" s="174"/>
      <c r="AF2850" s="124"/>
    </row>
    <row r="2851" spans="1:32" s="106" customFormat="1">
      <c r="A2851" s="108"/>
      <c r="B2851" s="108"/>
      <c r="C2851" s="108"/>
      <c r="H2851" s="133"/>
      <c r="I2851" s="133"/>
      <c r="J2851" s="133"/>
      <c r="K2851" s="133"/>
      <c r="L2851" s="133"/>
      <c r="M2851" s="133"/>
      <c r="N2851" s="133"/>
      <c r="Q2851" s="109"/>
      <c r="R2851" s="109"/>
      <c r="S2851" s="109"/>
      <c r="T2851" s="109"/>
      <c r="U2851" s="109"/>
      <c r="V2851" s="109"/>
      <c r="W2851" s="122"/>
      <c r="X2851" s="138"/>
      <c r="Y2851" s="123" t="e">
        <f>SUM(#REF!*25000,Q2851*5000,S2851*1850,T2851*1650,U2851*850,V2851*85,W2851*500,#REF!*250,#REF!*100,#REF!*50,X2851)</f>
        <v>#REF!</v>
      </c>
      <c r="Z2851" s="123"/>
      <c r="AA2851" s="79"/>
      <c r="AB2851" s="79"/>
      <c r="AC2851" s="164"/>
      <c r="AD2851" s="123"/>
      <c r="AE2851" s="174"/>
      <c r="AF2851" s="124"/>
    </row>
    <row r="2852" spans="1:32" s="106" customFormat="1">
      <c r="A2852" s="108"/>
      <c r="B2852" s="108"/>
      <c r="C2852" s="108"/>
      <c r="H2852" s="133"/>
      <c r="I2852" s="133"/>
      <c r="J2852" s="133"/>
      <c r="K2852" s="133"/>
      <c r="L2852" s="133"/>
      <c r="M2852" s="133"/>
      <c r="N2852" s="133"/>
      <c r="Q2852" s="109"/>
      <c r="R2852" s="109"/>
      <c r="S2852" s="109"/>
      <c r="T2852" s="109"/>
      <c r="U2852" s="109"/>
      <c r="V2852" s="109"/>
      <c r="W2852" s="122"/>
      <c r="X2852" s="138"/>
      <c r="Y2852" s="123" t="e">
        <f>SUM(#REF!*25000,Q2852*5000,S2852*1850,T2852*1650,U2852*850,V2852*85,W2852*500,#REF!*250,#REF!*100,#REF!*50,X2852)</f>
        <v>#REF!</v>
      </c>
      <c r="Z2852" s="123"/>
      <c r="AA2852" s="79"/>
      <c r="AB2852" s="79"/>
      <c r="AC2852" s="164"/>
      <c r="AD2852" s="123"/>
      <c r="AE2852" s="174"/>
      <c r="AF2852" s="124"/>
    </row>
    <row r="2853" spans="1:32" s="106" customFormat="1">
      <c r="A2853" s="108"/>
      <c r="B2853" s="108"/>
      <c r="C2853" s="108"/>
      <c r="H2853" s="133"/>
      <c r="I2853" s="133"/>
      <c r="J2853" s="133"/>
      <c r="K2853" s="133"/>
      <c r="L2853" s="133"/>
      <c r="M2853" s="133"/>
      <c r="N2853" s="133"/>
      <c r="Q2853" s="109"/>
      <c r="R2853" s="109"/>
      <c r="S2853" s="109"/>
      <c r="T2853" s="109"/>
      <c r="U2853" s="109"/>
      <c r="V2853" s="109"/>
      <c r="W2853" s="122"/>
      <c r="X2853" s="138"/>
      <c r="Y2853" s="123" t="e">
        <f>SUM(#REF!*25000,Q2853*5000,S2853*1850,T2853*1650,U2853*850,V2853*85,W2853*500,#REF!*250,#REF!*100,#REF!*50,X2853)</f>
        <v>#REF!</v>
      </c>
      <c r="Z2853" s="123"/>
      <c r="AA2853" s="79"/>
      <c r="AB2853" s="79"/>
      <c r="AC2853" s="164"/>
      <c r="AD2853" s="123"/>
      <c r="AE2853" s="174"/>
      <c r="AF2853" s="124"/>
    </row>
    <row r="2854" spans="1:32" s="106" customFormat="1">
      <c r="A2854" s="108"/>
      <c r="B2854" s="108"/>
      <c r="C2854" s="108"/>
      <c r="H2854" s="133"/>
      <c r="I2854" s="133"/>
      <c r="J2854" s="133"/>
      <c r="K2854" s="133"/>
      <c r="L2854" s="133"/>
      <c r="M2854" s="133"/>
      <c r="N2854" s="133"/>
      <c r="Q2854" s="109"/>
      <c r="R2854" s="109"/>
      <c r="S2854" s="109"/>
      <c r="T2854" s="109"/>
      <c r="U2854" s="109"/>
      <c r="V2854" s="109"/>
      <c r="W2854" s="122"/>
      <c r="X2854" s="138"/>
      <c r="Y2854" s="123" t="e">
        <f>SUM(#REF!*25000,Q2854*5000,S2854*1850,T2854*1650,U2854*850,V2854*85,W2854*500,#REF!*250,#REF!*100,#REF!*50,X2854)</f>
        <v>#REF!</v>
      </c>
      <c r="Z2854" s="123"/>
      <c r="AA2854" s="79"/>
      <c r="AB2854" s="79"/>
      <c r="AC2854" s="164"/>
      <c r="AD2854" s="123"/>
      <c r="AE2854" s="174"/>
      <c r="AF2854" s="124"/>
    </row>
    <row r="2855" spans="1:32" s="106" customFormat="1">
      <c r="A2855" s="108"/>
      <c r="B2855" s="108"/>
      <c r="C2855" s="108"/>
      <c r="H2855" s="133"/>
      <c r="I2855" s="133"/>
      <c r="J2855" s="133"/>
      <c r="K2855" s="133"/>
      <c r="L2855" s="133"/>
      <c r="M2855" s="133"/>
      <c r="N2855" s="133"/>
      <c r="Q2855" s="109"/>
      <c r="R2855" s="109"/>
      <c r="S2855" s="109"/>
      <c r="T2855" s="109"/>
      <c r="U2855" s="109"/>
      <c r="V2855" s="109"/>
      <c r="W2855" s="122"/>
      <c r="X2855" s="138"/>
      <c r="Y2855" s="123" t="e">
        <f>SUM(#REF!*25000,Q2855*5000,S2855*1850,T2855*1650,U2855*850,V2855*85,W2855*500,#REF!*250,#REF!*100,#REF!*50,X2855)</f>
        <v>#REF!</v>
      </c>
      <c r="Z2855" s="123"/>
      <c r="AA2855" s="79"/>
      <c r="AB2855" s="79"/>
      <c r="AC2855" s="164"/>
      <c r="AD2855" s="123"/>
      <c r="AE2855" s="174"/>
      <c r="AF2855" s="124"/>
    </row>
    <row r="2856" spans="1:32" s="106" customFormat="1">
      <c r="A2856" s="108"/>
      <c r="B2856" s="108"/>
      <c r="C2856" s="108"/>
      <c r="H2856" s="133"/>
      <c r="I2856" s="133"/>
      <c r="J2856" s="133"/>
      <c r="K2856" s="133"/>
      <c r="L2856" s="133"/>
      <c r="M2856" s="133"/>
      <c r="N2856" s="133"/>
      <c r="Q2856" s="109"/>
      <c r="R2856" s="109"/>
      <c r="S2856" s="109"/>
      <c r="T2856" s="109"/>
      <c r="U2856" s="109"/>
      <c r="V2856" s="109"/>
      <c r="W2856" s="122"/>
      <c r="X2856" s="138"/>
      <c r="Y2856" s="123" t="e">
        <f>SUM(#REF!*25000,Q2856*5000,S2856*1850,T2856*1650,U2856*850,V2856*85,W2856*500,#REF!*250,#REF!*100,#REF!*50,X2856)</f>
        <v>#REF!</v>
      </c>
      <c r="Z2856" s="123"/>
      <c r="AA2856" s="79"/>
      <c r="AB2856" s="79"/>
      <c r="AC2856" s="164"/>
      <c r="AD2856" s="123"/>
      <c r="AE2856" s="174"/>
      <c r="AF2856" s="124"/>
    </row>
    <row r="2857" spans="1:32" s="106" customFormat="1">
      <c r="A2857" s="108"/>
      <c r="B2857" s="108"/>
      <c r="C2857" s="108"/>
      <c r="H2857" s="133"/>
      <c r="I2857" s="133"/>
      <c r="J2857" s="133"/>
      <c r="K2857" s="133"/>
      <c r="L2857" s="133"/>
      <c r="M2857" s="133"/>
      <c r="N2857" s="133"/>
      <c r="Q2857" s="109"/>
      <c r="R2857" s="109"/>
      <c r="S2857" s="109"/>
      <c r="T2857" s="109"/>
      <c r="U2857" s="109"/>
      <c r="V2857" s="109"/>
      <c r="W2857" s="122"/>
      <c r="X2857" s="138"/>
      <c r="Y2857" s="123" t="e">
        <f>SUM(#REF!*25000,Q2857*5000,S2857*1850,T2857*1650,U2857*850,V2857*85,W2857*500,#REF!*250,#REF!*100,#REF!*50,X2857)</f>
        <v>#REF!</v>
      </c>
      <c r="Z2857" s="123"/>
      <c r="AA2857" s="79"/>
      <c r="AB2857" s="79"/>
      <c r="AC2857" s="164"/>
      <c r="AD2857" s="123"/>
      <c r="AE2857" s="174"/>
      <c r="AF2857" s="124"/>
    </row>
    <row r="2858" spans="1:32" s="106" customFormat="1">
      <c r="A2858" s="108"/>
      <c r="B2858" s="108"/>
      <c r="C2858" s="108"/>
      <c r="H2858" s="133"/>
      <c r="I2858" s="133"/>
      <c r="J2858" s="133"/>
      <c r="K2858" s="133"/>
      <c r="L2858" s="133"/>
      <c r="M2858" s="133"/>
      <c r="N2858" s="133"/>
      <c r="Q2858" s="109"/>
      <c r="R2858" s="109"/>
      <c r="S2858" s="109"/>
      <c r="T2858" s="109"/>
      <c r="U2858" s="109"/>
      <c r="V2858" s="109"/>
      <c r="W2858" s="122"/>
      <c r="X2858" s="138"/>
      <c r="Y2858" s="123" t="e">
        <f>SUM(#REF!*25000,Q2858*5000,S2858*1850,T2858*1650,U2858*850,V2858*85,W2858*500,#REF!*250,#REF!*100,#REF!*50,X2858)</f>
        <v>#REF!</v>
      </c>
      <c r="Z2858" s="123"/>
      <c r="AA2858" s="79"/>
      <c r="AB2858" s="79"/>
      <c r="AC2858" s="164"/>
      <c r="AD2858" s="123"/>
      <c r="AE2858" s="174"/>
      <c r="AF2858" s="124"/>
    </row>
    <row r="2859" spans="1:32" s="106" customFormat="1">
      <c r="A2859" s="108"/>
      <c r="B2859" s="108"/>
      <c r="C2859" s="108"/>
      <c r="H2859" s="133"/>
      <c r="I2859" s="133"/>
      <c r="J2859" s="133"/>
      <c r="K2859" s="133"/>
      <c r="L2859" s="133"/>
      <c r="M2859" s="133"/>
      <c r="N2859" s="133"/>
      <c r="Q2859" s="109"/>
      <c r="R2859" s="109"/>
      <c r="S2859" s="109"/>
      <c r="T2859" s="109"/>
      <c r="U2859" s="109"/>
      <c r="V2859" s="109"/>
      <c r="W2859" s="122"/>
      <c r="X2859" s="138"/>
      <c r="Y2859" s="123" t="e">
        <f>SUM(#REF!*25000,Q2859*5000,S2859*1850,T2859*1650,U2859*850,V2859*85,W2859*500,#REF!*250,#REF!*100,#REF!*50,X2859)</f>
        <v>#REF!</v>
      </c>
      <c r="Z2859" s="123"/>
      <c r="AA2859" s="79"/>
      <c r="AB2859" s="79"/>
      <c r="AC2859" s="164"/>
      <c r="AD2859" s="123"/>
      <c r="AE2859" s="174"/>
      <c r="AF2859" s="124"/>
    </row>
    <row r="2860" spans="1:32" s="106" customFormat="1">
      <c r="A2860" s="108"/>
      <c r="B2860" s="108"/>
      <c r="C2860" s="108"/>
      <c r="H2860" s="133"/>
      <c r="I2860" s="133"/>
      <c r="J2860" s="133"/>
      <c r="K2860" s="133"/>
      <c r="L2860" s="133"/>
      <c r="M2860" s="133"/>
      <c r="N2860" s="133"/>
      <c r="Q2860" s="109"/>
      <c r="R2860" s="109"/>
      <c r="S2860" s="109"/>
      <c r="T2860" s="109"/>
      <c r="U2860" s="109"/>
      <c r="V2860" s="109"/>
      <c r="W2860" s="122"/>
      <c r="X2860" s="138"/>
      <c r="Y2860" s="123" t="e">
        <f>SUM(#REF!*25000,Q2860*5000,S2860*1850,T2860*1650,U2860*850,V2860*85,W2860*500,#REF!*250,#REF!*100,#REF!*50,X2860)</f>
        <v>#REF!</v>
      </c>
      <c r="Z2860" s="123"/>
      <c r="AA2860" s="79"/>
      <c r="AB2860" s="79"/>
      <c r="AC2860" s="164"/>
      <c r="AD2860" s="123"/>
      <c r="AE2860" s="174"/>
      <c r="AF2860" s="124"/>
    </row>
    <row r="2861" spans="1:32" s="106" customFormat="1">
      <c r="A2861" s="108"/>
      <c r="B2861" s="108"/>
      <c r="C2861" s="108"/>
      <c r="H2861" s="133"/>
      <c r="I2861" s="133"/>
      <c r="J2861" s="133"/>
      <c r="K2861" s="133"/>
      <c r="L2861" s="133"/>
      <c r="M2861" s="133"/>
      <c r="N2861" s="133"/>
      <c r="Q2861" s="109"/>
      <c r="R2861" s="109"/>
      <c r="S2861" s="109"/>
      <c r="T2861" s="109"/>
      <c r="U2861" s="109"/>
      <c r="V2861" s="109"/>
      <c r="W2861" s="122"/>
      <c r="X2861" s="138"/>
      <c r="Y2861" s="123" t="e">
        <f>SUM(#REF!*25000,Q2861*5000,S2861*1850,T2861*1650,U2861*850,V2861*85,W2861*500,#REF!*250,#REF!*100,#REF!*50,X2861)</f>
        <v>#REF!</v>
      </c>
      <c r="Z2861" s="123"/>
      <c r="AA2861" s="79"/>
      <c r="AB2861" s="79"/>
      <c r="AC2861" s="164"/>
      <c r="AD2861" s="123"/>
      <c r="AE2861" s="174"/>
      <c r="AF2861" s="124"/>
    </row>
    <row r="2862" spans="1:32" s="106" customFormat="1">
      <c r="A2862" s="108"/>
      <c r="B2862" s="108"/>
      <c r="C2862" s="108"/>
      <c r="H2862" s="133"/>
      <c r="I2862" s="133"/>
      <c r="J2862" s="133"/>
      <c r="K2862" s="133"/>
      <c r="L2862" s="133"/>
      <c r="M2862" s="133"/>
      <c r="N2862" s="133"/>
      <c r="Q2862" s="109"/>
      <c r="R2862" s="109"/>
      <c r="S2862" s="109"/>
      <c r="T2862" s="109"/>
      <c r="U2862" s="109"/>
      <c r="V2862" s="109"/>
      <c r="W2862" s="122"/>
      <c r="X2862" s="138"/>
      <c r="Y2862" s="123" t="e">
        <f>SUM(#REF!*25000,Q2862*5000,S2862*1850,T2862*1650,U2862*850,V2862*85,W2862*500,#REF!*250,#REF!*100,#REF!*50,X2862)</f>
        <v>#REF!</v>
      </c>
      <c r="Z2862" s="123"/>
      <c r="AA2862" s="79"/>
      <c r="AB2862" s="79"/>
      <c r="AC2862" s="164"/>
      <c r="AD2862" s="123"/>
      <c r="AE2862" s="174"/>
      <c r="AF2862" s="124"/>
    </row>
    <row r="2863" spans="1:32" s="106" customFormat="1">
      <c r="A2863" s="108"/>
      <c r="B2863" s="108"/>
      <c r="C2863" s="108"/>
      <c r="H2863" s="133"/>
      <c r="I2863" s="133"/>
      <c r="J2863" s="133"/>
      <c r="K2863" s="133"/>
      <c r="L2863" s="133"/>
      <c r="M2863" s="133"/>
      <c r="N2863" s="133"/>
      <c r="Q2863" s="109"/>
      <c r="R2863" s="109"/>
      <c r="S2863" s="109"/>
      <c r="T2863" s="109"/>
      <c r="U2863" s="109"/>
      <c r="V2863" s="109"/>
      <c r="W2863" s="122"/>
      <c r="X2863" s="138"/>
      <c r="Y2863" s="123" t="e">
        <f>SUM(#REF!*25000,Q2863*5000,S2863*1850,T2863*1650,U2863*850,V2863*85,W2863*500,#REF!*250,#REF!*100,#REF!*50,X2863)</f>
        <v>#REF!</v>
      </c>
      <c r="Z2863" s="123"/>
      <c r="AA2863" s="79"/>
      <c r="AB2863" s="79"/>
      <c r="AC2863" s="164"/>
      <c r="AD2863" s="123"/>
      <c r="AE2863" s="174"/>
      <c r="AF2863" s="124"/>
    </row>
    <row r="2864" spans="1:32" s="106" customFormat="1">
      <c r="A2864" s="108"/>
      <c r="B2864" s="108"/>
      <c r="C2864" s="108"/>
      <c r="H2864" s="133"/>
      <c r="I2864" s="133"/>
      <c r="J2864" s="133"/>
      <c r="K2864" s="133"/>
      <c r="L2864" s="133"/>
      <c r="M2864" s="133"/>
      <c r="N2864" s="133"/>
      <c r="Q2864" s="109"/>
      <c r="R2864" s="109"/>
      <c r="S2864" s="109"/>
      <c r="T2864" s="109"/>
      <c r="U2864" s="109"/>
      <c r="V2864" s="109"/>
      <c r="W2864" s="122"/>
      <c r="X2864" s="138"/>
      <c r="Y2864" s="123" t="e">
        <f>SUM(#REF!*25000,Q2864*5000,S2864*1850,T2864*1650,U2864*850,V2864*85,W2864*500,#REF!*250,#REF!*100,#REF!*50,X2864)</f>
        <v>#REF!</v>
      </c>
      <c r="Z2864" s="123"/>
      <c r="AA2864" s="79"/>
      <c r="AB2864" s="79"/>
      <c r="AC2864" s="164"/>
      <c r="AD2864" s="123"/>
      <c r="AE2864" s="174"/>
      <c r="AF2864" s="124"/>
    </row>
    <row r="2865" spans="1:32" s="106" customFormat="1">
      <c r="A2865" s="108"/>
      <c r="B2865" s="108"/>
      <c r="C2865" s="108"/>
      <c r="H2865" s="133"/>
      <c r="I2865" s="133"/>
      <c r="J2865" s="133"/>
      <c r="K2865" s="133"/>
      <c r="L2865" s="133"/>
      <c r="M2865" s="133"/>
      <c r="N2865" s="133"/>
      <c r="Q2865" s="109"/>
      <c r="R2865" s="109"/>
      <c r="S2865" s="109"/>
      <c r="T2865" s="109"/>
      <c r="U2865" s="109"/>
      <c r="V2865" s="109"/>
      <c r="W2865" s="122"/>
      <c r="X2865" s="138"/>
      <c r="Y2865" s="123" t="e">
        <f>SUM(#REF!*25000,Q2865*5000,S2865*1850,T2865*1650,U2865*850,V2865*85,W2865*500,#REF!*250,#REF!*100,#REF!*50,X2865)</f>
        <v>#REF!</v>
      </c>
      <c r="Z2865" s="123"/>
      <c r="AA2865" s="79"/>
      <c r="AB2865" s="79"/>
      <c r="AC2865" s="164"/>
      <c r="AD2865" s="123"/>
      <c r="AE2865" s="174"/>
      <c r="AF2865" s="124"/>
    </row>
    <row r="2866" spans="1:32" s="106" customFormat="1">
      <c r="A2866" s="108"/>
      <c r="B2866" s="108"/>
      <c r="C2866" s="108"/>
      <c r="H2866" s="133"/>
      <c r="I2866" s="133"/>
      <c r="J2866" s="133"/>
      <c r="K2866" s="133"/>
      <c r="L2866" s="133"/>
      <c r="M2866" s="133"/>
      <c r="N2866" s="133"/>
      <c r="Q2866" s="109"/>
      <c r="R2866" s="109"/>
      <c r="S2866" s="109"/>
      <c r="T2866" s="109"/>
      <c r="U2866" s="109"/>
      <c r="V2866" s="109"/>
      <c r="W2866" s="122"/>
      <c r="X2866" s="138"/>
      <c r="Y2866" s="123" t="e">
        <f>SUM(#REF!*25000,Q2866*5000,S2866*1850,T2866*1650,U2866*850,V2866*85,W2866*500,#REF!*250,#REF!*100,#REF!*50,X2866)</f>
        <v>#REF!</v>
      </c>
      <c r="Z2866" s="123"/>
      <c r="AA2866" s="79"/>
      <c r="AB2866" s="79"/>
      <c r="AC2866" s="164"/>
      <c r="AD2866" s="123"/>
      <c r="AE2866" s="174"/>
      <c r="AF2866" s="124"/>
    </row>
    <row r="2867" spans="1:32" s="106" customFormat="1">
      <c r="A2867" s="108"/>
      <c r="B2867" s="108"/>
      <c r="C2867" s="108"/>
      <c r="H2867" s="133"/>
      <c r="I2867" s="133"/>
      <c r="J2867" s="133"/>
      <c r="K2867" s="133"/>
      <c r="L2867" s="133"/>
      <c r="M2867" s="133"/>
      <c r="N2867" s="133"/>
      <c r="Q2867" s="109"/>
      <c r="R2867" s="109"/>
      <c r="S2867" s="109"/>
      <c r="T2867" s="109"/>
      <c r="U2867" s="109"/>
      <c r="V2867" s="109"/>
      <c r="W2867" s="122"/>
      <c r="X2867" s="138"/>
      <c r="Y2867" s="123" t="e">
        <f>SUM(#REF!*25000,Q2867*5000,S2867*1850,T2867*1650,U2867*850,V2867*85,W2867*500,#REF!*250,#REF!*100,#REF!*50,X2867)</f>
        <v>#REF!</v>
      </c>
      <c r="Z2867" s="123"/>
      <c r="AA2867" s="79"/>
      <c r="AB2867" s="79"/>
      <c r="AC2867" s="164"/>
      <c r="AD2867" s="123"/>
      <c r="AE2867" s="174"/>
      <c r="AF2867" s="124"/>
    </row>
    <row r="2868" spans="1:32" s="106" customFormat="1">
      <c r="A2868" s="108"/>
      <c r="B2868" s="108"/>
      <c r="C2868" s="108"/>
      <c r="H2868" s="133"/>
      <c r="I2868" s="133"/>
      <c r="J2868" s="133"/>
      <c r="K2868" s="133"/>
      <c r="L2868" s="133"/>
      <c r="M2868" s="133"/>
      <c r="N2868" s="133"/>
      <c r="Q2868" s="109"/>
      <c r="R2868" s="109"/>
      <c r="S2868" s="109"/>
      <c r="T2868" s="109"/>
      <c r="U2868" s="109"/>
      <c r="V2868" s="109"/>
      <c r="W2868" s="122"/>
      <c r="X2868" s="138"/>
      <c r="Y2868" s="123" t="e">
        <f>SUM(#REF!*25000,Q2868*5000,S2868*1850,T2868*1650,U2868*850,V2868*85,W2868*500,#REF!*250,#REF!*100,#REF!*50,X2868)</f>
        <v>#REF!</v>
      </c>
      <c r="Z2868" s="123"/>
      <c r="AA2868" s="79"/>
      <c r="AB2868" s="79"/>
      <c r="AC2868" s="164"/>
      <c r="AD2868" s="123"/>
      <c r="AE2868" s="174"/>
      <c r="AF2868" s="124"/>
    </row>
    <row r="2869" spans="1:32" s="106" customFormat="1">
      <c r="A2869" s="108"/>
      <c r="B2869" s="108"/>
      <c r="C2869" s="108"/>
      <c r="H2869" s="133"/>
      <c r="I2869" s="133"/>
      <c r="J2869" s="133"/>
      <c r="K2869" s="133"/>
      <c r="L2869" s="133"/>
      <c r="M2869" s="133"/>
      <c r="N2869" s="133"/>
      <c r="Q2869" s="109"/>
      <c r="R2869" s="109"/>
      <c r="S2869" s="109"/>
      <c r="T2869" s="109"/>
      <c r="U2869" s="109"/>
      <c r="V2869" s="109"/>
      <c r="W2869" s="122"/>
      <c r="X2869" s="138"/>
      <c r="Y2869" s="123" t="e">
        <f>SUM(#REF!*25000,Q2869*5000,S2869*1850,T2869*1650,U2869*850,V2869*85,W2869*500,#REF!*250,#REF!*100,#REF!*50,X2869)</f>
        <v>#REF!</v>
      </c>
      <c r="Z2869" s="123"/>
      <c r="AA2869" s="79"/>
      <c r="AB2869" s="79"/>
      <c r="AC2869" s="164"/>
      <c r="AD2869" s="123"/>
      <c r="AE2869" s="174"/>
      <c r="AF2869" s="124"/>
    </row>
    <row r="2870" spans="1:32" s="106" customFormat="1">
      <c r="A2870" s="108"/>
      <c r="B2870" s="108"/>
      <c r="C2870" s="108"/>
      <c r="H2870" s="133"/>
      <c r="I2870" s="133"/>
      <c r="J2870" s="133"/>
      <c r="K2870" s="133"/>
      <c r="L2870" s="133"/>
      <c r="M2870" s="133"/>
      <c r="N2870" s="133"/>
      <c r="Q2870" s="109"/>
      <c r="R2870" s="109"/>
      <c r="S2870" s="109"/>
      <c r="T2870" s="109"/>
      <c r="U2870" s="109"/>
      <c r="V2870" s="109"/>
      <c r="W2870" s="122"/>
      <c r="X2870" s="138"/>
      <c r="Y2870" s="123" t="e">
        <f>SUM(#REF!*25000,Q2870*5000,S2870*1850,T2870*1650,U2870*850,V2870*85,W2870*500,#REF!*250,#REF!*100,#REF!*50,X2870)</f>
        <v>#REF!</v>
      </c>
      <c r="Z2870" s="123"/>
      <c r="AA2870" s="79"/>
      <c r="AB2870" s="79"/>
      <c r="AC2870" s="164"/>
      <c r="AD2870" s="123"/>
      <c r="AE2870" s="174"/>
      <c r="AF2870" s="124"/>
    </row>
    <row r="2871" spans="1:32" s="106" customFormat="1">
      <c r="A2871" s="108"/>
      <c r="B2871" s="108"/>
      <c r="C2871" s="108"/>
      <c r="H2871" s="133"/>
      <c r="I2871" s="133"/>
      <c r="J2871" s="133"/>
      <c r="K2871" s="133"/>
      <c r="L2871" s="133"/>
      <c r="M2871" s="133"/>
      <c r="N2871" s="133"/>
      <c r="Q2871" s="109"/>
      <c r="R2871" s="109"/>
      <c r="S2871" s="109"/>
      <c r="T2871" s="109"/>
      <c r="U2871" s="109"/>
      <c r="V2871" s="109"/>
      <c r="W2871" s="122"/>
      <c r="X2871" s="138"/>
      <c r="Y2871" s="123" t="e">
        <f>SUM(#REF!*25000,Q2871*5000,S2871*1850,T2871*1650,U2871*850,V2871*85,W2871*500,#REF!*250,#REF!*100,#REF!*50,X2871)</f>
        <v>#REF!</v>
      </c>
      <c r="Z2871" s="123"/>
      <c r="AA2871" s="79"/>
      <c r="AB2871" s="79"/>
      <c r="AC2871" s="164"/>
      <c r="AD2871" s="123"/>
      <c r="AE2871" s="174"/>
      <c r="AF2871" s="124"/>
    </row>
    <row r="2872" spans="1:32" s="106" customFormat="1">
      <c r="A2872" s="108"/>
      <c r="B2872" s="108"/>
      <c r="C2872" s="108"/>
      <c r="H2872" s="133"/>
      <c r="I2872" s="133"/>
      <c r="J2872" s="133"/>
      <c r="K2872" s="133"/>
      <c r="L2872" s="133"/>
      <c r="M2872" s="133"/>
      <c r="N2872" s="133"/>
      <c r="Q2872" s="109"/>
      <c r="R2872" s="109"/>
      <c r="S2872" s="109"/>
      <c r="T2872" s="109"/>
      <c r="U2872" s="109"/>
      <c r="V2872" s="109"/>
      <c r="W2872" s="122"/>
      <c r="X2872" s="138"/>
      <c r="Y2872" s="123" t="e">
        <f>SUM(#REF!*25000,Q2872*5000,S2872*1850,T2872*1650,U2872*850,V2872*85,W2872*500,#REF!*250,#REF!*100,#REF!*50,X2872)</f>
        <v>#REF!</v>
      </c>
      <c r="Z2872" s="123"/>
      <c r="AA2872" s="79"/>
      <c r="AB2872" s="79"/>
      <c r="AC2872" s="164"/>
      <c r="AD2872" s="123"/>
      <c r="AE2872" s="174"/>
      <c r="AF2872" s="124"/>
    </row>
    <row r="2873" spans="1:32" s="106" customFormat="1">
      <c r="A2873" s="108"/>
      <c r="B2873" s="108"/>
      <c r="C2873" s="108"/>
      <c r="H2873" s="133"/>
      <c r="I2873" s="133"/>
      <c r="J2873" s="133"/>
      <c r="K2873" s="133"/>
      <c r="L2873" s="133"/>
      <c r="M2873" s="133"/>
      <c r="N2873" s="133"/>
      <c r="Q2873" s="109"/>
      <c r="R2873" s="109"/>
      <c r="S2873" s="109"/>
      <c r="T2873" s="109"/>
      <c r="U2873" s="109"/>
      <c r="V2873" s="109"/>
      <c r="W2873" s="122"/>
      <c r="X2873" s="138"/>
      <c r="Y2873" s="123" t="e">
        <f>SUM(#REF!*25000,Q2873*5000,S2873*1850,T2873*1650,U2873*850,V2873*85,W2873*500,#REF!*250,#REF!*100,#REF!*50,X2873)</f>
        <v>#REF!</v>
      </c>
      <c r="Z2873" s="123"/>
      <c r="AA2873" s="79"/>
      <c r="AB2873" s="79"/>
      <c r="AC2873" s="164"/>
      <c r="AD2873" s="123"/>
      <c r="AE2873" s="174"/>
      <c r="AF2873" s="124"/>
    </row>
    <row r="2874" spans="1:32" s="106" customFormat="1">
      <c r="A2874" s="108"/>
      <c r="B2874" s="108"/>
      <c r="C2874" s="108"/>
      <c r="H2874" s="133"/>
      <c r="I2874" s="133"/>
      <c r="J2874" s="133"/>
      <c r="K2874" s="133"/>
      <c r="L2874" s="133"/>
      <c r="M2874" s="133"/>
      <c r="N2874" s="133"/>
      <c r="Q2874" s="109"/>
      <c r="R2874" s="109"/>
      <c r="S2874" s="109"/>
      <c r="T2874" s="109"/>
      <c r="U2874" s="109"/>
      <c r="V2874" s="109"/>
      <c r="W2874" s="122"/>
      <c r="X2874" s="138"/>
      <c r="Y2874" s="123" t="e">
        <f>SUM(#REF!*25000,Q2874*5000,S2874*1850,T2874*1650,U2874*850,V2874*85,W2874*500,#REF!*250,#REF!*100,#REF!*50,X2874)</f>
        <v>#REF!</v>
      </c>
      <c r="Z2874" s="123"/>
      <c r="AA2874" s="79"/>
      <c r="AB2874" s="79"/>
      <c r="AC2874" s="164"/>
      <c r="AD2874" s="123"/>
      <c r="AE2874" s="174"/>
      <c r="AF2874" s="124"/>
    </row>
    <row r="2875" spans="1:32" s="106" customFormat="1">
      <c r="A2875" s="108"/>
      <c r="B2875" s="108"/>
      <c r="C2875" s="108"/>
      <c r="H2875" s="133"/>
      <c r="I2875" s="133"/>
      <c r="J2875" s="133"/>
      <c r="K2875" s="133"/>
      <c r="L2875" s="133"/>
      <c r="M2875" s="133"/>
      <c r="N2875" s="133"/>
      <c r="Q2875" s="109"/>
      <c r="R2875" s="109"/>
      <c r="S2875" s="109"/>
      <c r="T2875" s="109"/>
      <c r="U2875" s="109"/>
      <c r="V2875" s="109"/>
      <c r="W2875" s="122"/>
      <c r="X2875" s="138"/>
      <c r="Y2875" s="123" t="e">
        <f>SUM(#REF!*25000,Q2875*5000,S2875*1850,T2875*1650,U2875*850,V2875*85,W2875*500,#REF!*250,#REF!*100,#REF!*50,X2875)</f>
        <v>#REF!</v>
      </c>
      <c r="Z2875" s="123"/>
      <c r="AA2875" s="79"/>
      <c r="AB2875" s="79"/>
      <c r="AC2875" s="164"/>
      <c r="AD2875" s="123"/>
      <c r="AE2875" s="174"/>
      <c r="AF2875" s="124"/>
    </row>
    <row r="2876" spans="1:32" s="106" customFormat="1">
      <c r="A2876" s="108"/>
      <c r="B2876" s="108"/>
      <c r="C2876" s="108"/>
      <c r="H2876" s="133"/>
      <c r="I2876" s="133"/>
      <c r="J2876" s="133"/>
      <c r="K2876" s="133"/>
      <c r="L2876" s="133"/>
      <c r="M2876" s="133"/>
      <c r="N2876" s="133"/>
      <c r="Q2876" s="109"/>
      <c r="R2876" s="109"/>
      <c r="S2876" s="109"/>
      <c r="T2876" s="109"/>
      <c r="U2876" s="109"/>
      <c r="V2876" s="109"/>
      <c r="W2876" s="122"/>
      <c r="X2876" s="138"/>
      <c r="Y2876" s="123" t="e">
        <f>SUM(#REF!*25000,Q2876*5000,S2876*1850,T2876*1650,U2876*850,V2876*85,W2876*500,#REF!*250,#REF!*100,#REF!*50,X2876)</f>
        <v>#REF!</v>
      </c>
      <c r="Z2876" s="123"/>
      <c r="AA2876" s="79"/>
      <c r="AB2876" s="79"/>
      <c r="AC2876" s="164"/>
      <c r="AD2876" s="123"/>
      <c r="AE2876" s="174"/>
      <c r="AF2876" s="124"/>
    </row>
    <row r="2877" spans="1:32" s="106" customFormat="1">
      <c r="A2877" s="108"/>
      <c r="B2877" s="108"/>
      <c r="C2877" s="108"/>
      <c r="H2877" s="133"/>
      <c r="I2877" s="133"/>
      <c r="J2877" s="133"/>
      <c r="K2877" s="133"/>
      <c r="L2877" s="133"/>
      <c r="M2877" s="133"/>
      <c r="N2877" s="133"/>
      <c r="Q2877" s="109"/>
      <c r="R2877" s="109"/>
      <c r="S2877" s="109"/>
      <c r="T2877" s="109"/>
      <c r="U2877" s="109"/>
      <c r="V2877" s="109"/>
      <c r="W2877" s="122"/>
      <c r="X2877" s="138"/>
      <c r="Y2877" s="123" t="e">
        <f>SUM(#REF!*25000,Q2877*5000,S2877*1850,T2877*1650,U2877*850,V2877*85,W2877*500,#REF!*250,#REF!*100,#REF!*50,X2877)</f>
        <v>#REF!</v>
      </c>
      <c r="Z2877" s="123"/>
      <c r="AA2877" s="79"/>
      <c r="AB2877" s="79"/>
      <c r="AC2877" s="164"/>
      <c r="AD2877" s="123"/>
      <c r="AE2877" s="174"/>
      <c r="AF2877" s="124"/>
    </row>
    <row r="2878" spans="1:32" s="106" customFormat="1">
      <c r="A2878" s="108"/>
      <c r="B2878" s="108"/>
      <c r="C2878" s="108"/>
      <c r="H2878" s="133"/>
      <c r="I2878" s="133"/>
      <c r="J2878" s="133"/>
      <c r="K2878" s="133"/>
      <c r="L2878" s="133"/>
      <c r="M2878" s="133"/>
      <c r="N2878" s="133"/>
      <c r="Q2878" s="109"/>
      <c r="R2878" s="109"/>
      <c r="S2878" s="109"/>
      <c r="T2878" s="109"/>
      <c r="U2878" s="109"/>
      <c r="V2878" s="109"/>
      <c r="W2878" s="122"/>
      <c r="X2878" s="138"/>
      <c r="Y2878" s="123" t="e">
        <f>SUM(#REF!*25000,Q2878*5000,S2878*1850,T2878*1650,U2878*850,V2878*85,W2878*500,#REF!*250,#REF!*100,#REF!*50,X2878)</f>
        <v>#REF!</v>
      </c>
      <c r="Z2878" s="123"/>
      <c r="AA2878" s="79"/>
      <c r="AB2878" s="79"/>
      <c r="AC2878" s="164"/>
      <c r="AD2878" s="123"/>
      <c r="AE2878" s="174"/>
      <c r="AF2878" s="124"/>
    </row>
    <row r="2879" spans="1:32" s="106" customFormat="1">
      <c r="A2879" s="108"/>
      <c r="B2879" s="108"/>
      <c r="C2879" s="108"/>
      <c r="H2879" s="133"/>
      <c r="I2879" s="133"/>
      <c r="J2879" s="133"/>
      <c r="K2879" s="133"/>
      <c r="L2879" s="133"/>
      <c r="M2879" s="133"/>
      <c r="N2879" s="133"/>
      <c r="Q2879" s="109"/>
      <c r="R2879" s="109"/>
      <c r="S2879" s="109"/>
      <c r="T2879" s="109"/>
      <c r="U2879" s="109"/>
      <c r="V2879" s="109"/>
      <c r="W2879" s="122"/>
      <c r="X2879" s="138"/>
      <c r="Y2879" s="123" t="e">
        <f>SUM(#REF!*25000,Q2879*5000,S2879*1850,T2879*1650,U2879*850,V2879*85,W2879*500,#REF!*250,#REF!*100,#REF!*50,X2879)</f>
        <v>#REF!</v>
      </c>
      <c r="Z2879" s="123"/>
      <c r="AA2879" s="79"/>
      <c r="AB2879" s="79"/>
      <c r="AC2879" s="164"/>
      <c r="AD2879" s="123"/>
      <c r="AE2879" s="174"/>
      <c r="AF2879" s="124"/>
    </row>
    <row r="2880" spans="1:32" s="106" customFormat="1">
      <c r="A2880" s="108"/>
      <c r="B2880" s="108"/>
      <c r="C2880" s="108"/>
      <c r="H2880" s="133"/>
      <c r="I2880" s="133"/>
      <c r="J2880" s="133"/>
      <c r="K2880" s="133"/>
      <c r="L2880" s="133"/>
      <c r="M2880" s="133"/>
      <c r="N2880" s="133"/>
      <c r="Q2880" s="109"/>
      <c r="R2880" s="109"/>
      <c r="S2880" s="109"/>
      <c r="T2880" s="109"/>
      <c r="U2880" s="109"/>
      <c r="V2880" s="109"/>
      <c r="W2880" s="122"/>
      <c r="X2880" s="138"/>
      <c r="Y2880" s="123" t="e">
        <f>SUM(#REF!*25000,Q2880*5000,S2880*1850,T2880*1650,U2880*850,V2880*85,W2880*500,#REF!*250,#REF!*100,#REF!*50,X2880)</f>
        <v>#REF!</v>
      </c>
      <c r="Z2880" s="123"/>
      <c r="AA2880" s="79"/>
      <c r="AB2880" s="79"/>
      <c r="AC2880" s="164"/>
      <c r="AD2880" s="123"/>
      <c r="AE2880" s="174"/>
      <c r="AF2880" s="124"/>
    </row>
    <row r="2881" spans="1:32" s="106" customFormat="1">
      <c r="A2881" s="108"/>
      <c r="B2881" s="108"/>
      <c r="C2881" s="108"/>
      <c r="H2881" s="133"/>
      <c r="I2881" s="133"/>
      <c r="J2881" s="133"/>
      <c r="K2881" s="133"/>
      <c r="L2881" s="133"/>
      <c r="M2881" s="133"/>
      <c r="N2881" s="133"/>
      <c r="Q2881" s="109"/>
      <c r="R2881" s="109"/>
      <c r="S2881" s="109"/>
      <c r="T2881" s="109"/>
      <c r="U2881" s="109"/>
      <c r="V2881" s="109"/>
      <c r="W2881" s="122"/>
      <c r="X2881" s="138"/>
      <c r="Y2881" s="123" t="e">
        <f>SUM(#REF!*25000,Q2881*5000,S2881*1850,T2881*1650,U2881*850,V2881*85,W2881*500,#REF!*250,#REF!*100,#REF!*50,X2881)</f>
        <v>#REF!</v>
      </c>
      <c r="Z2881" s="123"/>
      <c r="AA2881" s="79"/>
      <c r="AB2881" s="79"/>
      <c r="AC2881" s="164"/>
      <c r="AD2881" s="123"/>
      <c r="AE2881" s="174"/>
      <c r="AF2881" s="124"/>
    </row>
    <row r="2882" spans="1:32" s="106" customFormat="1">
      <c r="A2882" s="108"/>
      <c r="B2882" s="108"/>
      <c r="C2882" s="108"/>
      <c r="H2882" s="133"/>
      <c r="I2882" s="133"/>
      <c r="J2882" s="133"/>
      <c r="K2882" s="133"/>
      <c r="L2882" s="133"/>
      <c r="M2882" s="133"/>
      <c r="N2882" s="133"/>
      <c r="Q2882" s="109"/>
      <c r="R2882" s="109"/>
      <c r="S2882" s="109"/>
      <c r="T2882" s="109"/>
      <c r="U2882" s="109"/>
      <c r="V2882" s="109"/>
      <c r="W2882" s="122"/>
      <c r="X2882" s="138"/>
      <c r="Y2882" s="123" t="e">
        <f>SUM(#REF!*25000,Q2882*5000,S2882*1850,T2882*1650,U2882*850,V2882*85,W2882*500,#REF!*250,#REF!*100,#REF!*50,X2882)</f>
        <v>#REF!</v>
      </c>
      <c r="Z2882" s="123"/>
      <c r="AA2882" s="79"/>
      <c r="AB2882" s="79"/>
      <c r="AC2882" s="164"/>
      <c r="AD2882" s="123"/>
      <c r="AE2882" s="174"/>
      <c r="AF2882" s="124"/>
    </row>
    <row r="2883" spans="1:32" s="106" customFormat="1">
      <c r="A2883" s="108"/>
      <c r="B2883" s="108"/>
      <c r="C2883" s="108"/>
      <c r="H2883" s="133"/>
      <c r="I2883" s="133"/>
      <c r="J2883" s="133"/>
      <c r="K2883" s="133"/>
      <c r="L2883" s="133"/>
      <c r="M2883" s="133"/>
      <c r="N2883" s="133"/>
      <c r="Q2883" s="109"/>
      <c r="R2883" s="109"/>
      <c r="S2883" s="109"/>
      <c r="T2883" s="109"/>
      <c r="U2883" s="109"/>
      <c r="V2883" s="109"/>
      <c r="W2883" s="122"/>
      <c r="X2883" s="138"/>
      <c r="Y2883" s="123" t="e">
        <f>SUM(#REF!*25000,Q2883*5000,S2883*1850,T2883*1650,U2883*850,V2883*85,W2883*500,#REF!*250,#REF!*100,#REF!*50,X2883)</f>
        <v>#REF!</v>
      </c>
      <c r="Z2883" s="123"/>
      <c r="AA2883" s="79"/>
      <c r="AB2883" s="79"/>
      <c r="AC2883" s="164"/>
      <c r="AD2883" s="123"/>
      <c r="AE2883" s="174"/>
      <c r="AF2883" s="124"/>
    </row>
    <row r="2884" spans="1:32" s="106" customFormat="1">
      <c r="A2884" s="108"/>
      <c r="B2884" s="108"/>
      <c r="C2884" s="108"/>
      <c r="H2884" s="133"/>
      <c r="I2884" s="133"/>
      <c r="J2884" s="133"/>
      <c r="K2884" s="133"/>
      <c r="L2884" s="133"/>
      <c r="M2884" s="133"/>
      <c r="N2884" s="133"/>
      <c r="Q2884" s="109"/>
      <c r="R2884" s="109"/>
      <c r="S2884" s="109"/>
      <c r="T2884" s="109"/>
      <c r="U2884" s="109"/>
      <c r="V2884" s="109"/>
      <c r="W2884" s="122"/>
      <c r="X2884" s="138"/>
      <c r="Y2884" s="123" t="e">
        <f>SUM(#REF!*25000,Q2884*5000,S2884*1850,T2884*1650,U2884*850,V2884*85,W2884*500,#REF!*250,#REF!*100,#REF!*50,X2884)</f>
        <v>#REF!</v>
      </c>
      <c r="Z2884" s="123"/>
      <c r="AA2884" s="79"/>
      <c r="AB2884" s="79"/>
      <c r="AC2884" s="164"/>
      <c r="AD2884" s="123"/>
      <c r="AE2884" s="174"/>
      <c r="AF2884" s="124"/>
    </row>
    <row r="2885" spans="1:32" s="106" customFormat="1">
      <c r="A2885" s="108"/>
      <c r="B2885" s="108"/>
      <c r="C2885" s="108"/>
      <c r="H2885" s="133"/>
      <c r="I2885" s="133"/>
      <c r="J2885" s="133"/>
      <c r="K2885" s="133"/>
      <c r="L2885" s="133"/>
      <c r="M2885" s="133"/>
      <c r="N2885" s="133"/>
      <c r="Q2885" s="109"/>
      <c r="R2885" s="109"/>
      <c r="S2885" s="109"/>
      <c r="T2885" s="109"/>
      <c r="U2885" s="109"/>
      <c r="V2885" s="109"/>
      <c r="W2885" s="122"/>
      <c r="X2885" s="138"/>
      <c r="Y2885" s="123" t="e">
        <f>SUM(#REF!*25000,Q2885*5000,S2885*1850,T2885*1650,U2885*850,V2885*85,W2885*500,#REF!*250,#REF!*100,#REF!*50,X2885)</f>
        <v>#REF!</v>
      </c>
      <c r="Z2885" s="123"/>
      <c r="AA2885" s="79"/>
      <c r="AB2885" s="79"/>
      <c r="AC2885" s="164"/>
      <c r="AD2885" s="123"/>
      <c r="AE2885" s="174"/>
      <c r="AF2885" s="124"/>
    </row>
    <row r="2886" spans="1:32" s="106" customFormat="1">
      <c r="A2886" s="108"/>
      <c r="B2886" s="108"/>
      <c r="C2886" s="108"/>
      <c r="H2886" s="133"/>
      <c r="I2886" s="133"/>
      <c r="J2886" s="133"/>
      <c r="K2886" s="133"/>
      <c r="L2886" s="133"/>
      <c r="M2886" s="133"/>
      <c r="N2886" s="133"/>
      <c r="Q2886" s="109"/>
      <c r="R2886" s="109"/>
      <c r="S2886" s="109"/>
      <c r="T2886" s="109"/>
      <c r="U2886" s="109"/>
      <c r="V2886" s="109"/>
      <c r="W2886" s="122"/>
      <c r="X2886" s="138"/>
      <c r="Y2886" s="123" t="e">
        <f>SUM(#REF!*25000,Q2886*5000,S2886*1850,T2886*1650,U2886*850,V2886*85,W2886*500,#REF!*250,#REF!*100,#REF!*50,X2886)</f>
        <v>#REF!</v>
      </c>
      <c r="Z2886" s="123"/>
      <c r="AA2886" s="79"/>
      <c r="AB2886" s="79"/>
      <c r="AC2886" s="164"/>
      <c r="AD2886" s="123"/>
      <c r="AE2886" s="174"/>
      <c r="AF2886" s="124"/>
    </row>
    <row r="2887" spans="1:32" s="106" customFormat="1">
      <c r="A2887" s="108"/>
      <c r="B2887" s="108"/>
      <c r="C2887" s="108"/>
      <c r="H2887" s="133"/>
      <c r="I2887" s="133"/>
      <c r="J2887" s="133"/>
      <c r="K2887" s="133"/>
      <c r="L2887" s="133"/>
      <c r="M2887" s="133"/>
      <c r="N2887" s="133"/>
      <c r="Q2887" s="109"/>
      <c r="R2887" s="109"/>
      <c r="S2887" s="109"/>
      <c r="T2887" s="109"/>
      <c r="U2887" s="109"/>
      <c r="V2887" s="109"/>
      <c r="W2887" s="122"/>
      <c r="X2887" s="138"/>
      <c r="Y2887" s="123" t="e">
        <f>SUM(#REF!*25000,Q2887*5000,S2887*1850,T2887*1650,U2887*850,V2887*85,W2887*500,#REF!*250,#REF!*100,#REF!*50,X2887)</f>
        <v>#REF!</v>
      </c>
      <c r="Z2887" s="123"/>
      <c r="AA2887" s="79"/>
      <c r="AB2887" s="79"/>
      <c r="AC2887" s="164"/>
      <c r="AD2887" s="123"/>
      <c r="AE2887" s="174"/>
      <c r="AF2887" s="124"/>
    </row>
    <row r="2888" spans="1:32" s="106" customFormat="1">
      <c r="A2888" s="108"/>
      <c r="B2888" s="108"/>
      <c r="C2888" s="108"/>
      <c r="H2888" s="133"/>
      <c r="I2888" s="133"/>
      <c r="J2888" s="133"/>
      <c r="K2888" s="133"/>
      <c r="L2888" s="133"/>
      <c r="M2888" s="133"/>
      <c r="N2888" s="133"/>
      <c r="Q2888" s="109"/>
      <c r="R2888" s="109"/>
      <c r="S2888" s="109"/>
      <c r="T2888" s="109"/>
      <c r="U2888" s="109"/>
      <c r="V2888" s="109"/>
      <c r="W2888" s="122"/>
      <c r="X2888" s="138"/>
      <c r="Y2888" s="123" t="e">
        <f>SUM(#REF!*25000,Q2888*5000,S2888*1850,T2888*1650,U2888*850,V2888*85,W2888*500,#REF!*250,#REF!*100,#REF!*50,X2888)</f>
        <v>#REF!</v>
      </c>
      <c r="Z2888" s="123"/>
      <c r="AA2888" s="79"/>
      <c r="AB2888" s="79"/>
      <c r="AC2888" s="164"/>
      <c r="AD2888" s="123"/>
      <c r="AE2888" s="174"/>
      <c r="AF2888" s="124"/>
    </row>
    <row r="2889" spans="1:32" s="106" customFormat="1">
      <c r="A2889" s="108"/>
      <c r="B2889" s="108"/>
      <c r="C2889" s="108"/>
      <c r="H2889" s="133"/>
      <c r="I2889" s="133"/>
      <c r="J2889" s="133"/>
      <c r="K2889" s="133"/>
      <c r="L2889" s="133"/>
      <c r="M2889" s="133"/>
      <c r="N2889" s="133"/>
      <c r="Q2889" s="109"/>
      <c r="R2889" s="109"/>
      <c r="S2889" s="109"/>
      <c r="T2889" s="109"/>
      <c r="U2889" s="109"/>
      <c r="V2889" s="109"/>
      <c r="W2889" s="122"/>
      <c r="X2889" s="138"/>
      <c r="Y2889" s="123" t="e">
        <f>SUM(#REF!*25000,Q2889*5000,S2889*1850,T2889*1650,U2889*850,V2889*85,W2889*500,#REF!*250,#REF!*100,#REF!*50,X2889)</f>
        <v>#REF!</v>
      </c>
      <c r="Z2889" s="123"/>
      <c r="AA2889" s="79"/>
      <c r="AB2889" s="79"/>
      <c r="AC2889" s="164"/>
      <c r="AD2889" s="123"/>
      <c r="AE2889" s="174"/>
      <c r="AF2889" s="124"/>
    </row>
    <row r="2890" spans="1:32" s="106" customFormat="1">
      <c r="A2890" s="108"/>
      <c r="B2890" s="108"/>
      <c r="C2890" s="108"/>
      <c r="H2890" s="133"/>
      <c r="I2890" s="133"/>
      <c r="J2890" s="133"/>
      <c r="K2890" s="133"/>
      <c r="L2890" s="133"/>
      <c r="M2890" s="133"/>
      <c r="N2890" s="133"/>
      <c r="Q2890" s="109"/>
      <c r="R2890" s="109"/>
      <c r="S2890" s="109"/>
      <c r="T2890" s="109"/>
      <c r="U2890" s="109"/>
      <c r="V2890" s="109"/>
      <c r="W2890" s="122"/>
      <c r="X2890" s="138"/>
      <c r="Y2890" s="123" t="e">
        <f>SUM(#REF!*25000,Q2890*5000,S2890*1850,T2890*1650,U2890*850,V2890*85,W2890*500,#REF!*250,#REF!*100,#REF!*50,X2890)</f>
        <v>#REF!</v>
      </c>
      <c r="Z2890" s="123"/>
      <c r="AA2890" s="79"/>
      <c r="AB2890" s="79"/>
      <c r="AC2890" s="164"/>
      <c r="AD2890" s="123"/>
      <c r="AE2890" s="174"/>
      <c r="AF2890" s="124"/>
    </row>
    <row r="2891" spans="1:32" s="106" customFormat="1">
      <c r="A2891" s="108"/>
      <c r="B2891" s="108"/>
      <c r="C2891" s="108"/>
      <c r="H2891" s="133"/>
      <c r="I2891" s="133"/>
      <c r="J2891" s="133"/>
      <c r="K2891" s="133"/>
      <c r="L2891" s="133"/>
      <c r="M2891" s="133"/>
      <c r="N2891" s="133"/>
      <c r="Q2891" s="109"/>
      <c r="R2891" s="109"/>
      <c r="S2891" s="109"/>
      <c r="T2891" s="109"/>
      <c r="U2891" s="109"/>
      <c r="V2891" s="109"/>
      <c r="W2891" s="122"/>
      <c r="X2891" s="138"/>
      <c r="Y2891" s="123" t="e">
        <f>SUM(#REF!*25000,Q2891*5000,S2891*1850,T2891*1650,U2891*850,V2891*85,W2891*500,#REF!*250,#REF!*100,#REF!*50,X2891)</f>
        <v>#REF!</v>
      </c>
      <c r="Z2891" s="123"/>
      <c r="AA2891" s="79"/>
      <c r="AB2891" s="79"/>
      <c r="AC2891" s="164"/>
      <c r="AD2891" s="123"/>
      <c r="AE2891" s="174"/>
      <c r="AF2891" s="124"/>
    </row>
    <row r="2892" spans="1:32" s="106" customFormat="1">
      <c r="A2892" s="108"/>
      <c r="B2892" s="108"/>
      <c r="C2892" s="108"/>
      <c r="H2892" s="133"/>
      <c r="I2892" s="133"/>
      <c r="J2892" s="133"/>
      <c r="K2892" s="133"/>
      <c r="L2892" s="133"/>
      <c r="M2892" s="133"/>
      <c r="N2892" s="133"/>
      <c r="Q2892" s="109"/>
      <c r="R2892" s="109"/>
      <c r="S2892" s="109"/>
      <c r="T2892" s="109"/>
      <c r="U2892" s="109"/>
      <c r="V2892" s="109"/>
      <c r="W2892" s="122"/>
      <c r="X2892" s="138"/>
      <c r="Y2892" s="123" t="e">
        <f>SUM(#REF!*25000,Q2892*5000,S2892*1850,T2892*1650,U2892*850,V2892*85,W2892*500,#REF!*250,#REF!*100,#REF!*50,X2892)</f>
        <v>#REF!</v>
      </c>
      <c r="Z2892" s="123"/>
      <c r="AA2892" s="79"/>
      <c r="AB2892" s="79"/>
      <c r="AC2892" s="164"/>
      <c r="AD2892" s="123"/>
      <c r="AE2892" s="174"/>
      <c r="AF2892" s="124"/>
    </row>
    <row r="2893" spans="1:32" s="106" customFormat="1">
      <c r="A2893" s="108"/>
      <c r="B2893" s="108"/>
      <c r="C2893" s="108"/>
      <c r="H2893" s="133"/>
      <c r="I2893" s="133"/>
      <c r="J2893" s="133"/>
      <c r="K2893" s="133"/>
      <c r="L2893" s="133"/>
      <c r="M2893" s="133"/>
      <c r="N2893" s="133"/>
      <c r="Q2893" s="109"/>
      <c r="R2893" s="109"/>
      <c r="S2893" s="109"/>
      <c r="T2893" s="109"/>
      <c r="U2893" s="109"/>
      <c r="V2893" s="109"/>
      <c r="W2893" s="122"/>
      <c r="X2893" s="138"/>
      <c r="Y2893" s="123" t="e">
        <f>SUM(#REF!*25000,Q2893*5000,S2893*1850,T2893*1650,U2893*850,V2893*85,W2893*500,#REF!*250,#REF!*100,#REF!*50,X2893)</f>
        <v>#REF!</v>
      </c>
      <c r="Z2893" s="123"/>
      <c r="AA2893" s="79"/>
      <c r="AB2893" s="79"/>
      <c r="AC2893" s="164"/>
      <c r="AD2893" s="123"/>
      <c r="AE2893" s="174"/>
      <c r="AF2893" s="124"/>
    </row>
    <row r="2894" spans="1:32" s="106" customFormat="1">
      <c r="A2894" s="108"/>
      <c r="B2894" s="108"/>
      <c r="C2894" s="108"/>
      <c r="H2894" s="133"/>
      <c r="I2894" s="133"/>
      <c r="J2894" s="133"/>
      <c r="K2894" s="133"/>
      <c r="L2894" s="133"/>
      <c r="M2894" s="133"/>
      <c r="N2894" s="133"/>
      <c r="Q2894" s="109"/>
      <c r="R2894" s="109"/>
      <c r="S2894" s="109"/>
      <c r="T2894" s="109"/>
      <c r="U2894" s="109"/>
      <c r="V2894" s="109"/>
      <c r="W2894" s="122"/>
      <c r="X2894" s="138"/>
      <c r="Y2894" s="123" t="e">
        <f>SUM(#REF!*25000,Q2894*5000,S2894*1850,T2894*1650,U2894*850,V2894*85,W2894*500,#REF!*250,#REF!*100,#REF!*50,X2894)</f>
        <v>#REF!</v>
      </c>
      <c r="Z2894" s="123"/>
      <c r="AA2894" s="79"/>
      <c r="AB2894" s="79"/>
      <c r="AC2894" s="164"/>
      <c r="AD2894" s="123"/>
      <c r="AE2894" s="174"/>
      <c r="AF2894" s="124"/>
    </row>
    <row r="2895" spans="1:32" s="106" customFormat="1">
      <c r="A2895" s="108"/>
      <c r="B2895" s="108"/>
      <c r="C2895" s="108"/>
      <c r="H2895" s="133"/>
      <c r="I2895" s="133"/>
      <c r="J2895" s="133"/>
      <c r="K2895" s="133"/>
      <c r="L2895" s="133"/>
      <c r="M2895" s="133"/>
      <c r="N2895" s="133"/>
      <c r="Q2895" s="109"/>
      <c r="R2895" s="109"/>
      <c r="S2895" s="109"/>
      <c r="T2895" s="109"/>
      <c r="U2895" s="109"/>
      <c r="V2895" s="109"/>
      <c r="W2895" s="122"/>
      <c r="X2895" s="138"/>
      <c r="Y2895" s="123" t="e">
        <f>SUM(#REF!*25000,Q2895*5000,S2895*1850,T2895*1650,U2895*850,V2895*85,W2895*500,#REF!*250,#REF!*100,#REF!*50,X2895)</f>
        <v>#REF!</v>
      </c>
      <c r="Z2895" s="123"/>
      <c r="AA2895" s="79"/>
      <c r="AB2895" s="79"/>
      <c r="AC2895" s="164"/>
      <c r="AD2895" s="123"/>
      <c r="AE2895" s="174"/>
      <c r="AF2895" s="124"/>
    </row>
    <row r="2896" spans="1:32" s="106" customFormat="1">
      <c r="A2896" s="108"/>
      <c r="B2896" s="108"/>
      <c r="C2896" s="108"/>
      <c r="H2896" s="133"/>
      <c r="I2896" s="133"/>
      <c r="J2896" s="133"/>
      <c r="K2896" s="133"/>
      <c r="L2896" s="133"/>
      <c r="M2896" s="133"/>
      <c r="N2896" s="133"/>
      <c r="Q2896" s="109"/>
      <c r="R2896" s="109"/>
      <c r="S2896" s="109"/>
      <c r="T2896" s="109"/>
      <c r="U2896" s="109"/>
      <c r="V2896" s="109"/>
      <c r="W2896" s="122"/>
      <c r="X2896" s="138"/>
      <c r="Y2896" s="123" t="e">
        <f>SUM(#REF!*25000,Q2896*5000,S2896*1850,T2896*1650,U2896*850,V2896*85,W2896*500,#REF!*250,#REF!*100,#REF!*50,X2896)</f>
        <v>#REF!</v>
      </c>
      <c r="Z2896" s="123"/>
      <c r="AA2896" s="79"/>
      <c r="AB2896" s="79"/>
      <c r="AC2896" s="164"/>
      <c r="AD2896" s="123"/>
      <c r="AE2896" s="174"/>
      <c r="AF2896" s="124"/>
    </row>
    <row r="2897" spans="1:32" s="106" customFormat="1">
      <c r="A2897" s="108"/>
      <c r="B2897" s="108"/>
      <c r="C2897" s="108"/>
      <c r="H2897" s="133"/>
      <c r="I2897" s="133"/>
      <c r="J2897" s="133"/>
      <c r="K2897" s="133"/>
      <c r="L2897" s="133"/>
      <c r="M2897" s="133"/>
      <c r="N2897" s="133"/>
      <c r="Q2897" s="109"/>
      <c r="R2897" s="109"/>
      <c r="S2897" s="109"/>
      <c r="T2897" s="109"/>
      <c r="U2897" s="109"/>
      <c r="V2897" s="109"/>
      <c r="W2897" s="122"/>
      <c r="X2897" s="138"/>
      <c r="Y2897" s="123" t="e">
        <f>SUM(#REF!*25000,Q2897*5000,S2897*1850,T2897*1650,U2897*850,V2897*85,W2897*500,#REF!*250,#REF!*100,#REF!*50,X2897)</f>
        <v>#REF!</v>
      </c>
      <c r="Z2897" s="123"/>
      <c r="AA2897" s="79"/>
      <c r="AB2897" s="79"/>
      <c r="AC2897" s="164"/>
      <c r="AD2897" s="123"/>
      <c r="AE2897" s="174"/>
      <c r="AF2897" s="124"/>
    </row>
    <row r="2898" spans="1:32" s="106" customFormat="1">
      <c r="A2898" s="108"/>
      <c r="B2898" s="108"/>
      <c r="C2898" s="108"/>
      <c r="H2898" s="133"/>
      <c r="I2898" s="133"/>
      <c r="J2898" s="133"/>
      <c r="K2898" s="133"/>
      <c r="L2898" s="133"/>
      <c r="M2898" s="133"/>
      <c r="N2898" s="133"/>
      <c r="Q2898" s="109"/>
      <c r="R2898" s="109"/>
      <c r="S2898" s="109"/>
      <c r="T2898" s="109"/>
      <c r="U2898" s="109"/>
      <c r="V2898" s="109"/>
      <c r="W2898" s="122"/>
      <c r="X2898" s="138"/>
      <c r="Y2898" s="123" t="e">
        <f>SUM(#REF!*25000,Q2898*5000,S2898*1850,T2898*1650,U2898*850,V2898*85,W2898*500,#REF!*250,#REF!*100,#REF!*50,X2898)</f>
        <v>#REF!</v>
      </c>
      <c r="Z2898" s="123"/>
      <c r="AA2898" s="79"/>
      <c r="AB2898" s="79"/>
      <c r="AC2898" s="164"/>
      <c r="AD2898" s="123"/>
      <c r="AE2898" s="174"/>
      <c r="AF2898" s="124"/>
    </row>
    <row r="2899" spans="1:32" s="106" customFormat="1">
      <c r="A2899" s="108"/>
      <c r="B2899" s="108"/>
      <c r="C2899" s="108"/>
      <c r="H2899" s="133"/>
      <c r="I2899" s="133"/>
      <c r="J2899" s="133"/>
      <c r="K2899" s="133"/>
      <c r="L2899" s="133"/>
      <c r="M2899" s="133"/>
      <c r="N2899" s="133"/>
      <c r="Q2899" s="109"/>
      <c r="R2899" s="109"/>
      <c r="S2899" s="109"/>
      <c r="T2899" s="109"/>
      <c r="U2899" s="109"/>
      <c r="V2899" s="109"/>
      <c r="W2899" s="122"/>
      <c r="X2899" s="138"/>
      <c r="Y2899" s="123" t="e">
        <f>SUM(#REF!*25000,Q2899*5000,S2899*1850,T2899*1650,U2899*850,V2899*85,W2899*500,#REF!*250,#REF!*100,#REF!*50,X2899)</f>
        <v>#REF!</v>
      </c>
      <c r="Z2899" s="123"/>
      <c r="AA2899" s="79"/>
      <c r="AB2899" s="79"/>
      <c r="AC2899" s="164"/>
      <c r="AD2899" s="123"/>
      <c r="AE2899" s="174"/>
      <c r="AF2899" s="124"/>
    </row>
    <row r="2900" spans="1:32" s="106" customFormat="1">
      <c r="A2900" s="108"/>
      <c r="B2900" s="108"/>
      <c r="C2900" s="108"/>
      <c r="H2900" s="133"/>
      <c r="I2900" s="133"/>
      <c r="J2900" s="133"/>
      <c r="K2900" s="133"/>
      <c r="L2900" s="133"/>
      <c r="M2900" s="133"/>
      <c r="N2900" s="133"/>
      <c r="Q2900" s="109"/>
      <c r="R2900" s="109"/>
      <c r="S2900" s="109"/>
      <c r="T2900" s="109"/>
      <c r="U2900" s="109"/>
      <c r="V2900" s="109"/>
      <c r="W2900" s="122"/>
      <c r="X2900" s="138"/>
      <c r="Y2900" s="123" t="e">
        <f>SUM(#REF!*25000,Q2900*5000,S2900*1850,T2900*1650,U2900*850,V2900*85,W2900*500,#REF!*250,#REF!*100,#REF!*50,X2900)</f>
        <v>#REF!</v>
      </c>
      <c r="Z2900" s="123"/>
      <c r="AA2900" s="79"/>
      <c r="AB2900" s="79"/>
      <c r="AC2900" s="164"/>
      <c r="AD2900" s="123"/>
      <c r="AE2900" s="174"/>
      <c r="AF2900" s="124"/>
    </row>
    <row r="2901" spans="1:32" s="106" customFormat="1">
      <c r="A2901" s="108"/>
      <c r="B2901" s="108"/>
      <c r="C2901" s="108"/>
      <c r="H2901" s="133"/>
      <c r="I2901" s="133"/>
      <c r="J2901" s="133"/>
      <c r="K2901" s="133"/>
      <c r="L2901" s="133"/>
      <c r="M2901" s="133"/>
      <c r="N2901" s="133"/>
      <c r="Q2901" s="109"/>
      <c r="R2901" s="109"/>
      <c r="S2901" s="109"/>
      <c r="T2901" s="109"/>
      <c r="U2901" s="109"/>
      <c r="V2901" s="109"/>
      <c r="W2901" s="122"/>
      <c r="X2901" s="138"/>
      <c r="Y2901" s="123" t="e">
        <f>SUM(#REF!*25000,Q2901*5000,S2901*1850,T2901*1650,U2901*850,V2901*85,W2901*500,#REF!*250,#REF!*100,#REF!*50,X2901)</f>
        <v>#REF!</v>
      </c>
      <c r="Z2901" s="123"/>
      <c r="AA2901" s="79"/>
      <c r="AB2901" s="79"/>
      <c r="AC2901" s="164"/>
      <c r="AD2901" s="123"/>
      <c r="AE2901" s="174"/>
      <c r="AF2901" s="124"/>
    </row>
    <row r="2902" spans="1:32" s="106" customFormat="1">
      <c r="A2902" s="108"/>
      <c r="B2902" s="108"/>
      <c r="C2902" s="108"/>
      <c r="H2902" s="133"/>
      <c r="I2902" s="133"/>
      <c r="J2902" s="133"/>
      <c r="K2902" s="133"/>
      <c r="L2902" s="133"/>
      <c r="M2902" s="133"/>
      <c r="N2902" s="133"/>
      <c r="Q2902" s="109"/>
      <c r="R2902" s="109"/>
      <c r="S2902" s="109"/>
      <c r="T2902" s="109"/>
      <c r="U2902" s="109"/>
      <c r="V2902" s="109"/>
      <c r="W2902" s="122"/>
      <c r="X2902" s="138"/>
      <c r="Y2902" s="123" t="e">
        <f>SUM(#REF!*25000,Q2902*5000,S2902*1850,T2902*1650,U2902*850,V2902*85,W2902*500,#REF!*250,#REF!*100,#REF!*50,X2902)</f>
        <v>#REF!</v>
      </c>
      <c r="Z2902" s="123"/>
      <c r="AA2902" s="79"/>
      <c r="AB2902" s="79"/>
      <c r="AC2902" s="164"/>
      <c r="AD2902" s="123"/>
      <c r="AE2902" s="174"/>
      <c r="AF2902" s="124"/>
    </row>
    <row r="2903" spans="1:32" s="106" customFormat="1">
      <c r="A2903" s="108"/>
      <c r="B2903" s="108"/>
      <c r="C2903" s="108"/>
      <c r="H2903" s="133"/>
      <c r="I2903" s="133"/>
      <c r="J2903" s="133"/>
      <c r="K2903" s="133"/>
      <c r="L2903" s="133"/>
      <c r="M2903" s="133"/>
      <c r="N2903" s="133"/>
      <c r="Q2903" s="109"/>
      <c r="R2903" s="109"/>
      <c r="S2903" s="109"/>
      <c r="T2903" s="109"/>
      <c r="U2903" s="109"/>
      <c r="V2903" s="109"/>
      <c r="W2903" s="122"/>
      <c r="X2903" s="138"/>
      <c r="Y2903" s="123" t="e">
        <f>SUM(#REF!*25000,Q2903*5000,S2903*1850,T2903*1650,U2903*850,V2903*85,W2903*500,#REF!*250,#REF!*100,#REF!*50,X2903)</f>
        <v>#REF!</v>
      </c>
      <c r="Z2903" s="123"/>
      <c r="AA2903" s="79"/>
      <c r="AB2903" s="79"/>
      <c r="AC2903" s="164"/>
      <c r="AD2903" s="123"/>
      <c r="AE2903" s="174"/>
      <c r="AF2903" s="124"/>
    </row>
    <row r="2904" spans="1:32" s="106" customFormat="1">
      <c r="A2904" s="108"/>
      <c r="B2904" s="108"/>
      <c r="C2904" s="108"/>
      <c r="H2904" s="133"/>
      <c r="I2904" s="133"/>
      <c r="J2904" s="133"/>
      <c r="K2904" s="133"/>
      <c r="L2904" s="133"/>
      <c r="M2904" s="133"/>
      <c r="N2904" s="133"/>
      <c r="Q2904" s="109"/>
      <c r="R2904" s="109"/>
      <c r="S2904" s="109"/>
      <c r="T2904" s="109"/>
      <c r="U2904" s="109"/>
      <c r="V2904" s="109"/>
      <c r="W2904" s="122"/>
      <c r="X2904" s="138"/>
      <c r="Y2904" s="123" t="e">
        <f>SUM(#REF!*25000,Q2904*5000,S2904*1850,T2904*1650,U2904*850,V2904*85,W2904*500,#REF!*250,#REF!*100,#REF!*50,X2904)</f>
        <v>#REF!</v>
      </c>
      <c r="Z2904" s="123"/>
      <c r="AA2904" s="79"/>
      <c r="AB2904" s="79"/>
      <c r="AC2904" s="164"/>
      <c r="AD2904" s="123"/>
      <c r="AE2904" s="174"/>
      <c r="AF2904" s="124"/>
    </row>
    <row r="2905" spans="1:32" s="106" customFormat="1">
      <c r="A2905" s="108"/>
      <c r="B2905" s="108"/>
      <c r="C2905" s="108"/>
      <c r="H2905" s="133"/>
      <c r="I2905" s="133"/>
      <c r="J2905" s="133"/>
      <c r="K2905" s="133"/>
      <c r="L2905" s="133"/>
      <c r="M2905" s="133"/>
      <c r="N2905" s="133"/>
      <c r="Q2905" s="109"/>
      <c r="R2905" s="109"/>
      <c r="S2905" s="109"/>
      <c r="T2905" s="109"/>
      <c r="U2905" s="109"/>
      <c r="V2905" s="109"/>
      <c r="W2905" s="122"/>
      <c r="X2905" s="138"/>
      <c r="Y2905" s="123" t="e">
        <f>SUM(#REF!*25000,Q2905*5000,S2905*1850,T2905*1650,U2905*850,V2905*85,W2905*500,#REF!*250,#REF!*100,#REF!*50,X2905)</f>
        <v>#REF!</v>
      </c>
      <c r="Z2905" s="123"/>
      <c r="AA2905" s="79"/>
      <c r="AB2905" s="79"/>
      <c r="AC2905" s="164"/>
      <c r="AD2905" s="123"/>
      <c r="AE2905" s="174"/>
      <c r="AF2905" s="124"/>
    </row>
    <row r="2906" spans="1:32" s="106" customFormat="1">
      <c r="A2906" s="108"/>
      <c r="B2906" s="108"/>
      <c r="C2906" s="108"/>
      <c r="H2906" s="133"/>
      <c r="I2906" s="133"/>
      <c r="J2906" s="133"/>
      <c r="K2906" s="133"/>
      <c r="L2906" s="133"/>
      <c r="M2906" s="133"/>
      <c r="N2906" s="133"/>
      <c r="Q2906" s="109"/>
      <c r="R2906" s="109"/>
      <c r="S2906" s="109"/>
      <c r="T2906" s="109"/>
      <c r="U2906" s="109"/>
      <c r="V2906" s="109"/>
      <c r="W2906" s="122"/>
      <c r="X2906" s="138"/>
      <c r="Y2906" s="123" t="e">
        <f>SUM(#REF!*25000,Q2906*5000,S2906*1850,T2906*1650,U2906*850,V2906*85,W2906*500,#REF!*250,#REF!*100,#REF!*50,X2906)</f>
        <v>#REF!</v>
      </c>
      <c r="Z2906" s="123"/>
      <c r="AA2906" s="79"/>
      <c r="AB2906" s="79"/>
      <c r="AC2906" s="164"/>
      <c r="AD2906" s="123"/>
      <c r="AE2906" s="174"/>
      <c r="AF2906" s="124"/>
    </row>
    <row r="2907" spans="1:32" s="106" customFormat="1">
      <c r="A2907" s="108"/>
      <c r="B2907" s="108"/>
      <c r="C2907" s="108"/>
      <c r="H2907" s="133"/>
      <c r="I2907" s="133"/>
      <c r="J2907" s="133"/>
      <c r="K2907" s="133"/>
      <c r="L2907" s="133"/>
      <c r="M2907" s="133"/>
      <c r="N2907" s="133"/>
      <c r="Q2907" s="109"/>
      <c r="R2907" s="109"/>
      <c r="S2907" s="109"/>
      <c r="T2907" s="109"/>
      <c r="U2907" s="109"/>
      <c r="V2907" s="109"/>
      <c r="W2907" s="122"/>
      <c r="X2907" s="138"/>
      <c r="Y2907" s="123" t="e">
        <f>SUM(#REF!*25000,Q2907*5000,S2907*1850,T2907*1650,U2907*850,V2907*85,W2907*500,#REF!*250,#REF!*100,#REF!*50,X2907)</f>
        <v>#REF!</v>
      </c>
      <c r="Z2907" s="123"/>
      <c r="AA2907" s="79"/>
      <c r="AB2907" s="79"/>
      <c r="AC2907" s="164"/>
      <c r="AD2907" s="123"/>
      <c r="AE2907" s="174"/>
      <c r="AF2907" s="124"/>
    </row>
    <row r="2908" spans="1:32" s="106" customFormat="1">
      <c r="A2908" s="108"/>
      <c r="B2908" s="108"/>
      <c r="C2908" s="108"/>
      <c r="H2908" s="133"/>
      <c r="I2908" s="133"/>
      <c r="J2908" s="133"/>
      <c r="K2908" s="133"/>
      <c r="L2908" s="133"/>
      <c r="M2908" s="133"/>
      <c r="N2908" s="133"/>
      <c r="Q2908" s="109"/>
      <c r="R2908" s="109"/>
      <c r="S2908" s="109"/>
      <c r="T2908" s="109"/>
      <c r="U2908" s="109"/>
      <c r="V2908" s="109"/>
      <c r="W2908" s="122"/>
      <c r="X2908" s="138"/>
      <c r="Y2908" s="123" t="e">
        <f>SUM(#REF!*25000,Q2908*5000,S2908*1850,T2908*1650,U2908*850,V2908*85,W2908*500,#REF!*250,#REF!*100,#REF!*50,X2908)</f>
        <v>#REF!</v>
      </c>
      <c r="Z2908" s="123"/>
      <c r="AA2908" s="79"/>
      <c r="AB2908" s="79"/>
      <c r="AC2908" s="164"/>
      <c r="AD2908" s="123"/>
      <c r="AE2908" s="174"/>
      <c r="AF2908" s="124"/>
    </row>
    <row r="2909" spans="1:32" s="106" customFormat="1">
      <c r="A2909" s="108"/>
      <c r="B2909" s="108"/>
      <c r="C2909" s="108"/>
      <c r="H2909" s="133"/>
      <c r="I2909" s="133"/>
      <c r="J2909" s="133"/>
      <c r="K2909" s="133"/>
      <c r="L2909" s="133"/>
      <c r="M2909" s="133"/>
      <c r="N2909" s="133"/>
      <c r="Q2909" s="109"/>
      <c r="R2909" s="109"/>
      <c r="S2909" s="109"/>
      <c r="T2909" s="109"/>
      <c r="U2909" s="109"/>
      <c r="V2909" s="109"/>
      <c r="W2909" s="122"/>
      <c r="X2909" s="138"/>
      <c r="Y2909" s="123" t="e">
        <f>SUM(#REF!*25000,Q2909*5000,S2909*1850,T2909*1650,U2909*850,V2909*85,W2909*500,#REF!*250,#REF!*100,#REF!*50,X2909)</f>
        <v>#REF!</v>
      </c>
      <c r="Z2909" s="123"/>
      <c r="AA2909" s="79"/>
      <c r="AB2909" s="79"/>
      <c r="AC2909" s="164"/>
      <c r="AD2909" s="123"/>
      <c r="AE2909" s="174"/>
      <c r="AF2909" s="124"/>
    </row>
    <row r="2910" spans="1:32" s="106" customFormat="1">
      <c r="A2910" s="108"/>
      <c r="B2910" s="108"/>
      <c r="C2910" s="108"/>
      <c r="H2910" s="133"/>
      <c r="I2910" s="133"/>
      <c r="J2910" s="133"/>
      <c r="K2910" s="133"/>
      <c r="L2910" s="133"/>
      <c r="M2910" s="133"/>
      <c r="N2910" s="133"/>
      <c r="Q2910" s="109"/>
      <c r="R2910" s="109"/>
      <c r="S2910" s="109"/>
      <c r="T2910" s="109"/>
      <c r="U2910" s="109"/>
      <c r="V2910" s="109"/>
      <c r="W2910" s="122"/>
      <c r="X2910" s="138"/>
      <c r="Y2910" s="123" t="e">
        <f>SUM(#REF!*25000,Q2910*5000,S2910*1850,T2910*1650,U2910*850,V2910*85,W2910*500,#REF!*250,#REF!*100,#REF!*50,X2910)</f>
        <v>#REF!</v>
      </c>
      <c r="Z2910" s="123"/>
      <c r="AA2910" s="79"/>
      <c r="AB2910" s="79"/>
      <c r="AC2910" s="164"/>
      <c r="AD2910" s="123"/>
      <c r="AE2910" s="174"/>
      <c r="AF2910" s="124"/>
    </row>
    <row r="2911" spans="1:32" s="106" customFormat="1">
      <c r="A2911" s="108"/>
      <c r="B2911" s="108"/>
      <c r="C2911" s="108"/>
      <c r="H2911" s="133"/>
      <c r="I2911" s="133"/>
      <c r="J2911" s="133"/>
      <c r="K2911" s="133"/>
      <c r="L2911" s="133"/>
      <c r="M2911" s="133"/>
      <c r="N2911" s="133"/>
      <c r="Q2911" s="109"/>
      <c r="R2911" s="109"/>
      <c r="S2911" s="109"/>
      <c r="T2911" s="109"/>
      <c r="U2911" s="109"/>
      <c r="V2911" s="109"/>
      <c r="W2911" s="122"/>
      <c r="X2911" s="138"/>
      <c r="Y2911" s="123" t="e">
        <f>SUM(#REF!*25000,Q2911*5000,S2911*1850,T2911*1650,U2911*850,V2911*85,W2911*500,#REF!*250,#REF!*100,#REF!*50,X2911)</f>
        <v>#REF!</v>
      </c>
      <c r="Z2911" s="123"/>
      <c r="AA2911" s="79"/>
      <c r="AB2911" s="79"/>
      <c r="AC2911" s="164"/>
      <c r="AD2911" s="123"/>
      <c r="AE2911" s="174"/>
      <c r="AF2911" s="124"/>
    </row>
    <row r="2912" spans="1:32" s="106" customFormat="1">
      <c r="A2912" s="108"/>
      <c r="B2912" s="108"/>
      <c r="C2912" s="108"/>
      <c r="H2912" s="133"/>
      <c r="I2912" s="133"/>
      <c r="J2912" s="133"/>
      <c r="K2912" s="133"/>
      <c r="L2912" s="133"/>
      <c r="M2912" s="133"/>
      <c r="N2912" s="133"/>
      <c r="Q2912" s="109"/>
      <c r="R2912" s="109"/>
      <c r="S2912" s="109"/>
      <c r="T2912" s="109"/>
      <c r="U2912" s="109"/>
      <c r="V2912" s="109"/>
      <c r="W2912" s="122"/>
      <c r="X2912" s="138"/>
      <c r="Y2912" s="123" t="e">
        <f>SUM(#REF!*25000,Q2912*5000,S2912*1850,T2912*1650,U2912*850,V2912*85,W2912*500,#REF!*250,#REF!*100,#REF!*50,X2912)</f>
        <v>#REF!</v>
      </c>
      <c r="Z2912" s="123"/>
      <c r="AA2912" s="79"/>
      <c r="AB2912" s="79"/>
      <c r="AC2912" s="164"/>
      <c r="AD2912" s="123"/>
      <c r="AE2912" s="174"/>
      <c r="AF2912" s="124"/>
    </row>
    <row r="2913" spans="1:32" s="106" customFormat="1">
      <c r="A2913" s="108"/>
      <c r="B2913" s="108"/>
      <c r="C2913" s="108"/>
      <c r="H2913" s="133"/>
      <c r="I2913" s="133"/>
      <c r="J2913" s="133"/>
      <c r="K2913" s="133"/>
      <c r="L2913" s="133"/>
      <c r="M2913" s="133"/>
      <c r="N2913" s="133"/>
      <c r="Q2913" s="109"/>
      <c r="R2913" s="109"/>
      <c r="S2913" s="109"/>
      <c r="T2913" s="109"/>
      <c r="U2913" s="109"/>
      <c r="V2913" s="109"/>
      <c r="W2913" s="122"/>
      <c r="X2913" s="138"/>
      <c r="Y2913" s="123" t="e">
        <f>SUM(#REF!*25000,Q2913*5000,S2913*1850,T2913*1650,U2913*850,V2913*85,W2913*500,#REF!*250,#REF!*100,#REF!*50,X2913)</f>
        <v>#REF!</v>
      </c>
      <c r="Z2913" s="123"/>
      <c r="AA2913" s="79"/>
      <c r="AB2913" s="79"/>
      <c r="AC2913" s="164"/>
      <c r="AD2913" s="123"/>
      <c r="AE2913" s="174"/>
      <c r="AF2913" s="124"/>
    </row>
    <row r="2914" spans="1:32" s="106" customFormat="1">
      <c r="A2914" s="108"/>
      <c r="B2914" s="108"/>
      <c r="C2914" s="108"/>
      <c r="H2914" s="133"/>
      <c r="I2914" s="133"/>
      <c r="J2914" s="133"/>
      <c r="K2914" s="133"/>
      <c r="L2914" s="133"/>
      <c r="M2914" s="133"/>
      <c r="N2914" s="133"/>
      <c r="Q2914" s="109"/>
      <c r="R2914" s="109"/>
      <c r="S2914" s="109"/>
      <c r="T2914" s="109"/>
      <c r="U2914" s="109"/>
      <c r="V2914" s="109"/>
      <c r="W2914" s="122"/>
      <c r="X2914" s="138"/>
      <c r="Y2914" s="123" t="e">
        <f>SUM(#REF!*25000,Q2914*5000,S2914*1850,T2914*1650,U2914*850,V2914*85,W2914*500,#REF!*250,#REF!*100,#REF!*50,X2914)</f>
        <v>#REF!</v>
      </c>
      <c r="Z2914" s="123"/>
      <c r="AA2914" s="79"/>
      <c r="AB2914" s="79"/>
      <c r="AC2914" s="164"/>
      <c r="AD2914" s="123"/>
      <c r="AE2914" s="174"/>
      <c r="AF2914" s="124"/>
    </row>
    <row r="2915" spans="1:32" s="106" customFormat="1">
      <c r="A2915" s="108"/>
      <c r="B2915" s="108"/>
      <c r="C2915" s="108"/>
      <c r="H2915" s="133"/>
      <c r="I2915" s="133"/>
      <c r="J2915" s="133"/>
      <c r="K2915" s="133"/>
      <c r="L2915" s="133"/>
      <c r="M2915" s="133"/>
      <c r="N2915" s="133"/>
      <c r="Q2915" s="109"/>
      <c r="R2915" s="109"/>
      <c r="S2915" s="109"/>
      <c r="T2915" s="109"/>
      <c r="U2915" s="109"/>
      <c r="V2915" s="109"/>
      <c r="W2915" s="122"/>
      <c r="X2915" s="138"/>
      <c r="Y2915" s="123" t="e">
        <f>SUM(#REF!*25000,Q2915*5000,S2915*1850,T2915*1650,U2915*850,V2915*85,W2915*500,#REF!*250,#REF!*100,#REF!*50,X2915)</f>
        <v>#REF!</v>
      </c>
      <c r="Z2915" s="123"/>
      <c r="AA2915" s="79"/>
      <c r="AB2915" s="79"/>
      <c r="AC2915" s="164"/>
      <c r="AD2915" s="123"/>
      <c r="AE2915" s="174"/>
      <c r="AF2915" s="124"/>
    </row>
    <row r="2916" spans="1:32" s="106" customFormat="1">
      <c r="A2916" s="108"/>
      <c r="B2916" s="108"/>
      <c r="C2916" s="108"/>
      <c r="H2916" s="133"/>
      <c r="I2916" s="133"/>
      <c r="J2916" s="133"/>
      <c r="K2916" s="133"/>
      <c r="L2916" s="133"/>
      <c r="M2916" s="133"/>
      <c r="N2916" s="133"/>
      <c r="Q2916" s="109"/>
      <c r="R2916" s="109"/>
      <c r="S2916" s="109"/>
      <c r="T2916" s="109"/>
      <c r="U2916" s="109"/>
      <c r="V2916" s="109"/>
      <c r="W2916" s="122"/>
      <c r="X2916" s="138"/>
      <c r="Y2916" s="123" t="e">
        <f>SUM(#REF!*25000,Q2916*5000,S2916*1850,T2916*1650,U2916*850,V2916*85,W2916*500,#REF!*250,#REF!*100,#REF!*50,X2916)</f>
        <v>#REF!</v>
      </c>
      <c r="Z2916" s="123"/>
      <c r="AA2916" s="79"/>
      <c r="AB2916" s="79"/>
      <c r="AC2916" s="164"/>
      <c r="AD2916" s="123"/>
      <c r="AE2916" s="174"/>
      <c r="AF2916" s="124"/>
    </row>
    <row r="2917" spans="1:32" s="106" customFormat="1">
      <c r="A2917" s="108"/>
      <c r="B2917" s="108"/>
      <c r="C2917" s="108"/>
      <c r="H2917" s="133"/>
      <c r="I2917" s="133"/>
      <c r="J2917" s="133"/>
      <c r="K2917" s="133"/>
      <c r="L2917" s="133"/>
      <c r="M2917" s="133"/>
      <c r="N2917" s="133"/>
      <c r="Q2917" s="109"/>
      <c r="R2917" s="109"/>
      <c r="S2917" s="109"/>
      <c r="T2917" s="109"/>
      <c r="U2917" s="109"/>
      <c r="V2917" s="109"/>
      <c r="W2917" s="122"/>
      <c r="X2917" s="138"/>
      <c r="Y2917" s="123" t="e">
        <f>SUM(#REF!*25000,Q2917*5000,S2917*1850,T2917*1650,U2917*850,V2917*85,W2917*500,#REF!*250,#REF!*100,#REF!*50,X2917)</f>
        <v>#REF!</v>
      </c>
      <c r="Z2917" s="123"/>
      <c r="AA2917" s="79"/>
      <c r="AB2917" s="79"/>
      <c r="AC2917" s="164"/>
      <c r="AD2917" s="123"/>
      <c r="AE2917" s="174"/>
      <c r="AF2917" s="124"/>
    </row>
    <row r="2918" spans="1:32" s="106" customFormat="1">
      <c r="A2918" s="108"/>
      <c r="B2918" s="108"/>
      <c r="C2918" s="108"/>
      <c r="H2918" s="133"/>
      <c r="I2918" s="133"/>
      <c r="J2918" s="133"/>
      <c r="K2918" s="133"/>
      <c r="L2918" s="133"/>
      <c r="M2918" s="133"/>
      <c r="N2918" s="133"/>
      <c r="Q2918" s="109"/>
      <c r="R2918" s="109"/>
      <c r="S2918" s="109"/>
      <c r="T2918" s="109"/>
      <c r="U2918" s="109"/>
      <c r="V2918" s="109"/>
      <c r="W2918" s="122"/>
      <c r="X2918" s="138"/>
      <c r="Y2918" s="123" t="e">
        <f>SUM(#REF!*25000,Q2918*5000,S2918*1850,T2918*1650,U2918*850,V2918*85,W2918*500,#REF!*250,#REF!*100,#REF!*50,X2918)</f>
        <v>#REF!</v>
      </c>
      <c r="Z2918" s="123"/>
      <c r="AA2918" s="79"/>
      <c r="AB2918" s="79"/>
      <c r="AC2918" s="164"/>
      <c r="AD2918" s="123"/>
      <c r="AE2918" s="174"/>
      <c r="AF2918" s="124"/>
    </row>
    <row r="2919" spans="1:32" s="106" customFormat="1">
      <c r="A2919" s="108"/>
      <c r="B2919" s="108"/>
      <c r="C2919" s="108"/>
      <c r="H2919" s="133"/>
      <c r="I2919" s="133"/>
      <c r="J2919" s="133"/>
      <c r="K2919" s="133"/>
      <c r="L2919" s="133"/>
      <c r="M2919" s="133"/>
      <c r="N2919" s="133"/>
      <c r="Q2919" s="109"/>
      <c r="R2919" s="109"/>
      <c r="S2919" s="109"/>
      <c r="T2919" s="109"/>
      <c r="U2919" s="109"/>
      <c r="V2919" s="109"/>
      <c r="W2919" s="122"/>
      <c r="X2919" s="138"/>
      <c r="Y2919" s="123" t="e">
        <f>SUM(#REF!*25000,Q2919*5000,S2919*1850,T2919*1650,U2919*850,V2919*85,W2919*500,#REF!*250,#REF!*100,#REF!*50,X2919)</f>
        <v>#REF!</v>
      </c>
      <c r="Z2919" s="123"/>
      <c r="AA2919" s="79"/>
      <c r="AB2919" s="79"/>
      <c r="AC2919" s="164"/>
      <c r="AD2919" s="123"/>
      <c r="AE2919" s="174"/>
      <c r="AF2919" s="124"/>
    </row>
    <row r="2920" spans="1:32" s="106" customFormat="1">
      <c r="A2920" s="108"/>
      <c r="B2920" s="108"/>
      <c r="C2920" s="108"/>
      <c r="H2920" s="133"/>
      <c r="I2920" s="133"/>
      <c r="J2920" s="133"/>
      <c r="K2920" s="133"/>
      <c r="L2920" s="133"/>
      <c r="M2920" s="133"/>
      <c r="N2920" s="133"/>
      <c r="Q2920" s="109"/>
      <c r="R2920" s="109"/>
      <c r="S2920" s="109"/>
      <c r="T2920" s="109"/>
      <c r="U2920" s="109"/>
      <c r="V2920" s="109"/>
      <c r="W2920" s="122"/>
      <c r="X2920" s="138"/>
      <c r="Y2920" s="123" t="e">
        <f>SUM(#REF!*25000,Q2920*5000,S2920*1850,T2920*1650,U2920*850,V2920*85,W2920*500,#REF!*250,#REF!*100,#REF!*50,X2920)</f>
        <v>#REF!</v>
      </c>
      <c r="Z2920" s="123"/>
      <c r="AA2920" s="79"/>
      <c r="AB2920" s="79"/>
      <c r="AC2920" s="164"/>
      <c r="AD2920" s="123"/>
      <c r="AE2920" s="174"/>
      <c r="AF2920" s="124"/>
    </row>
    <row r="2921" spans="1:32" s="106" customFormat="1">
      <c r="A2921" s="108"/>
      <c r="B2921" s="108"/>
      <c r="C2921" s="108"/>
      <c r="H2921" s="133"/>
      <c r="I2921" s="133"/>
      <c r="J2921" s="133"/>
      <c r="K2921" s="133"/>
      <c r="L2921" s="133"/>
      <c r="M2921" s="133"/>
      <c r="N2921" s="133"/>
      <c r="Q2921" s="109"/>
      <c r="R2921" s="109"/>
      <c r="S2921" s="109"/>
      <c r="T2921" s="109"/>
      <c r="U2921" s="109"/>
      <c r="V2921" s="109"/>
      <c r="W2921" s="122"/>
      <c r="X2921" s="138"/>
      <c r="Y2921" s="123" t="e">
        <f>SUM(#REF!*25000,Q2921*5000,S2921*1850,T2921*1650,U2921*850,V2921*85,W2921*500,#REF!*250,#REF!*100,#REF!*50,X2921)</f>
        <v>#REF!</v>
      </c>
      <c r="Z2921" s="123"/>
      <c r="AA2921" s="79"/>
      <c r="AB2921" s="79"/>
      <c r="AC2921" s="164"/>
      <c r="AD2921" s="123"/>
      <c r="AE2921" s="174"/>
      <c r="AF2921" s="124"/>
    </row>
    <row r="2922" spans="1:32" s="106" customFormat="1">
      <c r="A2922" s="108"/>
      <c r="B2922" s="108"/>
      <c r="C2922" s="108"/>
      <c r="H2922" s="133"/>
      <c r="I2922" s="133"/>
      <c r="J2922" s="133"/>
      <c r="K2922" s="133"/>
      <c r="L2922" s="133"/>
      <c r="M2922" s="133"/>
      <c r="N2922" s="133"/>
      <c r="Q2922" s="109"/>
      <c r="R2922" s="109"/>
      <c r="S2922" s="109"/>
      <c r="T2922" s="109"/>
      <c r="U2922" s="109"/>
      <c r="V2922" s="109"/>
      <c r="W2922" s="122"/>
      <c r="X2922" s="138"/>
      <c r="Y2922" s="123" t="e">
        <f>SUM(#REF!*25000,Q2922*5000,S2922*1850,T2922*1650,U2922*850,V2922*85,W2922*500,#REF!*250,#REF!*100,#REF!*50,X2922)</f>
        <v>#REF!</v>
      </c>
      <c r="Z2922" s="123"/>
      <c r="AA2922" s="79"/>
      <c r="AB2922" s="79"/>
      <c r="AC2922" s="164"/>
      <c r="AD2922" s="123"/>
      <c r="AE2922" s="174"/>
      <c r="AF2922" s="124"/>
    </row>
    <row r="2923" spans="1:32" s="106" customFormat="1">
      <c r="A2923" s="108"/>
      <c r="B2923" s="108"/>
      <c r="C2923" s="108"/>
      <c r="H2923" s="133"/>
      <c r="I2923" s="133"/>
      <c r="J2923" s="133"/>
      <c r="K2923" s="133"/>
      <c r="L2923" s="133"/>
      <c r="M2923" s="133"/>
      <c r="N2923" s="133"/>
      <c r="Q2923" s="109"/>
      <c r="R2923" s="109"/>
      <c r="S2923" s="109"/>
      <c r="T2923" s="109"/>
      <c r="U2923" s="109"/>
      <c r="V2923" s="109"/>
      <c r="W2923" s="122"/>
      <c r="X2923" s="138"/>
      <c r="Y2923" s="123" t="e">
        <f>SUM(#REF!*25000,Q2923*5000,S2923*1850,T2923*1650,U2923*850,V2923*85,W2923*500,#REF!*250,#REF!*100,#REF!*50,X2923)</f>
        <v>#REF!</v>
      </c>
      <c r="Z2923" s="123"/>
      <c r="AA2923" s="79"/>
      <c r="AB2923" s="79"/>
      <c r="AC2923" s="164"/>
      <c r="AD2923" s="123"/>
      <c r="AE2923" s="174"/>
      <c r="AF2923" s="124"/>
    </row>
    <row r="2924" spans="1:32" s="106" customFormat="1">
      <c r="A2924" s="108"/>
      <c r="B2924" s="108"/>
      <c r="C2924" s="108"/>
      <c r="H2924" s="133"/>
      <c r="I2924" s="133"/>
      <c r="J2924" s="133"/>
      <c r="K2924" s="133"/>
      <c r="L2924" s="133"/>
      <c r="M2924" s="133"/>
      <c r="N2924" s="133"/>
      <c r="Q2924" s="109"/>
      <c r="R2924" s="109"/>
      <c r="S2924" s="109"/>
      <c r="T2924" s="109"/>
      <c r="U2924" s="109"/>
      <c r="V2924" s="109"/>
      <c r="W2924" s="122"/>
      <c r="X2924" s="138"/>
      <c r="Y2924" s="123" t="e">
        <f>SUM(#REF!*25000,Q2924*5000,S2924*1850,T2924*1650,U2924*850,V2924*85,W2924*500,#REF!*250,#REF!*100,#REF!*50,X2924)</f>
        <v>#REF!</v>
      </c>
      <c r="Z2924" s="123"/>
      <c r="AA2924" s="79"/>
      <c r="AB2924" s="79"/>
      <c r="AC2924" s="164"/>
      <c r="AD2924" s="123"/>
      <c r="AE2924" s="174"/>
      <c r="AF2924" s="124"/>
    </row>
    <row r="2925" spans="1:32" s="106" customFormat="1">
      <c r="A2925" s="108"/>
      <c r="B2925" s="108"/>
      <c r="C2925" s="108"/>
      <c r="H2925" s="133"/>
      <c r="I2925" s="133"/>
      <c r="J2925" s="133"/>
      <c r="K2925" s="133"/>
      <c r="L2925" s="133"/>
      <c r="M2925" s="133"/>
      <c r="N2925" s="133"/>
      <c r="Q2925" s="109"/>
      <c r="R2925" s="109"/>
      <c r="S2925" s="109"/>
      <c r="T2925" s="109"/>
      <c r="U2925" s="109"/>
      <c r="V2925" s="109"/>
      <c r="W2925" s="122"/>
      <c r="X2925" s="138"/>
      <c r="Y2925" s="123" t="e">
        <f>SUM(#REF!*25000,Q2925*5000,S2925*1850,T2925*1650,U2925*850,V2925*85,W2925*500,#REF!*250,#REF!*100,#REF!*50,X2925)</f>
        <v>#REF!</v>
      </c>
      <c r="Z2925" s="123"/>
      <c r="AA2925" s="79"/>
      <c r="AB2925" s="79"/>
      <c r="AC2925" s="164"/>
      <c r="AD2925" s="123"/>
      <c r="AE2925" s="174"/>
      <c r="AF2925" s="124"/>
    </row>
    <row r="2926" spans="1:32" s="106" customFormat="1">
      <c r="A2926" s="108"/>
      <c r="B2926" s="108"/>
      <c r="C2926" s="108"/>
      <c r="H2926" s="133"/>
      <c r="I2926" s="133"/>
      <c r="J2926" s="133"/>
      <c r="K2926" s="133"/>
      <c r="L2926" s="133"/>
      <c r="M2926" s="133"/>
      <c r="N2926" s="133"/>
      <c r="Q2926" s="109"/>
      <c r="R2926" s="109"/>
      <c r="S2926" s="109"/>
      <c r="T2926" s="109"/>
      <c r="U2926" s="109"/>
      <c r="V2926" s="109"/>
      <c r="W2926" s="122"/>
      <c r="X2926" s="138"/>
      <c r="Y2926" s="123" t="e">
        <f>SUM(#REF!*25000,Q2926*5000,S2926*1850,T2926*1650,U2926*850,V2926*85,W2926*500,#REF!*250,#REF!*100,#REF!*50,X2926)</f>
        <v>#REF!</v>
      </c>
      <c r="Z2926" s="123"/>
      <c r="AA2926" s="79"/>
      <c r="AB2926" s="79"/>
      <c r="AC2926" s="164"/>
      <c r="AD2926" s="123"/>
      <c r="AE2926" s="174"/>
      <c r="AF2926" s="124"/>
    </row>
    <row r="2927" spans="1:32" s="106" customFormat="1">
      <c r="A2927" s="108"/>
      <c r="B2927" s="108"/>
      <c r="C2927" s="108"/>
      <c r="H2927" s="133"/>
      <c r="I2927" s="133"/>
      <c r="J2927" s="133"/>
      <c r="K2927" s="133"/>
      <c r="L2927" s="133"/>
      <c r="M2927" s="133"/>
      <c r="N2927" s="133"/>
      <c r="Q2927" s="109"/>
      <c r="R2927" s="109"/>
      <c r="S2927" s="109"/>
      <c r="T2927" s="109"/>
      <c r="U2927" s="109"/>
      <c r="V2927" s="109"/>
      <c r="W2927" s="122"/>
      <c r="X2927" s="138"/>
      <c r="Y2927" s="123" t="e">
        <f>SUM(#REF!*25000,Q2927*5000,S2927*1850,T2927*1650,U2927*850,V2927*85,W2927*500,#REF!*250,#REF!*100,#REF!*50,X2927)</f>
        <v>#REF!</v>
      </c>
      <c r="Z2927" s="123"/>
      <c r="AA2927" s="79"/>
      <c r="AB2927" s="79"/>
      <c r="AC2927" s="164"/>
      <c r="AD2927" s="123"/>
      <c r="AE2927" s="174"/>
      <c r="AF2927" s="124"/>
    </row>
    <row r="2928" spans="1:32" s="106" customFormat="1">
      <c r="A2928" s="108"/>
      <c r="B2928" s="108"/>
      <c r="C2928" s="108"/>
      <c r="H2928" s="133"/>
      <c r="I2928" s="133"/>
      <c r="J2928" s="133"/>
      <c r="K2928" s="133"/>
      <c r="L2928" s="133"/>
      <c r="M2928" s="133"/>
      <c r="N2928" s="133"/>
      <c r="Q2928" s="109"/>
      <c r="R2928" s="109"/>
      <c r="S2928" s="109"/>
      <c r="T2928" s="109"/>
      <c r="U2928" s="109"/>
      <c r="V2928" s="109"/>
      <c r="W2928" s="122"/>
      <c r="X2928" s="138"/>
      <c r="Y2928" s="123" t="e">
        <f>SUM(#REF!*25000,Q2928*5000,S2928*1850,T2928*1650,U2928*850,V2928*85,W2928*500,#REF!*250,#REF!*100,#REF!*50,X2928)</f>
        <v>#REF!</v>
      </c>
      <c r="Z2928" s="123"/>
      <c r="AA2928" s="79"/>
      <c r="AB2928" s="79"/>
      <c r="AC2928" s="164"/>
      <c r="AD2928" s="123"/>
      <c r="AE2928" s="174"/>
      <c r="AF2928" s="124"/>
    </row>
    <row r="2929" spans="1:32" s="106" customFormat="1">
      <c r="A2929" s="108"/>
      <c r="B2929" s="108"/>
      <c r="C2929" s="108"/>
      <c r="H2929" s="133"/>
      <c r="I2929" s="133"/>
      <c r="J2929" s="133"/>
      <c r="K2929" s="133"/>
      <c r="L2929" s="133"/>
      <c r="M2929" s="133"/>
      <c r="N2929" s="133"/>
      <c r="Q2929" s="109"/>
      <c r="R2929" s="109"/>
      <c r="S2929" s="109"/>
      <c r="T2929" s="109"/>
      <c r="U2929" s="109"/>
      <c r="V2929" s="109"/>
      <c r="W2929" s="122"/>
      <c r="X2929" s="138"/>
      <c r="Y2929" s="123" t="e">
        <f>SUM(#REF!*25000,Q2929*5000,S2929*1850,T2929*1650,U2929*850,V2929*85,W2929*500,#REF!*250,#REF!*100,#REF!*50,X2929)</f>
        <v>#REF!</v>
      </c>
      <c r="Z2929" s="123"/>
      <c r="AA2929" s="79"/>
      <c r="AB2929" s="79"/>
      <c r="AC2929" s="164"/>
      <c r="AD2929" s="123"/>
      <c r="AE2929" s="174"/>
      <c r="AF2929" s="124"/>
    </row>
    <row r="2930" spans="1:32" s="106" customFormat="1">
      <c r="A2930" s="108"/>
      <c r="B2930" s="108"/>
      <c r="C2930" s="108"/>
      <c r="H2930" s="133"/>
      <c r="I2930" s="133"/>
      <c r="J2930" s="133"/>
      <c r="K2930" s="133"/>
      <c r="L2930" s="133"/>
      <c r="M2930" s="133"/>
      <c r="N2930" s="133"/>
      <c r="Q2930" s="109"/>
      <c r="R2930" s="109"/>
      <c r="S2930" s="109"/>
      <c r="T2930" s="109"/>
      <c r="U2930" s="109"/>
      <c r="V2930" s="109"/>
      <c r="W2930" s="122"/>
      <c r="X2930" s="138"/>
      <c r="Y2930" s="123" t="e">
        <f>SUM(#REF!*25000,Q2930*5000,S2930*1850,T2930*1650,U2930*850,V2930*85,W2930*500,#REF!*250,#REF!*100,#REF!*50,X2930)</f>
        <v>#REF!</v>
      </c>
      <c r="Z2930" s="123"/>
      <c r="AA2930" s="79"/>
      <c r="AB2930" s="79"/>
      <c r="AC2930" s="164"/>
      <c r="AD2930" s="123"/>
      <c r="AE2930" s="174"/>
      <c r="AF2930" s="124"/>
    </row>
    <row r="2931" spans="1:32" s="106" customFormat="1">
      <c r="A2931" s="108"/>
      <c r="B2931" s="108"/>
      <c r="C2931" s="108"/>
      <c r="H2931" s="133"/>
      <c r="I2931" s="133"/>
      <c r="J2931" s="133"/>
      <c r="K2931" s="133"/>
      <c r="L2931" s="133"/>
      <c r="M2931" s="133"/>
      <c r="N2931" s="133"/>
      <c r="Q2931" s="109"/>
      <c r="R2931" s="109"/>
      <c r="S2931" s="109"/>
      <c r="T2931" s="109"/>
      <c r="U2931" s="109"/>
      <c r="V2931" s="109"/>
      <c r="W2931" s="122"/>
      <c r="X2931" s="138"/>
      <c r="Y2931" s="123" t="e">
        <f>SUM(#REF!*25000,Q2931*5000,S2931*1850,T2931*1650,U2931*850,V2931*85,W2931*500,#REF!*250,#REF!*100,#REF!*50,X2931)</f>
        <v>#REF!</v>
      </c>
      <c r="Z2931" s="123"/>
      <c r="AA2931" s="79"/>
      <c r="AB2931" s="79"/>
      <c r="AC2931" s="164"/>
      <c r="AD2931" s="123"/>
      <c r="AE2931" s="174"/>
      <c r="AF2931" s="124"/>
    </row>
    <row r="2932" spans="1:32" s="106" customFormat="1">
      <c r="A2932" s="108"/>
      <c r="B2932" s="108"/>
      <c r="C2932" s="108"/>
      <c r="H2932" s="133"/>
      <c r="I2932" s="133"/>
      <c r="J2932" s="133"/>
      <c r="K2932" s="133"/>
      <c r="L2932" s="133"/>
      <c r="M2932" s="133"/>
      <c r="N2932" s="133"/>
      <c r="Q2932" s="109"/>
      <c r="R2932" s="109"/>
      <c r="S2932" s="109"/>
      <c r="T2932" s="109"/>
      <c r="U2932" s="109"/>
      <c r="V2932" s="109"/>
      <c r="W2932" s="122"/>
      <c r="X2932" s="138"/>
      <c r="Y2932" s="123" t="e">
        <f>SUM(#REF!*25000,Q2932*5000,S2932*1850,T2932*1650,U2932*850,V2932*85,W2932*500,#REF!*250,#REF!*100,#REF!*50,X2932)</f>
        <v>#REF!</v>
      </c>
      <c r="Z2932" s="123"/>
      <c r="AA2932" s="79"/>
      <c r="AB2932" s="79"/>
      <c r="AC2932" s="164"/>
      <c r="AD2932" s="123"/>
      <c r="AE2932" s="174"/>
      <c r="AF2932" s="124"/>
    </row>
    <row r="2933" spans="1:32" s="106" customFormat="1">
      <c r="A2933" s="108"/>
      <c r="B2933" s="108"/>
      <c r="C2933" s="108"/>
      <c r="H2933" s="133"/>
      <c r="I2933" s="133"/>
      <c r="J2933" s="133"/>
      <c r="K2933" s="133"/>
      <c r="L2933" s="133"/>
      <c r="M2933" s="133"/>
      <c r="N2933" s="133"/>
      <c r="Q2933" s="109"/>
      <c r="R2933" s="109"/>
      <c r="S2933" s="109"/>
      <c r="T2933" s="109"/>
      <c r="U2933" s="109"/>
      <c r="V2933" s="109"/>
      <c r="W2933" s="122"/>
      <c r="X2933" s="138"/>
      <c r="Y2933" s="123" t="e">
        <f>SUM(#REF!*25000,Q2933*5000,S2933*1850,T2933*1650,U2933*850,V2933*85,W2933*500,#REF!*250,#REF!*100,#REF!*50,X2933)</f>
        <v>#REF!</v>
      </c>
      <c r="Z2933" s="123"/>
      <c r="AA2933" s="79"/>
      <c r="AB2933" s="79"/>
      <c r="AC2933" s="164"/>
      <c r="AD2933" s="123"/>
      <c r="AE2933" s="174"/>
      <c r="AF2933" s="124"/>
    </row>
    <row r="2934" spans="1:32" s="106" customFormat="1">
      <c r="A2934" s="108"/>
      <c r="B2934" s="108"/>
      <c r="C2934" s="108"/>
      <c r="H2934" s="133"/>
      <c r="I2934" s="133"/>
      <c r="J2934" s="133"/>
      <c r="K2934" s="133"/>
      <c r="L2934" s="133"/>
      <c r="M2934" s="133"/>
      <c r="N2934" s="133"/>
      <c r="Q2934" s="109"/>
      <c r="R2934" s="109"/>
      <c r="S2934" s="109"/>
      <c r="T2934" s="109"/>
      <c r="U2934" s="109"/>
      <c r="V2934" s="109"/>
      <c r="W2934" s="122"/>
      <c r="X2934" s="138"/>
      <c r="Y2934" s="123" t="e">
        <f>SUM(#REF!*25000,Q2934*5000,S2934*1850,T2934*1650,U2934*850,V2934*85,W2934*500,#REF!*250,#REF!*100,#REF!*50,X2934)</f>
        <v>#REF!</v>
      </c>
      <c r="Z2934" s="123"/>
      <c r="AA2934" s="79"/>
      <c r="AB2934" s="79"/>
      <c r="AC2934" s="164"/>
      <c r="AD2934" s="123"/>
      <c r="AE2934" s="174"/>
      <c r="AF2934" s="124"/>
    </row>
    <row r="2935" spans="1:32" s="106" customFormat="1">
      <c r="A2935" s="108"/>
      <c r="B2935" s="108"/>
      <c r="C2935" s="108"/>
      <c r="H2935" s="133"/>
      <c r="I2935" s="133"/>
      <c r="J2935" s="133"/>
      <c r="K2935" s="133"/>
      <c r="L2935" s="133"/>
      <c r="M2935" s="133"/>
      <c r="N2935" s="133"/>
      <c r="Q2935" s="109"/>
      <c r="R2935" s="109"/>
      <c r="S2935" s="109"/>
      <c r="T2935" s="109"/>
      <c r="U2935" s="109"/>
      <c r="V2935" s="109"/>
      <c r="W2935" s="122"/>
      <c r="X2935" s="138"/>
      <c r="Y2935" s="123" t="e">
        <f>SUM(#REF!*25000,Q2935*5000,S2935*1850,T2935*1650,U2935*850,V2935*85,W2935*500,#REF!*250,#REF!*100,#REF!*50,X2935)</f>
        <v>#REF!</v>
      </c>
      <c r="Z2935" s="123"/>
      <c r="AA2935" s="79"/>
      <c r="AB2935" s="79"/>
      <c r="AC2935" s="164"/>
      <c r="AD2935" s="123"/>
      <c r="AE2935" s="174"/>
      <c r="AF2935" s="124"/>
    </row>
    <row r="2936" spans="1:32" s="106" customFormat="1">
      <c r="A2936" s="108"/>
      <c r="B2936" s="108"/>
      <c r="C2936" s="108"/>
      <c r="H2936" s="133"/>
      <c r="I2936" s="133"/>
      <c r="J2936" s="133"/>
      <c r="K2936" s="133"/>
      <c r="L2936" s="133"/>
      <c r="M2936" s="133"/>
      <c r="N2936" s="133"/>
      <c r="Q2936" s="109"/>
      <c r="R2936" s="109"/>
      <c r="S2936" s="109"/>
      <c r="T2936" s="109"/>
      <c r="U2936" s="109"/>
      <c r="V2936" s="109"/>
      <c r="W2936" s="122"/>
      <c r="X2936" s="138"/>
      <c r="Y2936" s="123" t="e">
        <f>SUM(#REF!*25000,Q2936*5000,S2936*1850,T2936*1650,U2936*850,V2936*85,W2936*500,#REF!*250,#REF!*100,#REF!*50,X2936)</f>
        <v>#REF!</v>
      </c>
      <c r="Z2936" s="123"/>
      <c r="AA2936" s="79"/>
      <c r="AB2936" s="79"/>
      <c r="AC2936" s="164"/>
      <c r="AD2936" s="123"/>
      <c r="AE2936" s="174"/>
      <c r="AF2936" s="124"/>
    </row>
    <row r="2937" spans="1:32" s="106" customFormat="1">
      <c r="A2937" s="108"/>
      <c r="B2937" s="108"/>
      <c r="C2937" s="108"/>
      <c r="H2937" s="133"/>
      <c r="I2937" s="133"/>
      <c r="J2937" s="133"/>
      <c r="K2937" s="133"/>
      <c r="L2937" s="133"/>
      <c r="M2937" s="133"/>
      <c r="N2937" s="133"/>
      <c r="Q2937" s="109"/>
      <c r="R2937" s="109"/>
      <c r="S2937" s="109"/>
      <c r="T2937" s="109"/>
      <c r="U2937" s="109"/>
      <c r="V2937" s="109"/>
      <c r="W2937" s="122"/>
      <c r="X2937" s="138"/>
      <c r="Y2937" s="123" t="e">
        <f>SUM(#REF!*25000,Q2937*5000,S2937*1850,T2937*1650,U2937*850,V2937*85,W2937*500,#REF!*250,#REF!*100,#REF!*50,X2937)</f>
        <v>#REF!</v>
      </c>
      <c r="Z2937" s="123"/>
      <c r="AA2937" s="79"/>
      <c r="AB2937" s="79"/>
      <c r="AC2937" s="164"/>
      <c r="AD2937" s="123"/>
      <c r="AE2937" s="174"/>
      <c r="AF2937" s="124"/>
    </row>
    <row r="2938" spans="1:32" s="106" customFormat="1">
      <c r="A2938" s="108"/>
      <c r="B2938" s="108"/>
      <c r="C2938" s="108"/>
      <c r="H2938" s="133"/>
      <c r="I2938" s="133"/>
      <c r="J2938" s="133"/>
      <c r="K2938" s="133"/>
      <c r="L2938" s="133"/>
      <c r="M2938" s="133"/>
      <c r="N2938" s="133"/>
      <c r="Q2938" s="109"/>
      <c r="R2938" s="109"/>
      <c r="S2938" s="109"/>
      <c r="T2938" s="109"/>
      <c r="U2938" s="109"/>
      <c r="V2938" s="109"/>
      <c r="W2938" s="122"/>
      <c r="X2938" s="138"/>
      <c r="Y2938" s="123" t="e">
        <f>SUM(#REF!*25000,Q2938*5000,S2938*1850,T2938*1650,U2938*850,V2938*85,W2938*500,#REF!*250,#REF!*100,#REF!*50,X2938)</f>
        <v>#REF!</v>
      </c>
      <c r="Z2938" s="123"/>
      <c r="AA2938" s="79"/>
      <c r="AB2938" s="79"/>
      <c r="AC2938" s="164"/>
      <c r="AD2938" s="123"/>
      <c r="AE2938" s="174"/>
      <c r="AF2938" s="124"/>
    </row>
    <row r="2939" spans="1:32" s="106" customFormat="1">
      <c r="A2939" s="108"/>
      <c r="B2939" s="108"/>
      <c r="C2939" s="108"/>
      <c r="H2939" s="133"/>
      <c r="I2939" s="133"/>
      <c r="J2939" s="133"/>
      <c r="K2939" s="133"/>
      <c r="L2939" s="133"/>
      <c r="M2939" s="133"/>
      <c r="N2939" s="133"/>
      <c r="Q2939" s="109"/>
      <c r="R2939" s="109"/>
      <c r="S2939" s="109"/>
      <c r="T2939" s="109"/>
      <c r="U2939" s="109"/>
      <c r="V2939" s="109"/>
      <c r="W2939" s="122"/>
      <c r="X2939" s="138"/>
      <c r="Y2939" s="123" t="e">
        <f>SUM(#REF!*25000,Q2939*5000,S2939*1850,T2939*1650,U2939*850,V2939*85,W2939*500,#REF!*250,#REF!*100,#REF!*50,X2939)</f>
        <v>#REF!</v>
      </c>
      <c r="Z2939" s="123"/>
      <c r="AA2939" s="79"/>
      <c r="AB2939" s="79"/>
      <c r="AC2939" s="164"/>
      <c r="AD2939" s="123"/>
      <c r="AE2939" s="174"/>
      <c r="AF2939" s="124"/>
    </row>
    <row r="2940" spans="1:32" s="106" customFormat="1">
      <c r="A2940" s="108"/>
      <c r="B2940" s="108"/>
      <c r="C2940" s="108"/>
      <c r="H2940" s="133"/>
      <c r="I2940" s="133"/>
      <c r="J2940" s="133"/>
      <c r="K2940" s="133"/>
      <c r="L2940" s="133"/>
      <c r="M2940" s="133"/>
      <c r="N2940" s="133"/>
      <c r="Q2940" s="109"/>
      <c r="R2940" s="109"/>
      <c r="S2940" s="109"/>
      <c r="T2940" s="109"/>
      <c r="U2940" s="109"/>
      <c r="V2940" s="109"/>
      <c r="W2940" s="122"/>
      <c r="X2940" s="138"/>
      <c r="Y2940" s="123" t="e">
        <f>SUM(#REF!*25000,Q2940*5000,S2940*1850,T2940*1650,U2940*850,V2940*85,W2940*500,#REF!*250,#REF!*100,#REF!*50,X2940)</f>
        <v>#REF!</v>
      </c>
      <c r="Z2940" s="123"/>
      <c r="AA2940" s="79"/>
      <c r="AB2940" s="79"/>
      <c r="AC2940" s="164"/>
      <c r="AD2940" s="123"/>
      <c r="AE2940" s="174"/>
      <c r="AF2940" s="124"/>
    </row>
    <row r="2941" spans="1:32" s="106" customFormat="1">
      <c r="A2941" s="108"/>
      <c r="B2941" s="108"/>
      <c r="C2941" s="108"/>
      <c r="H2941" s="133"/>
      <c r="I2941" s="133"/>
      <c r="J2941" s="133"/>
      <c r="K2941" s="133"/>
      <c r="L2941" s="133"/>
      <c r="M2941" s="133"/>
      <c r="N2941" s="133"/>
      <c r="Q2941" s="109"/>
      <c r="R2941" s="109"/>
      <c r="S2941" s="109"/>
      <c r="T2941" s="109"/>
      <c r="U2941" s="109"/>
      <c r="V2941" s="109"/>
      <c r="W2941" s="122"/>
      <c r="X2941" s="138"/>
      <c r="Y2941" s="123" t="e">
        <f>SUM(#REF!*25000,Q2941*5000,S2941*1850,T2941*1650,U2941*850,V2941*85,W2941*500,#REF!*250,#REF!*100,#REF!*50,X2941)</f>
        <v>#REF!</v>
      </c>
      <c r="Z2941" s="123"/>
      <c r="AA2941" s="79"/>
      <c r="AB2941" s="79"/>
      <c r="AC2941" s="164"/>
      <c r="AD2941" s="123"/>
      <c r="AE2941" s="174"/>
      <c r="AF2941" s="124"/>
    </row>
    <row r="2942" spans="1:32" s="106" customFormat="1">
      <c r="A2942" s="108"/>
      <c r="B2942" s="108"/>
      <c r="C2942" s="108"/>
      <c r="H2942" s="133"/>
      <c r="I2942" s="133"/>
      <c r="J2942" s="133"/>
      <c r="K2942" s="133"/>
      <c r="L2942" s="133"/>
      <c r="M2942" s="133"/>
      <c r="N2942" s="133"/>
      <c r="Q2942" s="109"/>
      <c r="R2942" s="109"/>
      <c r="S2942" s="109"/>
      <c r="T2942" s="109"/>
      <c r="U2942" s="109"/>
      <c r="V2942" s="109"/>
      <c r="W2942" s="122"/>
      <c r="X2942" s="138"/>
      <c r="Y2942" s="123" t="e">
        <f>SUM(#REF!*25000,Q2942*5000,S2942*1850,T2942*1650,U2942*850,V2942*85,W2942*500,#REF!*250,#REF!*100,#REF!*50,X2942)</f>
        <v>#REF!</v>
      </c>
      <c r="Z2942" s="123"/>
      <c r="AA2942" s="79"/>
      <c r="AB2942" s="79"/>
      <c r="AC2942" s="164"/>
      <c r="AD2942" s="123"/>
      <c r="AE2942" s="174"/>
      <c r="AF2942" s="124"/>
    </row>
    <row r="2943" spans="1:32" s="106" customFormat="1">
      <c r="A2943" s="108"/>
      <c r="B2943" s="108"/>
      <c r="C2943" s="108"/>
      <c r="H2943" s="133"/>
      <c r="I2943" s="133"/>
      <c r="J2943" s="133"/>
      <c r="K2943" s="133"/>
      <c r="L2943" s="133"/>
      <c r="M2943" s="133"/>
      <c r="N2943" s="133"/>
      <c r="Q2943" s="109"/>
      <c r="R2943" s="109"/>
      <c r="S2943" s="109"/>
      <c r="T2943" s="109"/>
      <c r="U2943" s="109"/>
      <c r="V2943" s="109"/>
      <c r="W2943" s="122"/>
      <c r="X2943" s="138"/>
      <c r="Y2943" s="123" t="e">
        <f>SUM(#REF!*25000,Q2943*5000,S2943*1850,T2943*1650,U2943*850,V2943*85,W2943*500,#REF!*250,#REF!*100,#REF!*50,X2943)</f>
        <v>#REF!</v>
      </c>
      <c r="Z2943" s="123"/>
      <c r="AA2943" s="79"/>
      <c r="AB2943" s="79"/>
      <c r="AC2943" s="164"/>
      <c r="AD2943" s="123"/>
      <c r="AE2943" s="174"/>
      <c r="AF2943" s="124"/>
    </row>
    <row r="2944" spans="1:32" s="106" customFormat="1">
      <c r="A2944" s="108"/>
      <c r="B2944" s="108"/>
      <c r="C2944" s="108"/>
      <c r="H2944" s="133"/>
      <c r="I2944" s="133"/>
      <c r="J2944" s="133"/>
      <c r="K2944" s="133"/>
      <c r="L2944" s="133"/>
      <c r="M2944" s="133"/>
      <c r="N2944" s="133"/>
      <c r="Q2944" s="109"/>
      <c r="R2944" s="109"/>
      <c r="S2944" s="109"/>
      <c r="T2944" s="109"/>
      <c r="U2944" s="109"/>
      <c r="V2944" s="109"/>
      <c r="W2944" s="122"/>
      <c r="X2944" s="138"/>
      <c r="Y2944" s="123" t="e">
        <f>SUM(#REF!*25000,Q2944*5000,S2944*1850,T2944*1650,U2944*850,V2944*85,W2944*500,#REF!*250,#REF!*100,#REF!*50,X2944)</f>
        <v>#REF!</v>
      </c>
      <c r="Z2944" s="123"/>
      <c r="AA2944" s="79"/>
      <c r="AB2944" s="79"/>
      <c r="AC2944" s="164"/>
      <c r="AD2944" s="123"/>
      <c r="AE2944" s="174"/>
      <c r="AF2944" s="124"/>
    </row>
    <row r="2945" spans="1:32" s="106" customFormat="1">
      <c r="A2945" s="108"/>
      <c r="B2945" s="108"/>
      <c r="C2945" s="108"/>
      <c r="H2945" s="133"/>
      <c r="I2945" s="133"/>
      <c r="J2945" s="133"/>
      <c r="K2945" s="133"/>
      <c r="L2945" s="133"/>
      <c r="M2945" s="133"/>
      <c r="N2945" s="133"/>
      <c r="Q2945" s="109"/>
      <c r="R2945" s="109"/>
      <c r="S2945" s="109"/>
      <c r="T2945" s="109"/>
      <c r="U2945" s="109"/>
      <c r="V2945" s="109"/>
      <c r="W2945" s="122"/>
      <c r="X2945" s="138"/>
      <c r="Y2945" s="123" t="e">
        <f>SUM(#REF!*25000,Q2945*5000,S2945*1850,T2945*1650,U2945*850,V2945*85,W2945*500,#REF!*250,#REF!*100,#REF!*50,X2945)</f>
        <v>#REF!</v>
      </c>
      <c r="Z2945" s="123"/>
      <c r="AA2945" s="79"/>
      <c r="AB2945" s="79"/>
      <c r="AC2945" s="164"/>
      <c r="AD2945" s="123"/>
      <c r="AE2945" s="174"/>
      <c r="AF2945" s="124"/>
    </row>
    <row r="2946" spans="1:32" s="106" customFormat="1">
      <c r="A2946" s="108"/>
      <c r="B2946" s="108"/>
      <c r="C2946" s="108"/>
      <c r="H2946" s="133"/>
      <c r="I2946" s="133"/>
      <c r="J2946" s="133"/>
      <c r="K2946" s="133"/>
      <c r="L2946" s="133"/>
      <c r="M2946" s="133"/>
      <c r="N2946" s="133"/>
      <c r="Q2946" s="109"/>
      <c r="R2946" s="109"/>
      <c r="S2946" s="109"/>
      <c r="T2946" s="109"/>
      <c r="U2946" s="109"/>
      <c r="V2946" s="109"/>
      <c r="W2946" s="122"/>
      <c r="X2946" s="138"/>
      <c r="Y2946" s="123" t="e">
        <f>SUM(#REF!*25000,Q2946*5000,S2946*1850,T2946*1650,U2946*850,V2946*85,W2946*500,#REF!*250,#REF!*100,#REF!*50,X2946)</f>
        <v>#REF!</v>
      </c>
      <c r="Z2946" s="123"/>
      <c r="AA2946" s="79"/>
      <c r="AB2946" s="79"/>
      <c r="AC2946" s="164"/>
      <c r="AD2946" s="123"/>
      <c r="AE2946" s="174"/>
      <c r="AF2946" s="124"/>
    </row>
    <row r="2947" spans="1:32" s="106" customFormat="1">
      <c r="A2947" s="108"/>
      <c r="B2947" s="108"/>
      <c r="C2947" s="108"/>
      <c r="H2947" s="133"/>
      <c r="I2947" s="133"/>
      <c r="J2947" s="133"/>
      <c r="K2947" s="133"/>
      <c r="L2947" s="133"/>
      <c r="M2947" s="133"/>
      <c r="N2947" s="133"/>
      <c r="Q2947" s="109"/>
      <c r="R2947" s="109"/>
      <c r="S2947" s="109"/>
      <c r="T2947" s="109"/>
      <c r="U2947" s="109"/>
      <c r="V2947" s="109"/>
      <c r="W2947" s="122"/>
      <c r="X2947" s="138"/>
      <c r="Y2947" s="123" t="e">
        <f>SUM(#REF!*25000,Q2947*5000,S2947*1850,T2947*1650,U2947*850,V2947*85,W2947*500,#REF!*250,#REF!*100,#REF!*50,X2947)</f>
        <v>#REF!</v>
      </c>
      <c r="Z2947" s="123"/>
      <c r="AA2947" s="79"/>
      <c r="AB2947" s="79"/>
      <c r="AC2947" s="164"/>
      <c r="AD2947" s="123"/>
      <c r="AE2947" s="174"/>
      <c r="AF2947" s="124"/>
    </row>
    <row r="2948" spans="1:32" s="106" customFormat="1">
      <c r="A2948" s="108"/>
      <c r="B2948" s="108"/>
      <c r="C2948" s="108"/>
      <c r="H2948" s="133"/>
      <c r="I2948" s="133"/>
      <c r="J2948" s="133"/>
      <c r="K2948" s="133"/>
      <c r="L2948" s="133"/>
      <c r="M2948" s="133"/>
      <c r="N2948" s="133"/>
      <c r="Q2948" s="109"/>
      <c r="R2948" s="109"/>
      <c r="S2948" s="109"/>
      <c r="T2948" s="109"/>
      <c r="U2948" s="109"/>
      <c r="V2948" s="109"/>
      <c r="W2948" s="122"/>
      <c r="X2948" s="138"/>
      <c r="Y2948" s="123" t="e">
        <f>SUM(#REF!*25000,Q2948*5000,S2948*1850,T2948*1650,U2948*850,V2948*85,W2948*500,#REF!*250,#REF!*100,#REF!*50,X2948)</f>
        <v>#REF!</v>
      </c>
      <c r="Z2948" s="123"/>
      <c r="AA2948" s="79"/>
      <c r="AB2948" s="79"/>
      <c r="AC2948" s="164"/>
      <c r="AD2948" s="123"/>
      <c r="AE2948" s="174"/>
      <c r="AF2948" s="124"/>
    </row>
    <row r="2949" spans="1:32" s="106" customFormat="1">
      <c r="A2949" s="108"/>
      <c r="B2949" s="108"/>
      <c r="C2949" s="108"/>
      <c r="H2949" s="133"/>
      <c r="I2949" s="133"/>
      <c r="J2949" s="133"/>
      <c r="K2949" s="133"/>
      <c r="L2949" s="133"/>
      <c r="M2949" s="133"/>
      <c r="N2949" s="133"/>
      <c r="Q2949" s="109"/>
      <c r="R2949" s="109"/>
      <c r="S2949" s="109"/>
      <c r="T2949" s="109"/>
      <c r="U2949" s="109"/>
      <c r="V2949" s="109"/>
      <c r="W2949" s="122"/>
      <c r="X2949" s="138"/>
      <c r="Y2949" s="123" t="e">
        <f>SUM(#REF!*25000,Q2949*5000,S2949*1850,T2949*1650,U2949*850,V2949*85,W2949*500,#REF!*250,#REF!*100,#REF!*50,X2949)</f>
        <v>#REF!</v>
      </c>
      <c r="Z2949" s="123"/>
      <c r="AA2949" s="79"/>
      <c r="AB2949" s="79"/>
      <c r="AC2949" s="164"/>
      <c r="AD2949" s="123"/>
      <c r="AE2949" s="174"/>
      <c r="AF2949" s="124"/>
    </row>
    <row r="2950" spans="1:32" s="106" customFormat="1">
      <c r="A2950" s="108"/>
      <c r="B2950" s="108"/>
      <c r="C2950" s="108"/>
      <c r="H2950" s="133"/>
      <c r="I2950" s="133"/>
      <c r="J2950" s="133"/>
      <c r="K2950" s="133"/>
      <c r="L2950" s="133"/>
      <c r="M2950" s="133"/>
      <c r="N2950" s="133"/>
      <c r="Q2950" s="109"/>
      <c r="R2950" s="109"/>
      <c r="S2950" s="109"/>
      <c r="T2950" s="109"/>
      <c r="U2950" s="109"/>
      <c r="V2950" s="109"/>
      <c r="W2950" s="122"/>
      <c r="X2950" s="138"/>
      <c r="Y2950" s="123" t="e">
        <f>SUM(#REF!*25000,Q2950*5000,S2950*1850,T2950*1650,U2950*850,V2950*85,W2950*500,#REF!*250,#REF!*100,#REF!*50,X2950)</f>
        <v>#REF!</v>
      </c>
      <c r="Z2950" s="123"/>
      <c r="AA2950" s="79"/>
      <c r="AB2950" s="79"/>
      <c r="AC2950" s="164"/>
      <c r="AD2950" s="123"/>
      <c r="AE2950" s="174"/>
      <c r="AF2950" s="124"/>
    </row>
    <row r="2951" spans="1:32" s="106" customFormat="1">
      <c r="A2951" s="108"/>
      <c r="B2951" s="108"/>
      <c r="C2951" s="108"/>
      <c r="H2951" s="133"/>
      <c r="I2951" s="133"/>
      <c r="J2951" s="133"/>
      <c r="K2951" s="133"/>
      <c r="L2951" s="133"/>
      <c r="M2951" s="133"/>
      <c r="N2951" s="133"/>
      <c r="Q2951" s="109"/>
      <c r="R2951" s="109"/>
      <c r="S2951" s="109"/>
      <c r="T2951" s="109"/>
      <c r="U2951" s="109"/>
      <c r="V2951" s="109"/>
      <c r="W2951" s="122"/>
      <c r="X2951" s="138"/>
      <c r="Y2951" s="123" t="e">
        <f>SUM(#REF!*25000,Q2951*5000,S2951*1850,T2951*1650,U2951*850,V2951*85,W2951*500,#REF!*250,#REF!*100,#REF!*50,X2951)</f>
        <v>#REF!</v>
      </c>
      <c r="Z2951" s="123"/>
      <c r="AA2951" s="79"/>
      <c r="AB2951" s="79"/>
      <c r="AC2951" s="164"/>
      <c r="AD2951" s="123"/>
      <c r="AE2951" s="174"/>
      <c r="AF2951" s="124"/>
    </row>
    <row r="2952" spans="1:32" s="106" customFormat="1">
      <c r="A2952" s="108"/>
      <c r="B2952" s="108"/>
      <c r="C2952" s="108"/>
      <c r="H2952" s="133"/>
      <c r="I2952" s="133"/>
      <c r="J2952" s="133"/>
      <c r="K2952" s="133"/>
      <c r="L2952" s="133"/>
      <c r="M2952" s="133"/>
      <c r="N2952" s="133"/>
      <c r="Q2952" s="109"/>
      <c r="R2952" s="109"/>
      <c r="S2952" s="109"/>
      <c r="T2952" s="109"/>
      <c r="U2952" s="109"/>
      <c r="V2952" s="109"/>
      <c r="W2952" s="122"/>
      <c r="X2952" s="138"/>
      <c r="Y2952" s="123" t="e">
        <f>SUM(#REF!*25000,Q2952*5000,S2952*1850,T2952*1650,U2952*850,V2952*85,W2952*500,#REF!*250,#REF!*100,#REF!*50,X2952)</f>
        <v>#REF!</v>
      </c>
      <c r="Z2952" s="123"/>
      <c r="AA2952" s="79"/>
      <c r="AB2952" s="79"/>
      <c r="AC2952" s="164"/>
      <c r="AD2952" s="123"/>
      <c r="AE2952" s="174"/>
      <c r="AF2952" s="124"/>
    </row>
    <row r="2953" spans="1:32" s="106" customFormat="1">
      <c r="A2953" s="108"/>
      <c r="B2953" s="108"/>
      <c r="C2953" s="108"/>
      <c r="H2953" s="133"/>
      <c r="I2953" s="133"/>
      <c r="J2953" s="133"/>
      <c r="K2953" s="133"/>
      <c r="L2953" s="133"/>
      <c r="M2953" s="133"/>
      <c r="N2953" s="133"/>
      <c r="Q2953" s="109"/>
      <c r="R2953" s="109"/>
      <c r="S2953" s="109"/>
      <c r="T2953" s="109"/>
      <c r="U2953" s="109"/>
      <c r="V2953" s="109"/>
      <c r="W2953" s="122"/>
      <c r="X2953" s="138"/>
      <c r="Y2953" s="123" t="e">
        <f>SUM(#REF!*25000,Q2953*5000,S2953*1850,T2953*1650,U2953*850,V2953*85,W2953*500,#REF!*250,#REF!*100,#REF!*50,X2953)</f>
        <v>#REF!</v>
      </c>
      <c r="Z2953" s="123"/>
      <c r="AA2953" s="79"/>
      <c r="AB2953" s="79"/>
      <c r="AC2953" s="164"/>
      <c r="AD2953" s="123"/>
      <c r="AE2953" s="174"/>
      <c r="AF2953" s="124"/>
    </row>
    <row r="2954" spans="1:32" s="106" customFormat="1">
      <c r="A2954" s="108"/>
      <c r="B2954" s="108"/>
      <c r="C2954" s="108"/>
      <c r="H2954" s="133"/>
      <c r="I2954" s="133"/>
      <c r="J2954" s="133"/>
      <c r="K2954" s="133"/>
      <c r="L2954" s="133"/>
      <c r="M2954" s="133"/>
      <c r="N2954" s="133"/>
      <c r="Q2954" s="109"/>
      <c r="R2954" s="109"/>
      <c r="S2954" s="109"/>
      <c r="T2954" s="109"/>
      <c r="U2954" s="109"/>
      <c r="V2954" s="109"/>
      <c r="W2954" s="122"/>
      <c r="X2954" s="138"/>
      <c r="Y2954" s="123" t="e">
        <f>SUM(#REF!*25000,Q2954*5000,S2954*1850,T2954*1650,U2954*850,V2954*85,W2954*500,#REF!*250,#REF!*100,#REF!*50,X2954)</f>
        <v>#REF!</v>
      </c>
      <c r="Z2954" s="123"/>
      <c r="AA2954" s="79"/>
      <c r="AB2954" s="79"/>
      <c r="AC2954" s="164"/>
      <c r="AD2954" s="123"/>
      <c r="AE2954" s="174"/>
      <c r="AF2954" s="124"/>
    </row>
    <row r="2955" spans="1:32" s="106" customFormat="1">
      <c r="A2955" s="108"/>
      <c r="B2955" s="108"/>
      <c r="C2955" s="108"/>
      <c r="H2955" s="133"/>
      <c r="I2955" s="133"/>
      <c r="J2955" s="133"/>
      <c r="K2955" s="133"/>
      <c r="L2955" s="133"/>
      <c r="M2955" s="133"/>
      <c r="N2955" s="133"/>
      <c r="Q2955" s="109"/>
      <c r="R2955" s="109"/>
      <c r="S2955" s="109"/>
      <c r="T2955" s="109"/>
      <c r="U2955" s="109"/>
      <c r="V2955" s="109"/>
      <c r="W2955" s="122"/>
      <c r="X2955" s="138"/>
      <c r="Y2955" s="123" t="e">
        <f>SUM(#REF!*25000,Q2955*5000,S2955*1850,T2955*1650,U2955*850,V2955*85,W2955*500,#REF!*250,#REF!*100,#REF!*50,X2955)</f>
        <v>#REF!</v>
      </c>
      <c r="Z2955" s="123"/>
      <c r="AA2955" s="79"/>
      <c r="AB2955" s="79"/>
      <c r="AC2955" s="164"/>
      <c r="AD2955" s="123"/>
      <c r="AE2955" s="174"/>
      <c r="AF2955" s="124"/>
    </row>
    <row r="2956" spans="1:32" s="106" customFormat="1">
      <c r="A2956" s="108"/>
      <c r="B2956" s="108"/>
      <c r="C2956" s="108"/>
      <c r="H2956" s="133"/>
      <c r="I2956" s="133"/>
      <c r="J2956" s="133"/>
      <c r="K2956" s="133"/>
      <c r="L2956" s="133"/>
      <c r="M2956" s="133"/>
      <c r="N2956" s="133"/>
      <c r="Q2956" s="109"/>
      <c r="R2956" s="109"/>
      <c r="S2956" s="109"/>
      <c r="T2956" s="109"/>
      <c r="U2956" s="109"/>
      <c r="V2956" s="109"/>
      <c r="W2956" s="122"/>
      <c r="X2956" s="138"/>
      <c r="Y2956" s="123" t="e">
        <f>SUM(#REF!*25000,Q2956*5000,S2956*1850,T2956*1650,U2956*850,V2956*85,W2956*500,#REF!*250,#REF!*100,#REF!*50,X2956)</f>
        <v>#REF!</v>
      </c>
      <c r="Z2956" s="123"/>
      <c r="AA2956" s="79"/>
      <c r="AB2956" s="79"/>
      <c r="AC2956" s="164"/>
      <c r="AD2956" s="123"/>
      <c r="AE2956" s="174"/>
      <c r="AF2956" s="124"/>
    </row>
    <row r="2957" spans="1:32" s="106" customFormat="1">
      <c r="A2957" s="108"/>
      <c r="B2957" s="108"/>
      <c r="C2957" s="108"/>
      <c r="H2957" s="133"/>
      <c r="I2957" s="133"/>
      <c r="J2957" s="133"/>
      <c r="K2957" s="133"/>
      <c r="L2957" s="133"/>
      <c r="M2957" s="133"/>
      <c r="N2957" s="133"/>
      <c r="Q2957" s="109"/>
      <c r="R2957" s="109"/>
      <c r="S2957" s="109"/>
      <c r="T2957" s="109"/>
      <c r="U2957" s="109"/>
      <c r="V2957" s="109"/>
      <c r="W2957" s="122"/>
      <c r="X2957" s="138"/>
      <c r="Y2957" s="123" t="e">
        <f>SUM(#REF!*25000,Q2957*5000,S2957*1850,T2957*1650,U2957*850,V2957*85,W2957*500,#REF!*250,#REF!*100,#REF!*50,X2957)</f>
        <v>#REF!</v>
      </c>
      <c r="Z2957" s="123"/>
      <c r="AA2957" s="79"/>
      <c r="AB2957" s="79"/>
      <c r="AC2957" s="164"/>
      <c r="AD2957" s="123"/>
      <c r="AE2957" s="174"/>
      <c r="AF2957" s="124"/>
    </row>
    <row r="2958" spans="1:32" s="106" customFormat="1">
      <c r="A2958" s="108"/>
      <c r="B2958" s="108"/>
      <c r="C2958" s="108"/>
      <c r="H2958" s="133"/>
      <c r="I2958" s="133"/>
      <c r="J2958" s="133"/>
      <c r="K2958" s="133"/>
      <c r="L2958" s="133"/>
      <c r="M2958" s="133"/>
      <c r="N2958" s="133"/>
      <c r="Q2958" s="109"/>
      <c r="R2958" s="109"/>
      <c r="S2958" s="109"/>
      <c r="T2958" s="109"/>
      <c r="U2958" s="109"/>
      <c r="V2958" s="109"/>
      <c r="W2958" s="122"/>
      <c r="X2958" s="138"/>
      <c r="Y2958" s="123" t="e">
        <f>SUM(#REF!*25000,Q2958*5000,S2958*1850,T2958*1650,U2958*850,V2958*85,W2958*500,#REF!*250,#REF!*100,#REF!*50,X2958)</f>
        <v>#REF!</v>
      </c>
      <c r="Z2958" s="123"/>
      <c r="AA2958" s="79"/>
      <c r="AB2958" s="79"/>
      <c r="AC2958" s="164"/>
      <c r="AD2958" s="123"/>
      <c r="AE2958" s="174"/>
      <c r="AF2958" s="124"/>
    </row>
    <row r="2959" spans="1:32" s="106" customFormat="1">
      <c r="A2959" s="108"/>
      <c r="B2959" s="108"/>
      <c r="C2959" s="108"/>
      <c r="H2959" s="133"/>
      <c r="I2959" s="133"/>
      <c r="J2959" s="133"/>
      <c r="K2959" s="133"/>
      <c r="L2959" s="133"/>
      <c r="M2959" s="133"/>
      <c r="N2959" s="133"/>
      <c r="Q2959" s="109"/>
      <c r="R2959" s="109"/>
      <c r="S2959" s="109"/>
      <c r="T2959" s="109"/>
      <c r="U2959" s="109"/>
      <c r="V2959" s="109"/>
      <c r="W2959" s="122"/>
      <c r="X2959" s="138"/>
      <c r="Y2959" s="123" t="e">
        <f>SUM(#REF!*25000,Q2959*5000,S2959*1850,T2959*1650,U2959*850,V2959*85,W2959*500,#REF!*250,#REF!*100,#REF!*50,X2959)</f>
        <v>#REF!</v>
      </c>
      <c r="Z2959" s="123"/>
      <c r="AA2959" s="79"/>
      <c r="AB2959" s="79"/>
      <c r="AC2959" s="164"/>
      <c r="AD2959" s="123"/>
      <c r="AE2959" s="174"/>
      <c r="AF2959" s="124"/>
    </row>
    <row r="2960" spans="1:32" s="106" customFormat="1">
      <c r="A2960" s="108"/>
      <c r="B2960" s="108"/>
      <c r="C2960" s="108"/>
      <c r="H2960" s="133"/>
      <c r="I2960" s="133"/>
      <c r="J2960" s="133"/>
      <c r="K2960" s="133"/>
      <c r="L2960" s="133"/>
      <c r="M2960" s="133"/>
      <c r="N2960" s="133"/>
      <c r="Q2960" s="109"/>
      <c r="R2960" s="109"/>
      <c r="S2960" s="109"/>
      <c r="T2960" s="109"/>
      <c r="U2960" s="109"/>
      <c r="V2960" s="109"/>
      <c r="W2960" s="122"/>
      <c r="X2960" s="138"/>
      <c r="Y2960" s="123" t="e">
        <f>SUM(#REF!*25000,Q2960*5000,S2960*1850,T2960*1650,U2960*850,V2960*85,W2960*500,#REF!*250,#REF!*100,#REF!*50,X2960)</f>
        <v>#REF!</v>
      </c>
      <c r="Z2960" s="123"/>
      <c r="AA2960" s="79"/>
      <c r="AB2960" s="79"/>
      <c r="AC2960" s="164"/>
      <c r="AD2960" s="123"/>
      <c r="AE2960" s="174"/>
      <c r="AF2960" s="124"/>
    </row>
    <row r="2961" spans="1:32" s="106" customFormat="1">
      <c r="A2961" s="108"/>
      <c r="B2961" s="108"/>
      <c r="C2961" s="108"/>
      <c r="H2961" s="133"/>
      <c r="I2961" s="133"/>
      <c r="J2961" s="133"/>
      <c r="K2961" s="133"/>
      <c r="L2961" s="133"/>
      <c r="M2961" s="133"/>
      <c r="N2961" s="133"/>
      <c r="Q2961" s="109"/>
      <c r="R2961" s="109"/>
      <c r="S2961" s="109"/>
      <c r="T2961" s="109"/>
      <c r="U2961" s="109"/>
      <c r="V2961" s="109"/>
      <c r="W2961" s="122"/>
      <c r="X2961" s="138"/>
      <c r="Y2961" s="123" t="e">
        <f>SUM(#REF!*25000,Q2961*5000,S2961*1850,T2961*1650,U2961*850,V2961*85,W2961*500,#REF!*250,#REF!*100,#REF!*50,X2961)</f>
        <v>#REF!</v>
      </c>
      <c r="Z2961" s="123"/>
      <c r="AA2961" s="79"/>
      <c r="AB2961" s="79"/>
      <c r="AC2961" s="164"/>
      <c r="AD2961" s="123"/>
      <c r="AE2961" s="174"/>
      <c r="AF2961" s="124"/>
    </row>
    <row r="2962" spans="1:32" s="106" customFormat="1">
      <c r="A2962" s="108"/>
      <c r="B2962" s="108"/>
      <c r="C2962" s="108"/>
      <c r="H2962" s="133"/>
      <c r="I2962" s="133"/>
      <c r="J2962" s="133"/>
      <c r="K2962" s="133"/>
      <c r="L2962" s="133"/>
      <c r="M2962" s="133"/>
      <c r="N2962" s="133"/>
      <c r="Q2962" s="109"/>
      <c r="R2962" s="109"/>
      <c r="S2962" s="109"/>
      <c r="T2962" s="109"/>
      <c r="U2962" s="109"/>
      <c r="V2962" s="109"/>
      <c r="W2962" s="122"/>
      <c r="X2962" s="138"/>
      <c r="Y2962" s="123" t="e">
        <f>SUM(#REF!*25000,Q2962*5000,S2962*1850,T2962*1650,U2962*850,V2962*85,W2962*500,#REF!*250,#REF!*100,#REF!*50,X2962)</f>
        <v>#REF!</v>
      </c>
      <c r="Z2962" s="123"/>
      <c r="AA2962" s="79"/>
      <c r="AB2962" s="79"/>
      <c r="AC2962" s="164"/>
      <c r="AD2962" s="123"/>
      <c r="AE2962" s="174"/>
      <c r="AF2962" s="124"/>
    </row>
    <row r="2963" spans="1:32" s="106" customFormat="1">
      <c r="A2963" s="108"/>
      <c r="B2963" s="108"/>
      <c r="C2963" s="108"/>
      <c r="H2963" s="133"/>
      <c r="I2963" s="133"/>
      <c r="J2963" s="133"/>
      <c r="K2963" s="133"/>
      <c r="L2963" s="133"/>
      <c r="M2963" s="133"/>
      <c r="N2963" s="133"/>
      <c r="Q2963" s="109"/>
      <c r="R2963" s="109"/>
      <c r="S2963" s="109"/>
      <c r="T2963" s="109"/>
      <c r="U2963" s="109"/>
      <c r="V2963" s="109"/>
      <c r="W2963" s="122"/>
      <c r="X2963" s="138"/>
      <c r="Y2963" s="123" t="e">
        <f>SUM(#REF!*25000,Q2963*5000,S2963*1850,T2963*1650,U2963*850,V2963*85,W2963*500,#REF!*250,#REF!*100,#REF!*50,X2963)</f>
        <v>#REF!</v>
      </c>
      <c r="Z2963" s="123"/>
      <c r="AA2963" s="79"/>
      <c r="AB2963" s="79"/>
      <c r="AC2963" s="164"/>
      <c r="AD2963" s="123"/>
      <c r="AE2963" s="174"/>
      <c r="AF2963" s="124"/>
    </row>
    <row r="2964" spans="1:32" s="106" customFormat="1">
      <c r="A2964" s="108"/>
      <c r="B2964" s="108"/>
      <c r="C2964" s="108"/>
      <c r="H2964" s="133"/>
      <c r="I2964" s="133"/>
      <c r="J2964" s="133"/>
      <c r="K2964" s="133"/>
      <c r="L2964" s="133"/>
      <c r="M2964" s="133"/>
      <c r="N2964" s="133"/>
      <c r="Q2964" s="109"/>
      <c r="R2964" s="109"/>
      <c r="S2964" s="109"/>
      <c r="T2964" s="109"/>
      <c r="U2964" s="109"/>
      <c r="V2964" s="109"/>
      <c r="W2964" s="122"/>
      <c r="X2964" s="138"/>
      <c r="Y2964" s="123" t="e">
        <f>SUM(#REF!*25000,Q2964*5000,S2964*1850,T2964*1650,U2964*850,V2964*85,W2964*500,#REF!*250,#REF!*100,#REF!*50,X2964)</f>
        <v>#REF!</v>
      </c>
      <c r="Z2964" s="123"/>
      <c r="AA2964" s="79"/>
      <c r="AB2964" s="79"/>
      <c r="AC2964" s="164"/>
      <c r="AD2964" s="123"/>
      <c r="AE2964" s="174"/>
      <c r="AF2964" s="124"/>
    </row>
    <row r="2965" spans="1:32" s="106" customFormat="1">
      <c r="A2965" s="108"/>
      <c r="B2965" s="108"/>
      <c r="C2965" s="108"/>
      <c r="H2965" s="133"/>
      <c r="I2965" s="133"/>
      <c r="J2965" s="133"/>
      <c r="K2965" s="133"/>
      <c r="L2965" s="133"/>
      <c r="M2965" s="133"/>
      <c r="N2965" s="133"/>
      <c r="Q2965" s="109"/>
      <c r="R2965" s="109"/>
      <c r="S2965" s="109"/>
      <c r="T2965" s="109"/>
      <c r="U2965" s="109"/>
      <c r="V2965" s="109"/>
      <c r="W2965" s="122"/>
      <c r="X2965" s="138"/>
      <c r="Y2965" s="123" t="e">
        <f>SUM(#REF!*25000,Q2965*5000,S2965*1850,T2965*1650,U2965*850,V2965*85,W2965*500,#REF!*250,#REF!*100,#REF!*50,X2965)</f>
        <v>#REF!</v>
      </c>
      <c r="Z2965" s="123"/>
      <c r="AA2965" s="79"/>
      <c r="AB2965" s="79"/>
      <c r="AC2965" s="164"/>
      <c r="AD2965" s="123"/>
      <c r="AE2965" s="174"/>
      <c r="AF2965" s="124"/>
    </row>
    <row r="2966" spans="1:32" s="106" customFormat="1">
      <c r="A2966" s="108"/>
      <c r="B2966" s="108"/>
      <c r="C2966" s="108"/>
      <c r="H2966" s="133"/>
      <c r="I2966" s="133"/>
      <c r="J2966" s="133"/>
      <c r="K2966" s="133"/>
      <c r="L2966" s="133"/>
      <c r="M2966" s="133"/>
      <c r="N2966" s="133"/>
      <c r="Q2966" s="109"/>
      <c r="R2966" s="109"/>
      <c r="S2966" s="109"/>
      <c r="T2966" s="109"/>
      <c r="U2966" s="109"/>
      <c r="V2966" s="109"/>
      <c r="W2966" s="122"/>
      <c r="X2966" s="138"/>
      <c r="Y2966" s="123" t="e">
        <f>SUM(#REF!*25000,Q2966*5000,S2966*1850,T2966*1650,U2966*850,V2966*85,W2966*500,#REF!*250,#REF!*100,#REF!*50,X2966)</f>
        <v>#REF!</v>
      </c>
      <c r="Z2966" s="123"/>
      <c r="AA2966" s="79"/>
      <c r="AB2966" s="79"/>
      <c r="AC2966" s="164"/>
      <c r="AD2966" s="123"/>
      <c r="AE2966" s="174"/>
      <c r="AF2966" s="124"/>
    </row>
    <row r="2967" spans="1:32" s="106" customFormat="1">
      <c r="A2967" s="108"/>
      <c r="B2967" s="108"/>
      <c r="C2967" s="108"/>
      <c r="H2967" s="133"/>
      <c r="I2967" s="133"/>
      <c r="J2967" s="133"/>
      <c r="K2967" s="133"/>
      <c r="L2967" s="133"/>
      <c r="M2967" s="133"/>
      <c r="N2967" s="133"/>
      <c r="Q2967" s="109"/>
      <c r="R2967" s="109"/>
      <c r="S2967" s="109"/>
      <c r="T2967" s="109"/>
      <c r="U2967" s="109"/>
      <c r="V2967" s="109"/>
      <c r="W2967" s="122"/>
      <c r="X2967" s="138"/>
      <c r="Y2967" s="123" t="e">
        <f>SUM(#REF!*25000,Q2967*5000,S2967*1850,T2967*1650,U2967*850,V2967*85,W2967*500,#REF!*250,#REF!*100,#REF!*50,X2967)</f>
        <v>#REF!</v>
      </c>
      <c r="Z2967" s="123"/>
      <c r="AA2967" s="79"/>
      <c r="AB2967" s="79"/>
      <c r="AC2967" s="164"/>
      <c r="AD2967" s="123"/>
      <c r="AE2967" s="174"/>
      <c r="AF2967" s="124"/>
    </row>
    <row r="2968" spans="1:32" s="106" customFormat="1">
      <c r="A2968" s="108"/>
      <c r="B2968" s="108"/>
      <c r="C2968" s="108"/>
      <c r="H2968" s="133"/>
      <c r="I2968" s="133"/>
      <c r="J2968" s="133"/>
      <c r="K2968" s="133"/>
      <c r="L2968" s="133"/>
      <c r="M2968" s="133"/>
      <c r="N2968" s="133"/>
      <c r="Q2968" s="109"/>
      <c r="R2968" s="109"/>
      <c r="S2968" s="109"/>
      <c r="T2968" s="109"/>
      <c r="U2968" s="109"/>
      <c r="V2968" s="109"/>
      <c r="W2968" s="122"/>
      <c r="X2968" s="138"/>
      <c r="Y2968" s="123" t="e">
        <f>SUM(#REF!*25000,Q2968*5000,S2968*1850,T2968*1650,U2968*850,V2968*85,W2968*500,#REF!*250,#REF!*100,#REF!*50,X2968)</f>
        <v>#REF!</v>
      </c>
      <c r="Z2968" s="123"/>
      <c r="AA2968" s="79"/>
      <c r="AB2968" s="79"/>
      <c r="AC2968" s="164"/>
      <c r="AD2968" s="123"/>
      <c r="AE2968" s="174"/>
      <c r="AF2968" s="124"/>
    </row>
    <row r="2969" spans="1:32" s="106" customFormat="1">
      <c r="A2969" s="108"/>
      <c r="B2969" s="108"/>
      <c r="C2969" s="108"/>
      <c r="H2969" s="133"/>
      <c r="I2969" s="133"/>
      <c r="J2969" s="133"/>
      <c r="K2969" s="133"/>
      <c r="L2969" s="133"/>
      <c r="M2969" s="133"/>
      <c r="N2969" s="133"/>
      <c r="Q2969" s="109"/>
      <c r="R2969" s="109"/>
      <c r="S2969" s="109"/>
      <c r="T2969" s="109"/>
      <c r="U2969" s="109"/>
      <c r="V2969" s="109"/>
      <c r="W2969" s="122"/>
      <c r="X2969" s="138"/>
      <c r="Y2969" s="123" t="e">
        <f>SUM(#REF!*25000,Q2969*5000,S2969*1850,T2969*1650,U2969*850,V2969*85,W2969*500,#REF!*250,#REF!*100,#REF!*50,X2969)</f>
        <v>#REF!</v>
      </c>
      <c r="Z2969" s="123"/>
      <c r="AA2969" s="79"/>
      <c r="AB2969" s="79"/>
      <c r="AC2969" s="164"/>
      <c r="AD2969" s="123"/>
      <c r="AE2969" s="174"/>
      <c r="AF2969" s="124"/>
    </row>
    <row r="2970" spans="1:32" s="106" customFormat="1">
      <c r="A2970" s="108"/>
      <c r="B2970" s="108"/>
      <c r="C2970" s="108"/>
      <c r="H2970" s="133"/>
      <c r="I2970" s="133"/>
      <c r="J2970" s="133"/>
      <c r="K2970" s="133"/>
      <c r="L2970" s="133"/>
      <c r="M2970" s="133"/>
      <c r="N2970" s="133"/>
      <c r="Q2970" s="109"/>
      <c r="R2970" s="109"/>
      <c r="S2970" s="109"/>
      <c r="T2970" s="109"/>
      <c r="U2970" s="109"/>
      <c r="V2970" s="109"/>
      <c r="W2970" s="122"/>
      <c r="X2970" s="138"/>
      <c r="Y2970" s="123" t="e">
        <f>SUM(#REF!*25000,Q2970*5000,S2970*1850,T2970*1650,U2970*850,V2970*85,W2970*500,#REF!*250,#REF!*100,#REF!*50,X2970)</f>
        <v>#REF!</v>
      </c>
      <c r="Z2970" s="123"/>
      <c r="AA2970" s="79"/>
      <c r="AB2970" s="79"/>
      <c r="AC2970" s="164"/>
      <c r="AD2970" s="123"/>
      <c r="AE2970" s="174"/>
      <c r="AF2970" s="124"/>
    </row>
    <row r="2971" spans="1:32" s="106" customFormat="1">
      <c r="A2971" s="108"/>
      <c r="B2971" s="108"/>
      <c r="C2971" s="108"/>
      <c r="H2971" s="133"/>
      <c r="I2971" s="133"/>
      <c r="J2971" s="133"/>
      <c r="K2971" s="133"/>
      <c r="L2971" s="133"/>
      <c r="M2971" s="133"/>
      <c r="N2971" s="133"/>
      <c r="Q2971" s="109"/>
      <c r="R2971" s="109"/>
      <c r="S2971" s="109"/>
      <c r="T2971" s="109"/>
      <c r="U2971" s="109"/>
      <c r="V2971" s="109"/>
      <c r="W2971" s="122"/>
      <c r="X2971" s="138"/>
      <c r="Y2971" s="123" t="e">
        <f>SUM(#REF!*25000,Q2971*5000,S2971*1850,T2971*1650,U2971*850,V2971*85,W2971*500,#REF!*250,#REF!*100,#REF!*50,X2971)</f>
        <v>#REF!</v>
      </c>
      <c r="Z2971" s="123"/>
      <c r="AA2971" s="79"/>
      <c r="AB2971" s="79"/>
      <c r="AC2971" s="164"/>
      <c r="AD2971" s="123"/>
      <c r="AE2971" s="174"/>
      <c r="AF2971" s="124"/>
    </row>
    <row r="2972" spans="1:32" s="106" customFormat="1">
      <c r="A2972" s="108"/>
      <c r="B2972" s="108"/>
      <c r="C2972" s="108"/>
      <c r="H2972" s="133"/>
      <c r="I2972" s="133"/>
      <c r="J2972" s="133"/>
      <c r="K2972" s="133"/>
      <c r="L2972" s="133"/>
      <c r="M2972" s="133"/>
      <c r="N2972" s="133"/>
      <c r="Q2972" s="109"/>
      <c r="R2972" s="109"/>
      <c r="S2972" s="109"/>
      <c r="T2972" s="109"/>
      <c r="U2972" s="109"/>
      <c r="V2972" s="109"/>
      <c r="W2972" s="122"/>
      <c r="X2972" s="138"/>
      <c r="Y2972" s="123" t="e">
        <f>SUM(#REF!*25000,Q2972*5000,S2972*1850,T2972*1650,U2972*850,V2972*85,W2972*500,#REF!*250,#REF!*100,#REF!*50,X2972)</f>
        <v>#REF!</v>
      </c>
      <c r="Z2972" s="123"/>
      <c r="AA2972" s="79"/>
      <c r="AB2972" s="79"/>
      <c r="AC2972" s="164"/>
      <c r="AD2972" s="123"/>
      <c r="AE2972" s="174"/>
      <c r="AF2972" s="124"/>
    </row>
    <row r="2973" spans="1:32" s="106" customFormat="1">
      <c r="A2973" s="108"/>
      <c r="B2973" s="108"/>
      <c r="C2973" s="108"/>
      <c r="H2973" s="133"/>
      <c r="I2973" s="133"/>
      <c r="J2973" s="133"/>
      <c r="K2973" s="133"/>
      <c r="L2973" s="133"/>
      <c r="M2973" s="133"/>
      <c r="N2973" s="133"/>
      <c r="Q2973" s="109"/>
      <c r="R2973" s="109"/>
      <c r="S2973" s="109"/>
      <c r="T2973" s="109"/>
      <c r="U2973" s="109"/>
      <c r="V2973" s="109"/>
      <c r="W2973" s="122"/>
      <c r="X2973" s="138"/>
      <c r="Y2973" s="123" t="e">
        <f>SUM(#REF!*25000,Q2973*5000,S2973*1850,T2973*1650,U2973*850,V2973*85,W2973*500,#REF!*250,#REF!*100,#REF!*50,X2973)</f>
        <v>#REF!</v>
      </c>
      <c r="Z2973" s="123"/>
      <c r="AA2973" s="79"/>
      <c r="AB2973" s="79"/>
      <c r="AC2973" s="164"/>
      <c r="AD2973" s="123"/>
      <c r="AE2973" s="174"/>
      <c r="AF2973" s="124"/>
    </row>
    <row r="2974" spans="1:32" s="106" customFormat="1">
      <c r="A2974" s="108"/>
      <c r="B2974" s="108"/>
      <c r="C2974" s="108"/>
      <c r="H2974" s="133"/>
      <c r="I2974" s="133"/>
      <c r="J2974" s="133"/>
      <c r="K2974" s="133"/>
      <c r="L2974" s="133"/>
      <c r="M2974" s="133"/>
      <c r="N2974" s="133"/>
      <c r="Q2974" s="109"/>
      <c r="R2974" s="109"/>
      <c r="S2974" s="109"/>
      <c r="T2974" s="109"/>
      <c r="U2974" s="109"/>
      <c r="V2974" s="109"/>
      <c r="W2974" s="122"/>
      <c r="X2974" s="138"/>
      <c r="Y2974" s="123" t="e">
        <f>SUM(#REF!*25000,Q2974*5000,S2974*1850,T2974*1650,U2974*850,V2974*85,W2974*500,#REF!*250,#REF!*100,#REF!*50,X2974)</f>
        <v>#REF!</v>
      </c>
      <c r="Z2974" s="123"/>
      <c r="AA2974" s="79"/>
      <c r="AB2974" s="79"/>
      <c r="AC2974" s="164"/>
      <c r="AD2974" s="123"/>
      <c r="AE2974" s="174"/>
      <c r="AF2974" s="124"/>
    </row>
    <row r="2975" spans="1:32" s="106" customFormat="1">
      <c r="A2975" s="108"/>
      <c r="B2975" s="108"/>
      <c r="C2975" s="108"/>
      <c r="H2975" s="133"/>
      <c r="I2975" s="133"/>
      <c r="J2975" s="133"/>
      <c r="K2975" s="133"/>
      <c r="L2975" s="133"/>
      <c r="M2975" s="133"/>
      <c r="N2975" s="133"/>
      <c r="Q2975" s="109"/>
      <c r="R2975" s="109"/>
      <c r="S2975" s="109"/>
      <c r="T2975" s="109"/>
      <c r="U2975" s="109"/>
      <c r="V2975" s="109"/>
      <c r="W2975" s="122"/>
      <c r="X2975" s="138"/>
      <c r="Y2975" s="123" t="e">
        <f>SUM(#REF!*25000,Q2975*5000,S2975*1850,T2975*1650,U2975*850,V2975*85,W2975*500,#REF!*250,#REF!*100,#REF!*50,X2975)</f>
        <v>#REF!</v>
      </c>
      <c r="Z2975" s="123"/>
      <c r="AA2975" s="79"/>
      <c r="AB2975" s="79"/>
      <c r="AC2975" s="164"/>
      <c r="AD2975" s="123"/>
      <c r="AE2975" s="174"/>
      <c r="AF2975" s="124"/>
    </row>
    <row r="2976" spans="1:32" s="106" customFormat="1">
      <c r="A2976" s="108"/>
      <c r="B2976" s="108"/>
      <c r="C2976" s="108"/>
      <c r="H2976" s="133"/>
      <c r="I2976" s="133"/>
      <c r="J2976" s="133"/>
      <c r="K2976" s="133"/>
      <c r="L2976" s="133"/>
      <c r="M2976" s="133"/>
      <c r="N2976" s="133"/>
      <c r="Q2976" s="109"/>
      <c r="R2976" s="109"/>
      <c r="S2976" s="109"/>
      <c r="T2976" s="109"/>
      <c r="U2976" s="109"/>
      <c r="V2976" s="109"/>
      <c r="W2976" s="122"/>
      <c r="X2976" s="138"/>
      <c r="Y2976" s="123" t="e">
        <f>SUM(#REF!*25000,Q2976*5000,S2976*1850,T2976*1650,U2976*850,V2976*85,W2976*500,#REF!*250,#REF!*100,#REF!*50,X2976)</f>
        <v>#REF!</v>
      </c>
      <c r="Z2976" s="123"/>
      <c r="AA2976" s="79"/>
      <c r="AB2976" s="79"/>
      <c r="AC2976" s="164"/>
      <c r="AD2976" s="123"/>
      <c r="AE2976" s="174"/>
      <c r="AF2976" s="124"/>
    </row>
    <row r="2977" spans="1:32" s="106" customFormat="1">
      <c r="A2977" s="108"/>
      <c r="B2977" s="108"/>
      <c r="C2977" s="108"/>
      <c r="H2977" s="133"/>
      <c r="I2977" s="133"/>
      <c r="J2977" s="133"/>
      <c r="K2977" s="133"/>
      <c r="L2977" s="133"/>
      <c r="M2977" s="133"/>
      <c r="N2977" s="133"/>
      <c r="Q2977" s="109"/>
      <c r="R2977" s="109"/>
      <c r="S2977" s="109"/>
      <c r="T2977" s="109"/>
      <c r="U2977" s="109"/>
      <c r="V2977" s="109"/>
      <c r="W2977" s="122"/>
      <c r="X2977" s="138"/>
      <c r="Y2977" s="123" t="e">
        <f>SUM(#REF!*25000,Q2977*5000,S2977*1850,T2977*1650,U2977*850,V2977*85,W2977*500,#REF!*250,#REF!*100,#REF!*50,X2977)</f>
        <v>#REF!</v>
      </c>
      <c r="Z2977" s="123"/>
      <c r="AA2977" s="79"/>
      <c r="AB2977" s="79"/>
      <c r="AC2977" s="164"/>
      <c r="AD2977" s="123"/>
      <c r="AE2977" s="174"/>
      <c r="AF2977" s="124"/>
    </row>
    <row r="2978" spans="1:32" s="106" customFormat="1">
      <c r="A2978" s="108"/>
      <c r="B2978" s="108"/>
      <c r="C2978" s="108"/>
      <c r="H2978" s="133"/>
      <c r="I2978" s="133"/>
      <c r="J2978" s="133"/>
      <c r="K2978" s="133"/>
      <c r="L2978" s="133"/>
      <c r="M2978" s="133"/>
      <c r="N2978" s="133"/>
      <c r="Q2978" s="109"/>
      <c r="R2978" s="109"/>
      <c r="S2978" s="109"/>
      <c r="T2978" s="109"/>
      <c r="U2978" s="109"/>
      <c r="V2978" s="109"/>
      <c r="W2978" s="122"/>
      <c r="X2978" s="138"/>
      <c r="Y2978" s="123" t="e">
        <f>SUM(#REF!*25000,Q2978*5000,S2978*1850,T2978*1650,U2978*850,V2978*85,W2978*500,#REF!*250,#REF!*100,#REF!*50,X2978)</f>
        <v>#REF!</v>
      </c>
      <c r="Z2978" s="123"/>
      <c r="AA2978" s="79"/>
      <c r="AB2978" s="79"/>
      <c r="AC2978" s="164"/>
      <c r="AD2978" s="123"/>
      <c r="AE2978" s="174"/>
      <c r="AF2978" s="124"/>
    </row>
    <row r="2979" spans="1:32" s="106" customFormat="1">
      <c r="A2979" s="108"/>
      <c r="B2979" s="108"/>
      <c r="C2979" s="108"/>
      <c r="H2979" s="133"/>
      <c r="I2979" s="133"/>
      <c r="J2979" s="133"/>
      <c r="K2979" s="133"/>
      <c r="L2979" s="133"/>
      <c r="M2979" s="133"/>
      <c r="N2979" s="133"/>
      <c r="Q2979" s="109"/>
      <c r="R2979" s="109"/>
      <c r="S2979" s="109"/>
      <c r="T2979" s="109"/>
      <c r="U2979" s="109"/>
      <c r="V2979" s="109"/>
      <c r="W2979" s="122"/>
      <c r="X2979" s="138"/>
      <c r="Y2979" s="123" t="e">
        <f>SUM(#REF!*25000,Q2979*5000,S2979*1850,T2979*1650,U2979*850,V2979*85,W2979*500,#REF!*250,#REF!*100,#REF!*50,X2979)</f>
        <v>#REF!</v>
      </c>
      <c r="Z2979" s="123"/>
      <c r="AA2979" s="79"/>
      <c r="AB2979" s="79"/>
      <c r="AC2979" s="164"/>
      <c r="AD2979" s="123"/>
      <c r="AE2979" s="174"/>
      <c r="AF2979" s="124"/>
    </row>
    <row r="2980" spans="1:32" s="106" customFormat="1">
      <c r="A2980" s="108"/>
      <c r="B2980" s="108"/>
      <c r="C2980" s="108"/>
      <c r="H2980" s="133"/>
      <c r="I2980" s="133"/>
      <c r="J2980" s="133"/>
      <c r="K2980" s="133"/>
      <c r="L2980" s="133"/>
      <c r="M2980" s="133"/>
      <c r="N2980" s="133"/>
      <c r="Q2980" s="109"/>
      <c r="R2980" s="109"/>
      <c r="S2980" s="109"/>
      <c r="T2980" s="109"/>
      <c r="U2980" s="109"/>
      <c r="V2980" s="109"/>
      <c r="W2980" s="122"/>
      <c r="X2980" s="138"/>
      <c r="Y2980" s="123" t="e">
        <f>SUM(#REF!*25000,Q2980*5000,S2980*1850,T2980*1650,U2980*850,V2980*85,W2980*500,#REF!*250,#REF!*100,#REF!*50,X2980)</f>
        <v>#REF!</v>
      </c>
      <c r="Z2980" s="123"/>
      <c r="AA2980" s="79"/>
      <c r="AB2980" s="79"/>
      <c r="AC2980" s="164"/>
      <c r="AD2980" s="123"/>
      <c r="AE2980" s="174"/>
      <c r="AF2980" s="124"/>
    </row>
    <row r="2981" spans="1:32" s="106" customFormat="1">
      <c r="A2981" s="108"/>
      <c r="B2981" s="108"/>
      <c r="C2981" s="108"/>
      <c r="H2981" s="133"/>
      <c r="I2981" s="133"/>
      <c r="J2981" s="133"/>
      <c r="K2981" s="133"/>
      <c r="L2981" s="133"/>
      <c r="M2981" s="133"/>
      <c r="N2981" s="133"/>
      <c r="Q2981" s="109"/>
      <c r="R2981" s="109"/>
      <c r="S2981" s="109"/>
      <c r="T2981" s="109"/>
      <c r="U2981" s="109"/>
      <c r="V2981" s="109"/>
      <c r="W2981" s="122"/>
      <c r="X2981" s="138"/>
      <c r="Y2981" s="123" t="e">
        <f>SUM(#REF!*25000,Q2981*5000,S2981*1850,T2981*1650,U2981*850,V2981*85,W2981*500,#REF!*250,#REF!*100,#REF!*50,X2981)</f>
        <v>#REF!</v>
      </c>
      <c r="Z2981" s="123"/>
      <c r="AA2981" s="79"/>
      <c r="AB2981" s="79"/>
      <c r="AC2981" s="164"/>
      <c r="AD2981" s="123"/>
      <c r="AE2981" s="174"/>
      <c r="AF2981" s="124"/>
    </row>
    <row r="2982" spans="1:32" s="106" customFormat="1">
      <c r="A2982" s="108"/>
      <c r="B2982" s="108"/>
      <c r="C2982" s="108"/>
      <c r="H2982" s="133"/>
      <c r="I2982" s="133"/>
      <c r="J2982" s="133"/>
      <c r="K2982" s="133"/>
      <c r="L2982" s="133"/>
      <c r="M2982" s="133"/>
      <c r="N2982" s="133"/>
      <c r="Q2982" s="109"/>
      <c r="R2982" s="109"/>
      <c r="S2982" s="109"/>
      <c r="T2982" s="109"/>
      <c r="U2982" s="109"/>
      <c r="V2982" s="109"/>
      <c r="W2982" s="122"/>
      <c r="X2982" s="138"/>
      <c r="Y2982" s="123" t="e">
        <f>SUM(#REF!*25000,Q2982*5000,S2982*1850,T2982*1650,U2982*850,V2982*85,W2982*500,#REF!*250,#REF!*100,#REF!*50,X2982)</f>
        <v>#REF!</v>
      </c>
      <c r="Z2982" s="123"/>
      <c r="AA2982" s="79"/>
      <c r="AB2982" s="79"/>
      <c r="AC2982" s="164"/>
      <c r="AD2982" s="123"/>
      <c r="AE2982" s="174"/>
      <c r="AF2982" s="124"/>
    </row>
    <row r="2983" spans="1:32" s="106" customFormat="1">
      <c r="A2983" s="108"/>
      <c r="B2983" s="108"/>
      <c r="C2983" s="108"/>
      <c r="H2983" s="133"/>
      <c r="I2983" s="133"/>
      <c r="J2983" s="133"/>
      <c r="K2983" s="133"/>
      <c r="L2983" s="133"/>
      <c r="M2983" s="133"/>
      <c r="N2983" s="133"/>
      <c r="Q2983" s="109"/>
      <c r="R2983" s="109"/>
      <c r="S2983" s="109"/>
      <c r="T2983" s="109"/>
      <c r="U2983" s="109"/>
      <c r="V2983" s="109"/>
      <c r="W2983" s="122"/>
      <c r="X2983" s="138"/>
      <c r="Y2983" s="123" t="e">
        <f>SUM(#REF!*25000,Q2983*5000,S2983*1850,T2983*1650,U2983*850,V2983*85,W2983*500,#REF!*250,#REF!*100,#REF!*50,X2983)</f>
        <v>#REF!</v>
      </c>
      <c r="Z2983" s="123"/>
      <c r="AA2983" s="79"/>
      <c r="AB2983" s="79"/>
      <c r="AC2983" s="164"/>
      <c r="AD2983" s="123"/>
      <c r="AE2983" s="174"/>
      <c r="AF2983" s="124"/>
    </row>
    <row r="2984" spans="1:32" s="106" customFormat="1">
      <c r="A2984" s="108"/>
      <c r="B2984" s="108"/>
      <c r="C2984" s="108"/>
      <c r="H2984" s="133"/>
      <c r="I2984" s="133"/>
      <c r="J2984" s="133"/>
      <c r="K2984" s="133"/>
      <c r="L2984" s="133"/>
      <c r="M2984" s="133"/>
      <c r="N2984" s="133"/>
      <c r="Q2984" s="109"/>
      <c r="R2984" s="109"/>
      <c r="S2984" s="109"/>
      <c r="T2984" s="109"/>
      <c r="U2984" s="109"/>
      <c r="V2984" s="109"/>
      <c r="W2984" s="122"/>
      <c r="X2984" s="138"/>
      <c r="Y2984" s="123" t="e">
        <f>SUM(#REF!*25000,Q2984*5000,S2984*1850,T2984*1650,U2984*850,V2984*85,W2984*500,#REF!*250,#REF!*100,#REF!*50,X2984)</f>
        <v>#REF!</v>
      </c>
      <c r="Z2984" s="123"/>
      <c r="AA2984" s="79"/>
      <c r="AB2984" s="79"/>
      <c r="AC2984" s="164"/>
      <c r="AD2984" s="123"/>
      <c r="AE2984" s="174"/>
      <c r="AF2984" s="124"/>
    </row>
    <row r="2985" spans="1:32" s="106" customFormat="1">
      <c r="A2985" s="108"/>
      <c r="B2985" s="108"/>
      <c r="C2985" s="108"/>
      <c r="H2985" s="133"/>
      <c r="I2985" s="133"/>
      <c r="J2985" s="133"/>
      <c r="K2985" s="133"/>
      <c r="L2985" s="133"/>
      <c r="M2985" s="133"/>
      <c r="N2985" s="133"/>
      <c r="Q2985" s="109"/>
      <c r="R2985" s="109"/>
      <c r="S2985" s="109"/>
      <c r="T2985" s="109"/>
      <c r="U2985" s="109"/>
      <c r="V2985" s="109"/>
      <c r="W2985" s="122"/>
      <c r="X2985" s="138"/>
      <c r="Y2985" s="123" t="e">
        <f>SUM(#REF!*25000,Q2985*5000,S2985*1850,T2985*1650,U2985*850,V2985*85,W2985*500,#REF!*250,#REF!*100,#REF!*50,X2985)</f>
        <v>#REF!</v>
      </c>
      <c r="Z2985" s="123"/>
      <c r="AA2985" s="79"/>
      <c r="AB2985" s="79"/>
      <c r="AC2985" s="164"/>
      <c r="AD2985" s="123"/>
      <c r="AE2985" s="174"/>
      <c r="AF2985" s="124"/>
    </row>
    <row r="2986" spans="1:32" s="106" customFormat="1">
      <c r="A2986" s="108"/>
      <c r="B2986" s="108"/>
      <c r="C2986" s="108"/>
      <c r="H2986" s="133"/>
      <c r="I2986" s="133"/>
      <c r="J2986" s="133"/>
      <c r="K2986" s="133"/>
      <c r="L2986" s="133"/>
      <c r="M2986" s="133"/>
      <c r="N2986" s="133"/>
      <c r="Q2986" s="109"/>
      <c r="R2986" s="109"/>
      <c r="S2986" s="109"/>
      <c r="T2986" s="109"/>
      <c r="U2986" s="109"/>
      <c r="V2986" s="109"/>
      <c r="W2986" s="122"/>
      <c r="X2986" s="138"/>
      <c r="Y2986" s="123" t="e">
        <f>SUM(#REF!*25000,Q2986*5000,S2986*1850,T2986*1650,U2986*850,V2986*85,W2986*500,#REF!*250,#REF!*100,#REF!*50,X2986)</f>
        <v>#REF!</v>
      </c>
      <c r="Z2986" s="123"/>
      <c r="AA2986" s="79"/>
      <c r="AB2986" s="79"/>
      <c r="AC2986" s="164"/>
      <c r="AD2986" s="123"/>
      <c r="AE2986" s="174"/>
      <c r="AF2986" s="124"/>
    </row>
    <row r="2987" spans="1:32" s="106" customFormat="1">
      <c r="A2987" s="108"/>
      <c r="B2987" s="108"/>
      <c r="C2987" s="108"/>
      <c r="H2987" s="133"/>
      <c r="I2987" s="133"/>
      <c r="J2987" s="133"/>
      <c r="K2987" s="133"/>
      <c r="L2987" s="133"/>
      <c r="M2987" s="133"/>
      <c r="N2987" s="133"/>
      <c r="Q2987" s="109"/>
      <c r="R2987" s="109"/>
      <c r="S2987" s="109"/>
      <c r="T2987" s="109"/>
      <c r="U2987" s="109"/>
      <c r="V2987" s="109"/>
      <c r="W2987" s="122"/>
      <c r="X2987" s="138"/>
      <c r="Y2987" s="123" t="e">
        <f>SUM(#REF!*25000,Q2987*5000,S2987*1850,T2987*1650,U2987*850,V2987*85,W2987*500,#REF!*250,#REF!*100,#REF!*50,X2987)</f>
        <v>#REF!</v>
      </c>
      <c r="Z2987" s="123"/>
      <c r="AA2987" s="79"/>
      <c r="AB2987" s="79"/>
      <c r="AC2987" s="164"/>
      <c r="AD2987" s="123"/>
      <c r="AE2987" s="174"/>
      <c r="AF2987" s="124"/>
    </row>
    <row r="2988" spans="1:32" s="106" customFormat="1">
      <c r="A2988" s="108"/>
      <c r="B2988" s="108"/>
      <c r="C2988" s="108"/>
      <c r="H2988" s="133"/>
      <c r="I2988" s="133"/>
      <c r="J2988" s="133"/>
      <c r="K2988" s="133"/>
      <c r="L2988" s="133"/>
      <c r="M2988" s="133"/>
      <c r="N2988" s="133"/>
      <c r="Q2988" s="109"/>
      <c r="R2988" s="109"/>
      <c r="S2988" s="109"/>
      <c r="T2988" s="109"/>
      <c r="U2988" s="109"/>
      <c r="V2988" s="109"/>
      <c r="W2988" s="122"/>
      <c r="X2988" s="138"/>
      <c r="Y2988" s="123" t="e">
        <f>SUM(#REF!*25000,Q2988*5000,S2988*1850,T2988*1650,U2988*850,V2988*85,W2988*500,#REF!*250,#REF!*100,#REF!*50,X2988)</f>
        <v>#REF!</v>
      </c>
      <c r="Z2988" s="123"/>
      <c r="AA2988" s="79"/>
      <c r="AB2988" s="79"/>
      <c r="AC2988" s="164"/>
      <c r="AD2988" s="123"/>
      <c r="AE2988" s="174"/>
      <c r="AF2988" s="124"/>
    </row>
    <row r="2989" spans="1:32" s="106" customFormat="1">
      <c r="A2989" s="108"/>
      <c r="B2989" s="108"/>
      <c r="C2989" s="108"/>
      <c r="H2989" s="133"/>
      <c r="I2989" s="133"/>
      <c r="J2989" s="133"/>
      <c r="K2989" s="133"/>
      <c r="L2989" s="133"/>
      <c r="M2989" s="133"/>
      <c r="N2989" s="133"/>
      <c r="Q2989" s="109"/>
      <c r="R2989" s="109"/>
      <c r="S2989" s="109"/>
      <c r="T2989" s="109"/>
      <c r="U2989" s="109"/>
      <c r="V2989" s="109"/>
      <c r="W2989" s="122"/>
      <c r="X2989" s="138"/>
      <c r="Y2989" s="123" t="e">
        <f>SUM(#REF!*25000,Q2989*5000,S2989*1850,T2989*1650,U2989*850,V2989*85,W2989*500,#REF!*250,#REF!*100,#REF!*50,X2989)</f>
        <v>#REF!</v>
      </c>
      <c r="Z2989" s="123"/>
      <c r="AA2989" s="79"/>
      <c r="AB2989" s="79"/>
      <c r="AC2989" s="164"/>
      <c r="AD2989" s="123"/>
      <c r="AE2989" s="174"/>
      <c r="AF2989" s="124"/>
    </row>
    <row r="2990" spans="1:32" s="106" customFormat="1">
      <c r="A2990" s="108"/>
      <c r="B2990" s="108"/>
      <c r="C2990" s="108"/>
      <c r="H2990" s="133"/>
      <c r="I2990" s="133"/>
      <c r="J2990" s="133"/>
      <c r="K2990" s="133"/>
      <c r="L2990" s="133"/>
      <c r="M2990" s="133"/>
      <c r="N2990" s="133"/>
      <c r="Q2990" s="109"/>
      <c r="R2990" s="109"/>
      <c r="S2990" s="109"/>
      <c r="T2990" s="109"/>
      <c r="U2990" s="109"/>
      <c r="V2990" s="109"/>
      <c r="W2990" s="122"/>
      <c r="X2990" s="138"/>
      <c r="Y2990" s="123" t="e">
        <f>SUM(#REF!*25000,Q2990*5000,S2990*1850,T2990*1650,U2990*850,V2990*85,W2990*500,#REF!*250,#REF!*100,#REF!*50,X2990)</f>
        <v>#REF!</v>
      </c>
      <c r="Z2990" s="123"/>
      <c r="AA2990" s="79"/>
      <c r="AB2990" s="79"/>
      <c r="AC2990" s="164"/>
      <c r="AD2990" s="123"/>
      <c r="AE2990" s="174"/>
      <c r="AF2990" s="124"/>
    </row>
    <row r="2991" spans="1:32" s="106" customFormat="1">
      <c r="A2991" s="108"/>
      <c r="B2991" s="108"/>
      <c r="C2991" s="108"/>
      <c r="H2991" s="133"/>
      <c r="I2991" s="133"/>
      <c r="J2991" s="133"/>
      <c r="K2991" s="133"/>
      <c r="L2991" s="133"/>
      <c r="M2991" s="133"/>
      <c r="N2991" s="133"/>
      <c r="Q2991" s="109"/>
      <c r="R2991" s="109"/>
      <c r="S2991" s="109"/>
      <c r="T2991" s="109"/>
      <c r="U2991" s="109"/>
      <c r="V2991" s="109"/>
      <c r="W2991" s="122"/>
      <c r="X2991" s="138"/>
      <c r="Y2991" s="123" t="e">
        <f>SUM(#REF!*25000,Q2991*5000,S2991*1850,T2991*1650,U2991*850,V2991*85,W2991*500,#REF!*250,#REF!*100,#REF!*50,X2991)</f>
        <v>#REF!</v>
      </c>
      <c r="Z2991" s="123"/>
      <c r="AA2991" s="79"/>
      <c r="AB2991" s="79"/>
      <c r="AC2991" s="164"/>
      <c r="AD2991" s="123"/>
      <c r="AE2991" s="174"/>
      <c r="AF2991" s="124"/>
    </row>
    <row r="2992" spans="1:32" s="106" customFormat="1">
      <c r="A2992" s="108"/>
      <c r="B2992" s="108"/>
      <c r="C2992" s="108"/>
      <c r="H2992" s="133"/>
      <c r="I2992" s="133"/>
      <c r="J2992" s="133"/>
      <c r="K2992" s="133"/>
      <c r="L2992" s="133"/>
      <c r="M2992" s="133"/>
      <c r="N2992" s="133"/>
      <c r="Q2992" s="109"/>
      <c r="R2992" s="109"/>
      <c r="S2992" s="109"/>
      <c r="T2992" s="109"/>
      <c r="U2992" s="109"/>
      <c r="V2992" s="109"/>
      <c r="W2992" s="122"/>
      <c r="X2992" s="138"/>
      <c r="Y2992" s="123" t="e">
        <f>SUM(#REF!*25000,Q2992*5000,S2992*1850,T2992*1650,U2992*850,V2992*85,W2992*500,#REF!*250,#REF!*100,#REF!*50,X2992)</f>
        <v>#REF!</v>
      </c>
      <c r="Z2992" s="123"/>
      <c r="AA2992" s="79"/>
      <c r="AB2992" s="79"/>
      <c r="AC2992" s="164"/>
      <c r="AD2992" s="123"/>
      <c r="AE2992" s="174"/>
      <c r="AF2992" s="124"/>
    </row>
    <row r="2993" spans="1:32" s="106" customFormat="1">
      <c r="A2993" s="108"/>
      <c r="B2993" s="108"/>
      <c r="C2993" s="108"/>
      <c r="H2993" s="133"/>
      <c r="I2993" s="133"/>
      <c r="J2993" s="133"/>
      <c r="K2993" s="133"/>
      <c r="L2993" s="133"/>
      <c r="M2993" s="133"/>
      <c r="N2993" s="133"/>
      <c r="Q2993" s="109"/>
      <c r="R2993" s="109"/>
      <c r="S2993" s="109"/>
      <c r="T2993" s="109"/>
      <c r="U2993" s="109"/>
      <c r="V2993" s="109"/>
      <c r="W2993" s="122"/>
      <c r="X2993" s="138"/>
      <c r="Y2993" s="123" t="e">
        <f>SUM(#REF!*25000,Q2993*5000,S2993*1850,T2993*1650,U2993*850,V2993*85,W2993*500,#REF!*250,#REF!*100,#REF!*50,X2993)</f>
        <v>#REF!</v>
      </c>
      <c r="Z2993" s="123"/>
      <c r="AA2993" s="79"/>
      <c r="AB2993" s="79"/>
      <c r="AC2993" s="164"/>
      <c r="AD2993" s="123"/>
      <c r="AE2993" s="174"/>
      <c r="AF2993" s="124"/>
    </row>
    <row r="2994" spans="1:32" s="106" customFormat="1">
      <c r="A2994" s="108"/>
      <c r="B2994" s="108"/>
      <c r="C2994" s="108"/>
      <c r="H2994" s="133"/>
      <c r="I2994" s="133"/>
      <c r="J2994" s="133"/>
      <c r="K2994" s="133"/>
      <c r="L2994" s="133"/>
      <c r="M2994" s="133"/>
      <c r="N2994" s="133"/>
      <c r="Q2994" s="109"/>
      <c r="R2994" s="109"/>
      <c r="S2994" s="109"/>
      <c r="T2994" s="109"/>
      <c r="U2994" s="109"/>
      <c r="V2994" s="109"/>
      <c r="W2994" s="122"/>
      <c r="X2994" s="138"/>
      <c r="Y2994" s="123" t="e">
        <f>SUM(#REF!*25000,Q2994*5000,S2994*1850,T2994*1650,U2994*850,V2994*85,W2994*500,#REF!*250,#REF!*100,#REF!*50,X2994)</f>
        <v>#REF!</v>
      </c>
      <c r="Z2994" s="123"/>
      <c r="AA2994" s="79"/>
      <c r="AB2994" s="79"/>
      <c r="AC2994" s="164"/>
      <c r="AD2994" s="123"/>
      <c r="AE2994" s="174"/>
      <c r="AF2994" s="124"/>
    </row>
    <row r="2995" spans="1:32" s="106" customFormat="1">
      <c r="A2995" s="108"/>
      <c r="B2995" s="108"/>
      <c r="C2995" s="108"/>
      <c r="H2995" s="133"/>
      <c r="I2995" s="133"/>
      <c r="J2995" s="133"/>
      <c r="K2995" s="133"/>
      <c r="L2995" s="133"/>
      <c r="M2995" s="133"/>
      <c r="N2995" s="133"/>
      <c r="Q2995" s="109"/>
      <c r="R2995" s="109"/>
      <c r="S2995" s="109"/>
      <c r="T2995" s="109"/>
      <c r="U2995" s="109"/>
      <c r="V2995" s="109"/>
      <c r="W2995" s="122"/>
      <c r="X2995" s="138"/>
      <c r="Y2995" s="123" t="e">
        <f>SUM(#REF!*25000,Q2995*5000,S2995*1850,T2995*1650,U2995*850,V2995*85,W2995*500,#REF!*250,#REF!*100,#REF!*50,X2995)</f>
        <v>#REF!</v>
      </c>
      <c r="Z2995" s="123"/>
      <c r="AA2995" s="79"/>
      <c r="AB2995" s="79"/>
      <c r="AC2995" s="164"/>
      <c r="AD2995" s="123"/>
      <c r="AE2995" s="174"/>
      <c r="AF2995" s="124"/>
    </row>
    <row r="2996" spans="1:32" s="106" customFormat="1">
      <c r="A2996" s="108"/>
      <c r="B2996" s="108"/>
      <c r="C2996" s="108"/>
      <c r="H2996" s="133"/>
      <c r="I2996" s="133"/>
      <c r="J2996" s="133"/>
      <c r="K2996" s="133"/>
      <c r="L2996" s="133"/>
      <c r="M2996" s="133"/>
      <c r="N2996" s="133"/>
      <c r="Q2996" s="109"/>
      <c r="R2996" s="109"/>
      <c r="S2996" s="109"/>
      <c r="T2996" s="109"/>
      <c r="U2996" s="109"/>
      <c r="V2996" s="109"/>
      <c r="W2996" s="122"/>
      <c r="X2996" s="138"/>
      <c r="Y2996" s="123" t="e">
        <f>SUM(#REF!*25000,Q2996*5000,S2996*1850,T2996*1650,U2996*850,V2996*85,W2996*500,#REF!*250,#REF!*100,#REF!*50,X2996)</f>
        <v>#REF!</v>
      </c>
      <c r="Z2996" s="123"/>
      <c r="AA2996" s="79"/>
      <c r="AB2996" s="79"/>
      <c r="AC2996" s="164"/>
      <c r="AD2996" s="123"/>
      <c r="AE2996" s="174"/>
      <c r="AF2996" s="124"/>
    </row>
    <row r="2997" spans="1:32" s="106" customFormat="1">
      <c r="A2997" s="108"/>
      <c r="B2997" s="108"/>
      <c r="C2997" s="108"/>
      <c r="H2997" s="133"/>
      <c r="I2997" s="133"/>
      <c r="J2997" s="133"/>
      <c r="K2997" s="133"/>
      <c r="L2997" s="133"/>
      <c r="M2997" s="133"/>
      <c r="N2997" s="133"/>
      <c r="Q2997" s="109"/>
      <c r="R2997" s="109"/>
      <c r="S2997" s="109"/>
      <c r="T2997" s="109"/>
      <c r="U2997" s="109"/>
      <c r="V2997" s="109"/>
      <c r="W2997" s="122"/>
      <c r="X2997" s="138"/>
      <c r="Y2997" s="123" t="e">
        <f>SUM(#REF!*25000,Q2997*5000,S2997*1850,T2997*1650,U2997*850,V2997*85,W2997*500,#REF!*250,#REF!*100,#REF!*50,X2997)</f>
        <v>#REF!</v>
      </c>
      <c r="Z2997" s="123"/>
      <c r="AA2997" s="79"/>
      <c r="AB2997" s="79"/>
      <c r="AC2997" s="164"/>
      <c r="AD2997" s="123"/>
      <c r="AE2997" s="174"/>
      <c r="AF2997" s="124"/>
    </row>
    <row r="2998" spans="1:32" s="106" customFormat="1">
      <c r="A2998" s="108"/>
      <c r="B2998" s="108"/>
      <c r="C2998" s="108"/>
      <c r="H2998" s="133"/>
      <c r="I2998" s="133"/>
      <c r="J2998" s="133"/>
      <c r="K2998" s="133"/>
      <c r="L2998" s="133"/>
      <c r="M2998" s="133"/>
      <c r="N2998" s="133"/>
      <c r="Q2998" s="109"/>
      <c r="R2998" s="109"/>
      <c r="S2998" s="109"/>
      <c r="T2998" s="109"/>
      <c r="U2998" s="109"/>
      <c r="V2998" s="109"/>
      <c r="W2998" s="122"/>
      <c r="X2998" s="138"/>
      <c r="Y2998" s="123" t="e">
        <f>SUM(#REF!*25000,Q2998*5000,S2998*1850,T2998*1650,U2998*850,V2998*85,W2998*500,#REF!*250,#REF!*100,#REF!*50,X2998)</f>
        <v>#REF!</v>
      </c>
      <c r="Z2998" s="123"/>
      <c r="AA2998" s="79"/>
      <c r="AB2998" s="79"/>
      <c r="AC2998" s="164"/>
      <c r="AD2998" s="123"/>
      <c r="AE2998" s="174"/>
      <c r="AF2998" s="124"/>
    </row>
    <row r="2999" spans="1:32" s="106" customFormat="1">
      <c r="A2999" s="108"/>
      <c r="B2999" s="108"/>
      <c r="C2999" s="108"/>
      <c r="H2999" s="133"/>
      <c r="I2999" s="133"/>
      <c r="J2999" s="133"/>
      <c r="K2999" s="133"/>
      <c r="L2999" s="133"/>
      <c r="M2999" s="133"/>
      <c r="N2999" s="133"/>
      <c r="Q2999" s="109"/>
      <c r="R2999" s="109"/>
      <c r="S2999" s="109"/>
      <c r="T2999" s="109"/>
      <c r="U2999" s="109"/>
      <c r="V2999" s="109"/>
      <c r="W2999" s="122"/>
      <c r="X2999" s="138"/>
      <c r="Y2999" s="123" t="e">
        <f>SUM(#REF!*25000,Q2999*5000,S2999*1850,T2999*1650,U2999*850,V2999*85,W2999*500,#REF!*250,#REF!*100,#REF!*50,X2999)</f>
        <v>#REF!</v>
      </c>
      <c r="Z2999" s="123"/>
      <c r="AA2999" s="79"/>
      <c r="AB2999" s="79"/>
      <c r="AC2999" s="164"/>
      <c r="AD2999" s="123"/>
      <c r="AE2999" s="174"/>
      <c r="AF2999" s="124"/>
    </row>
    <row r="3000" spans="1:32" s="106" customFormat="1">
      <c r="A3000" s="108"/>
      <c r="B3000" s="108"/>
      <c r="C3000" s="108"/>
      <c r="H3000" s="133"/>
      <c r="I3000" s="133"/>
      <c r="J3000" s="133"/>
      <c r="K3000" s="133"/>
      <c r="L3000" s="133"/>
      <c r="M3000" s="133"/>
      <c r="N3000" s="133"/>
      <c r="Q3000" s="109"/>
      <c r="R3000" s="109"/>
      <c r="S3000" s="109"/>
      <c r="T3000" s="109"/>
      <c r="U3000" s="109"/>
      <c r="V3000" s="109"/>
      <c r="W3000" s="122"/>
      <c r="X3000" s="138"/>
      <c r="Y3000" s="123" t="e">
        <f>SUM(#REF!*25000,Q3000*5000,S3000*1850,T3000*1650,U3000*850,V3000*85,W3000*500,#REF!*250,#REF!*100,#REF!*50,X3000)</f>
        <v>#REF!</v>
      </c>
      <c r="Z3000" s="123"/>
      <c r="AA3000" s="79"/>
      <c r="AB3000" s="79"/>
      <c r="AC3000" s="164"/>
      <c r="AD3000" s="123"/>
      <c r="AE3000" s="174"/>
      <c r="AF3000" s="124"/>
    </row>
    <row r="3001" spans="1:32" s="106" customFormat="1">
      <c r="A3001" s="108"/>
      <c r="B3001" s="108"/>
      <c r="C3001" s="108"/>
      <c r="H3001" s="133"/>
      <c r="I3001" s="133"/>
      <c r="J3001" s="133"/>
      <c r="K3001" s="133"/>
      <c r="L3001" s="133"/>
      <c r="M3001" s="133"/>
      <c r="N3001" s="133"/>
      <c r="Q3001" s="109"/>
      <c r="R3001" s="109"/>
      <c r="S3001" s="109"/>
      <c r="T3001" s="109"/>
      <c r="U3001" s="109"/>
      <c r="V3001" s="109"/>
      <c r="W3001" s="122"/>
      <c r="X3001" s="138"/>
      <c r="Y3001" s="123" t="e">
        <f>SUM(#REF!*25000,Q3001*5000,S3001*1850,T3001*1650,U3001*850,V3001*85,W3001*500,#REF!*250,#REF!*100,#REF!*50,X3001)</f>
        <v>#REF!</v>
      </c>
      <c r="Z3001" s="123"/>
      <c r="AA3001" s="79"/>
      <c r="AB3001" s="79"/>
      <c r="AC3001" s="164"/>
      <c r="AD3001" s="123"/>
      <c r="AE3001" s="174"/>
      <c r="AF3001" s="124"/>
    </row>
    <row r="3002" spans="1:32" s="106" customFormat="1">
      <c r="A3002" s="108"/>
      <c r="B3002" s="108"/>
      <c r="C3002" s="108"/>
      <c r="H3002" s="133"/>
      <c r="I3002" s="133"/>
      <c r="J3002" s="133"/>
      <c r="K3002" s="133"/>
      <c r="L3002" s="133"/>
      <c r="M3002" s="133"/>
      <c r="N3002" s="133"/>
      <c r="Q3002" s="109"/>
      <c r="R3002" s="109"/>
      <c r="S3002" s="109"/>
      <c r="T3002" s="109"/>
      <c r="U3002" s="109"/>
      <c r="V3002" s="109"/>
      <c r="W3002" s="122"/>
      <c r="X3002" s="138"/>
      <c r="Y3002" s="123" t="e">
        <f>SUM(#REF!*25000,Q3002*5000,S3002*1850,T3002*1650,U3002*850,V3002*85,W3002*500,#REF!*250,#REF!*100,#REF!*50,X3002)</f>
        <v>#REF!</v>
      </c>
      <c r="Z3002" s="123"/>
      <c r="AA3002" s="79"/>
      <c r="AB3002" s="79"/>
      <c r="AC3002" s="164"/>
      <c r="AD3002" s="123"/>
      <c r="AE3002" s="174"/>
      <c r="AF3002" s="124"/>
    </row>
    <row r="3003" spans="1:32" s="106" customFormat="1">
      <c r="A3003" s="108"/>
      <c r="B3003" s="108"/>
      <c r="C3003" s="108"/>
      <c r="H3003" s="133"/>
      <c r="I3003" s="133"/>
      <c r="J3003" s="133"/>
      <c r="K3003" s="133"/>
      <c r="L3003" s="133"/>
      <c r="M3003" s="133"/>
      <c r="N3003" s="133"/>
      <c r="Q3003" s="109"/>
      <c r="R3003" s="109"/>
      <c r="S3003" s="109"/>
      <c r="T3003" s="109"/>
      <c r="U3003" s="109"/>
      <c r="V3003" s="109"/>
      <c r="W3003" s="122"/>
      <c r="X3003" s="138"/>
      <c r="Y3003" s="123" t="e">
        <f>SUM(#REF!*25000,Q3003*5000,S3003*1850,T3003*1650,U3003*850,V3003*85,W3003*500,#REF!*250,#REF!*100,#REF!*50,X3003)</f>
        <v>#REF!</v>
      </c>
      <c r="Z3003" s="123"/>
      <c r="AA3003" s="79"/>
      <c r="AB3003" s="79"/>
      <c r="AC3003" s="164"/>
      <c r="AD3003" s="123"/>
      <c r="AE3003" s="174"/>
      <c r="AF3003" s="124"/>
    </row>
    <row r="3004" spans="1:32" s="106" customFormat="1">
      <c r="A3004" s="108"/>
      <c r="B3004" s="108"/>
      <c r="C3004" s="108"/>
      <c r="H3004" s="133"/>
      <c r="I3004" s="133"/>
      <c r="J3004" s="133"/>
      <c r="K3004" s="133"/>
      <c r="L3004" s="133"/>
      <c r="M3004" s="133"/>
      <c r="N3004" s="133"/>
      <c r="Q3004" s="109"/>
      <c r="R3004" s="109"/>
      <c r="S3004" s="109"/>
      <c r="T3004" s="109"/>
      <c r="U3004" s="109"/>
      <c r="V3004" s="109"/>
      <c r="W3004" s="122"/>
      <c r="X3004" s="138"/>
      <c r="Y3004" s="123" t="e">
        <f>SUM(#REF!*25000,Q3004*5000,S3004*1850,T3004*1650,U3004*850,V3004*85,W3004*500,#REF!*250,#REF!*100,#REF!*50,X3004)</f>
        <v>#REF!</v>
      </c>
      <c r="Z3004" s="123"/>
      <c r="AA3004" s="79"/>
      <c r="AB3004" s="79"/>
      <c r="AC3004" s="164"/>
      <c r="AD3004" s="123"/>
      <c r="AE3004" s="174"/>
      <c r="AF3004" s="124"/>
    </row>
    <row r="3005" spans="1:32" s="106" customFormat="1">
      <c r="A3005" s="108"/>
      <c r="B3005" s="108"/>
      <c r="C3005" s="108"/>
      <c r="H3005" s="133"/>
      <c r="I3005" s="133"/>
      <c r="J3005" s="133"/>
      <c r="K3005" s="133"/>
      <c r="L3005" s="133"/>
      <c r="M3005" s="133"/>
      <c r="N3005" s="133"/>
      <c r="Q3005" s="109"/>
      <c r="R3005" s="109"/>
      <c r="S3005" s="109"/>
      <c r="T3005" s="109"/>
      <c r="U3005" s="109"/>
      <c r="V3005" s="109"/>
      <c r="W3005" s="122"/>
      <c r="X3005" s="138"/>
      <c r="Y3005" s="123" t="e">
        <f>SUM(#REF!*25000,Q3005*5000,S3005*1850,T3005*1650,U3005*850,V3005*85,W3005*500,#REF!*250,#REF!*100,#REF!*50,X3005)</f>
        <v>#REF!</v>
      </c>
      <c r="Z3005" s="123"/>
      <c r="AA3005" s="79"/>
      <c r="AB3005" s="79"/>
      <c r="AC3005" s="164"/>
      <c r="AD3005" s="123"/>
      <c r="AE3005" s="174"/>
      <c r="AF3005" s="124"/>
    </row>
    <row r="3006" spans="1:32" s="106" customFormat="1">
      <c r="A3006" s="108"/>
      <c r="B3006" s="108"/>
      <c r="C3006" s="108"/>
      <c r="H3006" s="133"/>
      <c r="I3006" s="133"/>
      <c r="J3006" s="133"/>
      <c r="K3006" s="133"/>
      <c r="L3006" s="133"/>
      <c r="M3006" s="133"/>
      <c r="N3006" s="133"/>
      <c r="Q3006" s="109"/>
      <c r="R3006" s="109"/>
      <c r="S3006" s="109"/>
      <c r="T3006" s="109"/>
      <c r="U3006" s="109"/>
      <c r="V3006" s="109"/>
      <c r="W3006" s="122"/>
      <c r="X3006" s="138"/>
      <c r="Y3006" s="123" t="e">
        <f>SUM(#REF!*25000,Q3006*5000,S3006*1850,T3006*1650,U3006*850,V3006*85,W3006*500,#REF!*250,#REF!*100,#REF!*50,X3006)</f>
        <v>#REF!</v>
      </c>
      <c r="Z3006" s="123"/>
      <c r="AA3006" s="79"/>
      <c r="AB3006" s="79"/>
      <c r="AC3006" s="164"/>
      <c r="AD3006" s="123"/>
      <c r="AE3006" s="174"/>
      <c r="AF3006" s="124"/>
    </row>
    <row r="3007" spans="1:32" s="106" customFormat="1">
      <c r="A3007" s="108"/>
      <c r="B3007" s="108"/>
      <c r="C3007" s="108"/>
      <c r="H3007" s="133"/>
      <c r="I3007" s="133"/>
      <c r="J3007" s="133"/>
      <c r="K3007" s="133"/>
      <c r="L3007" s="133"/>
      <c r="M3007" s="133"/>
      <c r="N3007" s="133"/>
      <c r="Q3007" s="109"/>
      <c r="R3007" s="109"/>
      <c r="S3007" s="109"/>
      <c r="T3007" s="109"/>
      <c r="U3007" s="109"/>
      <c r="V3007" s="109"/>
      <c r="W3007" s="122"/>
      <c r="X3007" s="138"/>
      <c r="Y3007" s="123" t="e">
        <f>SUM(#REF!*25000,Q3007*5000,S3007*1850,T3007*1650,U3007*850,V3007*85,W3007*500,#REF!*250,#REF!*100,#REF!*50,X3007)</f>
        <v>#REF!</v>
      </c>
      <c r="Z3007" s="123"/>
      <c r="AA3007" s="79"/>
      <c r="AB3007" s="79"/>
      <c r="AC3007" s="164"/>
      <c r="AD3007" s="123"/>
      <c r="AE3007" s="174"/>
      <c r="AF3007" s="124"/>
    </row>
    <row r="3008" spans="1:32" s="106" customFormat="1">
      <c r="A3008" s="108"/>
      <c r="B3008" s="108"/>
      <c r="C3008" s="108"/>
      <c r="H3008" s="133"/>
      <c r="I3008" s="133"/>
      <c r="J3008" s="133"/>
      <c r="K3008" s="133"/>
      <c r="L3008" s="133"/>
      <c r="M3008" s="133"/>
      <c r="N3008" s="133"/>
      <c r="Q3008" s="109"/>
      <c r="R3008" s="109"/>
      <c r="S3008" s="109"/>
      <c r="T3008" s="109"/>
      <c r="U3008" s="109"/>
      <c r="V3008" s="109"/>
      <c r="W3008" s="122"/>
      <c r="X3008" s="138"/>
      <c r="Y3008" s="123" t="e">
        <f>SUM(#REF!*25000,Q3008*5000,S3008*1850,T3008*1650,U3008*850,V3008*85,W3008*500,#REF!*250,#REF!*100,#REF!*50,X3008)</f>
        <v>#REF!</v>
      </c>
      <c r="Z3008" s="123"/>
      <c r="AA3008" s="79"/>
      <c r="AB3008" s="79"/>
      <c r="AC3008" s="164"/>
      <c r="AD3008" s="123"/>
      <c r="AE3008" s="174"/>
      <c r="AF3008" s="124"/>
    </row>
    <row r="3009" spans="1:32" s="106" customFormat="1">
      <c r="A3009" s="108"/>
      <c r="B3009" s="108"/>
      <c r="C3009" s="108"/>
      <c r="H3009" s="133"/>
      <c r="I3009" s="133"/>
      <c r="J3009" s="133"/>
      <c r="K3009" s="133"/>
      <c r="L3009" s="133"/>
      <c r="M3009" s="133"/>
      <c r="N3009" s="133"/>
      <c r="Q3009" s="109"/>
      <c r="R3009" s="109"/>
      <c r="S3009" s="109"/>
      <c r="T3009" s="109"/>
      <c r="U3009" s="109"/>
      <c r="V3009" s="109"/>
      <c r="W3009" s="122"/>
      <c r="X3009" s="138"/>
      <c r="Y3009" s="123" t="e">
        <f>SUM(#REF!*25000,Q3009*5000,S3009*1850,T3009*1650,U3009*850,V3009*85,W3009*500,#REF!*250,#REF!*100,#REF!*50,X3009)</f>
        <v>#REF!</v>
      </c>
      <c r="Z3009" s="123"/>
      <c r="AA3009" s="79"/>
      <c r="AB3009" s="79"/>
      <c r="AC3009" s="164"/>
      <c r="AD3009" s="123"/>
      <c r="AE3009" s="174"/>
      <c r="AF3009" s="124"/>
    </row>
    <row r="3010" spans="1:32" s="106" customFormat="1">
      <c r="A3010" s="108"/>
      <c r="B3010" s="108"/>
      <c r="C3010" s="108"/>
      <c r="H3010" s="133"/>
      <c r="I3010" s="133"/>
      <c r="J3010" s="133"/>
      <c r="K3010" s="133"/>
      <c r="L3010" s="133"/>
      <c r="M3010" s="133"/>
      <c r="N3010" s="133"/>
      <c r="Q3010" s="109"/>
      <c r="R3010" s="109"/>
      <c r="S3010" s="109"/>
      <c r="T3010" s="109"/>
      <c r="U3010" s="109"/>
      <c r="V3010" s="109"/>
      <c r="W3010" s="122"/>
      <c r="X3010" s="138"/>
      <c r="Y3010" s="123" t="e">
        <f>SUM(#REF!*25000,Q3010*5000,S3010*1850,T3010*1650,U3010*850,V3010*85,W3010*500,#REF!*250,#REF!*100,#REF!*50,X3010)</f>
        <v>#REF!</v>
      </c>
      <c r="Z3010" s="123"/>
      <c r="AA3010" s="79"/>
      <c r="AB3010" s="79"/>
      <c r="AC3010" s="164"/>
      <c r="AD3010" s="123"/>
      <c r="AE3010" s="174"/>
      <c r="AF3010" s="124"/>
    </row>
    <row r="3011" spans="1:32" s="106" customFormat="1">
      <c r="A3011" s="108"/>
      <c r="B3011" s="108"/>
      <c r="C3011" s="108"/>
      <c r="H3011" s="133"/>
      <c r="I3011" s="133"/>
      <c r="J3011" s="133"/>
      <c r="K3011" s="133"/>
      <c r="L3011" s="133"/>
      <c r="M3011" s="133"/>
      <c r="N3011" s="133"/>
      <c r="Q3011" s="109"/>
      <c r="R3011" s="109"/>
      <c r="S3011" s="109"/>
      <c r="T3011" s="109"/>
      <c r="U3011" s="109"/>
      <c r="V3011" s="109"/>
      <c r="W3011" s="122"/>
      <c r="X3011" s="138"/>
      <c r="Y3011" s="123" t="e">
        <f>SUM(#REF!*25000,Q3011*5000,S3011*1850,T3011*1650,U3011*850,V3011*85,W3011*500,#REF!*250,#REF!*100,#REF!*50,X3011)</f>
        <v>#REF!</v>
      </c>
      <c r="Z3011" s="123"/>
      <c r="AA3011" s="79"/>
      <c r="AB3011" s="79"/>
      <c r="AC3011" s="164"/>
      <c r="AD3011" s="123"/>
      <c r="AE3011" s="174"/>
      <c r="AF3011" s="124"/>
    </row>
    <row r="3012" spans="1:32" s="106" customFormat="1">
      <c r="A3012" s="108"/>
      <c r="B3012" s="108"/>
      <c r="C3012" s="108"/>
      <c r="H3012" s="133"/>
      <c r="I3012" s="133"/>
      <c r="J3012" s="133"/>
      <c r="K3012" s="133"/>
      <c r="L3012" s="133"/>
      <c r="M3012" s="133"/>
      <c r="N3012" s="133"/>
      <c r="Q3012" s="109"/>
      <c r="R3012" s="109"/>
      <c r="S3012" s="109"/>
      <c r="T3012" s="109"/>
      <c r="U3012" s="109"/>
      <c r="V3012" s="109"/>
      <c r="W3012" s="122"/>
      <c r="X3012" s="138"/>
      <c r="Y3012" s="123" t="e">
        <f>SUM(#REF!*25000,Q3012*5000,S3012*1850,T3012*1650,U3012*850,V3012*85,W3012*500,#REF!*250,#REF!*100,#REF!*50,X3012)</f>
        <v>#REF!</v>
      </c>
      <c r="Z3012" s="123"/>
      <c r="AA3012" s="79"/>
      <c r="AB3012" s="79"/>
      <c r="AC3012" s="164"/>
      <c r="AD3012" s="123"/>
      <c r="AE3012" s="174"/>
      <c r="AF3012" s="124"/>
    </row>
    <row r="3013" spans="1:32" s="106" customFormat="1">
      <c r="A3013" s="108"/>
      <c r="B3013" s="108"/>
      <c r="C3013" s="108"/>
      <c r="H3013" s="133"/>
      <c r="I3013" s="133"/>
      <c r="J3013" s="133"/>
      <c r="K3013" s="133"/>
      <c r="L3013" s="133"/>
      <c r="M3013" s="133"/>
      <c r="N3013" s="133"/>
      <c r="Q3013" s="109"/>
      <c r="R3013" s="109"/>
      <c r="S3013" s="109"/>
      <c r="T3013" s="109"/>
      <c r="U3013" s="109"/>
      <c r="V3013" s="109"/>
      <c r="W3013" s="122"/>
      <c r="X3013" s="138"/>
      <c r="Y3013" s="123" t="e">
        <f>SUM(#REF!*25000,Q3013*5000,S3013*1850,T3013*1650,U3013*850,V3013*85,W3013*500,#REF!*250,#REF!*100,#REF!*50,X3013)</f>
        <v>#REF!</v>
      </c>
      <c r="Z3013" s="123"/>
      <c r="AA3013" s="79"/>
      <c r="AB3013" s="79"/>
      <c r="AC3013" s="164"/>
      <c r="AD3013" s="123"/>
      <c r="AE3013" s="174"/>
      <c r="AF3013" s="124"/>
    </row>
    <row r="3014" spans="1:32" s="106" customFormat="1">
      <c r="A3014" s="108"/>
      <c r="B3014" s="108"/>
      <c r="C3014" s="108"/>
      <c r="H3014" s="133"/>
      <c r="I3014" s="133"/>
      <c r="J3014" s="133"/>
      <c r="K3014" s="133"/>
      <c r="L3014" s="133"/>
      <c r="M3014" s="133"/>
      <c r="N3014" s="133"/>
      <c r="Q3014" s="109"/>
      <c r="R3014" s="109"/>
      <c r="S3014" s="109"/>
      <c r="T3014" s="109"/>
      <c r="U3014" s="109"/>
      <c r="V3014" s="109"/>
      <c r="W3014" s="122"/>
      <c r="X3014" s="138"/>
      <c r="Y3014" s="123" t="e">
        <f>SUM(#REF!*25000,Q3014*5000,S3014*1850,T3014*1650,U3014*850,V3014*85,W3014*500,#REF!*250,#REF!*100,#REF!*50,X3014)</f>
        <v>#REF!</v>
      </c>
      <c r="Z3014" s="123"/>
      <c r="AA3014" s="79"/>
      <c r="AB3014" s="79"/>
      <c r="AC3014" s="164"/>
      <c r="AD3014" s="123"/>
      <c r="AE3014" s="174"/>
      <c r="AF3014" s="124"/>
    </row>
    <row r="3015" spans="1:32" s="106" customFormat="1">
      <c r="A3015" s="108"/>
      <c r="B3015" s="108"/>
      <c r="C3015" s="108"/>
      <c r="H3015" s="133"/>
      <c r="I3015" s="133"/>
      <c r="J3015" s="133"/>
      <c r="K3015" s="133"/>
      <c r="L3015" s="133"/>
      <c r="M3015" s="133"/>
      <c r="N3015" s="133"/>
      <c r="Q3015" s="109"/>
      <c r="R3015" s="109"/>
      <c r="S3015" s="109"/>
      <c r="T3015" s="109"/>
      <c r="U3015" s="109"/>
      <c r="V3015" s="109"/>
      <c r="W3015" s="122"/>
      <c r="X3015" s="138"/>
      <c r="Y3015" s="123" t="e">
        <f>SUM(#REF!*25000,Q3015*5000,S3015*1850,T3015*1650,U3015*850,V3015*85,W3015*500,#REF!*250,#REF!*100,#REF!*50,X3015)</f>
        <v>#REF!</v>
      </c>
      <c r="Z3015" s="123"/>
      <c r="AA3015" s="79"/>
      <c r="AB3015" s="79"/>
      <c r="AC3015" s="164"/>
      <c r="AD3015" s="123"/>
      <c r="AE3015" s="174"/>
      <c r="AF3015" s="124"/>
    </row>
    <row r="3016" spans="1:32" s="106" customFormat="1">
      <c r="A3016" s="108"/>
      <c r="B3016" s="108"/>
      <c r="C3016" s="108"/>
      <c r="H3016" s="133"/>
      <c r="I3016" s="133"/>
      <c r="J3016" s="133"/>
      <c r="K3016" s="133"/>
      <c r="L3016" s="133"/>
      <c r="M3016" s="133"/>
      <c r="N3016" s="133"/>
      <c r="Q3016" s="109"/>
      <c r="R3016" s="109"/>
      <c r="S3016" s="109"/>
      <c r="T3016" s="109"/>
      <c r="U3016" s="109"/>
      <c r="V3016" s="109"/>
      <c r="W3016" s="122"/>
      <c r="X3016" s="138"/>
      <c r="Y3016" s="123" t="e">
        <f>SUM(#REF!*25000,Q3016*5000,S3016*1850,T3016*1650,U3016*850,V3016*85,W3016*500,#REF!*250,#REF!*100,#REF!*50,X3016)</f>
        <v>#REF!</v>
      </c>
      <c r="Z3016" s="123"/>
      <c r="AA3016" s="79"/>
      <c r="AB3016" s="79"/>
      <c r="AC3016" s="164"/>
      <c r="AD3016" s="123"/>
      <c r="AE3016" s="174"/>
      <c r="AF3016" s="124"/>
    </row>
    <row r="3017" spans="1:32" s="106" customFormat="1">
      <c r="A3017" s="108"/>
      <c r="B3017" s="108"/>
      <c r="C3017" s="108"/>
      <c r="H3017" s="133"/>
      <c r="I3017" s="133"/>
      <c r="J3017" s="133"/>
      <c r="K3017" s="133"/>
      <c r="L3017" s="133"/>
      <c r="M3017" s="133"/>
      <c r="N3017" s="133"/>
      <c r="Q3017" s="109"/>
      <c r="R3017" s="109"/>
      <c r="S3017" s="109"/>
      <c r="T3017" s="109"/>
      <c r="U3017" s="109"/>
      <c r="V3017" s="109"/>
      <c r="W3017" s="122"/>
      <c r="X3017" s="138"/>
      <c r="Y3017" s="123" t="e">
        <f>SUM(#REF!*25000,Q3017*5000,S3017*1850,T3017*1650,U3017*850,V3017*85,W3017*500,#REF!*250,#REF!*100,#REF!*50,X3017)</f>
        <v>#REF!</v>
      </c>
      <c r="Z3017" s="123"/>
      <c r="AA3017" s="79"/>
      <c r="AB3017" s="79"/>
      <c r="AC3017" s="164"/>
      <c r="AD3017" s="123"/>
      <c r="AE3017" s="174"/>
      <c r="AF3017" s="124"/>
    </row>
    <row r="3018" spans="1:32" s="106" customFormat="1">
      <c r="A3018" s="108"/>
      <c r="B3018" s="108"/>
      <c r="C3018" s="108"/>
      <c r="H3018" s="133"/>
      <c r="I3018" s="133"/>
      <c r="J3018" s="133"/>
      <c r="K3018" s="133"/>
      <c r="L3018" s="133"/>
      <c r="M3018" s="133"/>
      <c r="N3018" s="133"/>
      <c r="Q3018" s="109"/>
      <c r="R3018" s="109"/>
      <c r="S3018" s="109"/>
      <c r="T3018" s="109"/>
      <c r="U3018" s="109"/>
      <c r="V3018" s="109"/>
      <c r="W3018" s="122"/>
      <c r="X3018" s="138"/>
      <c r="Y3018" s="123" t="e">
        <f>SUM(#REF!*25000,Q3018*5000,S3018*1850,T3018*1650,U3018*850,V3018*85,W3018*500,#REF!*250,#REF!*100,#REF!*50,X3018)</f>
        <v>#REF!</v>
      </c>
      <c r="Z3018" s="123"/>
      <c r="AA3018" s="79"/>
      <c r="AB3018" s="79"/>
      <c r="AC3018" s="164"/>
      <c r="AD3018" s="123"/>
      <c r="AE3018" s="174"/>
      <c r="AF3018" s="124"/>
    </row>
    <row r="3019" spans="1:32" s="106" customFormat="1">
      <c r="A3019" s="108"/>
      <c r="B3019" s="108"/>
      <c r="C3019" s="108"/>
      <c r="H3019" s="133"/>
      <c r="I3019" s="133"/>
      <c r="J3019" s="133"/>
      <c r="K3019" s="133"/>
      <c r="L3019" s="133"/>
      <c r="M3019" s="133"/>
      <c r="N3019" s="133"/>
      <c r="Q3019" s="109"/>
      <c r="R3019" s="109"/>
      <c r="S3019" s="109"/>
      <c r="T3019" s="109"/>
      <c r="U3019" s="109"/>
      <c r="V3019" s="109"/>
      <c r="W3019" s="122"/>
      <c r="X3019" s="138"/>
      <c r="Y3019" s="123" t="e">
        <f>SUM(#REF!*25000,Q3019*5000,S3019*1850,T3019*1650,U3019*850,V3019*85,W3019*500,#REF!*250,#REF!*100,#REF!*50,X3019)</f>
        <v>#REF!</v>
      </c>
      <c r="Z3019" s="123"/>
      <c r="AA3019" s="79"/>
      <c r="AB3019" s="79"/>
      <c r="AC3019" s="164"/>
      <c r="AD3019" s="123"/>
      <c r="AE3019" s="174"/>
      <c r="AF3019" s="124"/>
    </row>
    <row r="3020" spans="1:32" s="106" customFormat="1">
      <c r="A3020" s="108"/>
      <c r="B3020" s="108"/>
      <c r="C3020" s="108"/>
      <c r="H3020" s="133"/>
      <c r="I3020" s="133"/>
      <c r="J3020" s="133"/>
      <c r="K3020" s="133"/>
      <c r="L3020" s="133"/>
      <c r="M3020" s="133"/>
      <c r="N3020" s="133"/>
      <c r="Q3020" s="109"/>
      <c r="R3020" s="109"/>
      <c r="S3020" s="109"/>
      <c r="T3020" s="109"/>
      <c r="U3020" s="109"/>
      <c r="V3020" s="109"/>
      <c r="W3020" s="122"/>
      <c r="X3020" s="138"/>
      <c r="Y3020" s="123" t="e">
        <f>SUM(#REF!*25000,Q3020*5000,S3020*1850,T3020*1650,U3020*850,V3020*85,W3020*500,#REF!*250,#REF!*100,#REF!*50,X3020)</f>
        <v>#REF!</v>
      </c>
      <c r="Z3020" s="123"/>
      <c r="AA3020" s="79"/>
      <c r="AB3020" s="79"/>
      <c r="AC3020" s="164"/>
      <c r="AD3020" s="123"/>
      <c r="AE3020" s="174"/>
      <c r="AF3020" s="124"/>
    </row>
    <row r="3021" spans="1:32" s="106" customFormat="1">
      <c r="A3021" s="108"/>
      <c r="B3021" s="108"/>
      <c r="C3021" s="108"/>
      <c r="H3021" s="133"/>
      <c r="I3021" s="133"/>
      <c r="J3021" s="133"/>
      <c r="K3021" s="133"/>
      <c r="L3021" s="133"/>
      <c r="M3021" s="133"/>
      <c r="N3021" s="133"/>
      <c r="Q3021" s="109"/>
      <c r="R3021" s="109"/>
      <c r="S3021" s="109"/>
      <c r="T3021" s="109"/>
      <c r="U3021" s="109"/>
      <c r="V3021" s="109"/>
      <c r="W3021" s="122"/>
      <c r="X3021" s="138"/>
      <c r="Y3021" s="123" t="e">
        <f>SUM(#REF!*25000,Q3021*5000,S3021*1850,T3021*1650,U3021*850,V3021*85,W3021*500,#REF!*250,#REF!*100,#REF!*50,X3021)</f>
        <v>#REF!</v>
      </c>
      <c r="Z3021" s="123"/>
      <c r="AA3021" s="79"/>
      <c r="AB3021" s="79"/>
      <c r="AC3021" s="164"/>
      <c r="AD3021" s="123"/>
      <c r="AE3021" s="174"/>
      <c r="AF3021" s="124"/>
    </row>
    <row r="3022" spans="1:32" s="106" customFormat="1">
      <c r="A3022" s="108"/>
      <c r="B3022" s="108"/>
      <c r="C3022" s="108"/>
      <c r="H3022" s="133"/>
      <c r="I3022" s="133"/>
      <c r="J3022" s="133"/>
      <c r="K3022" s="133"/>
      <c r="L3022" s="133"/>
      <c r="M3022" s="133"/>
      <c r="N3022" s="133"/>
      <c r="Q3022" s="109"/>
      <c r="R3022" s="109"/>
      <c r="S3022" s="109"/>
      <c r="T3022" s="109"/>
      <c r="U3022" s="109"/>
      <c r="V3022" s="109"/>
      <c r="W3022" s="122"/>
      <c r="X3022" s="138"/>
      <c r="Y3022" s="123" t="e">
        <f>SUM(#REF!*25000,Q3022*5000,S3022*1850,T3022*1650,U3022*850,V3022*85,W3022*500,#REF!*250,#REF!*100,#REF!*50,X3022)</f>
        <v>#REF!</v>
      </c>
      <c r="Z3022" s="123"/>
      <c r="AA3022" s="79"/>
      <c r="AB3022" s="79"/>
      <c r="AC3022" s="164"/>
      <c r="AD3022" s="123"/>
      <c r="AE3022" s="174"/>
      <c r="AF3022" s="124"/>
    </row>
    <row r="3023" spans="1:32" s="106" customFormat="1">
      <c r="A3023" s="108"/>
      <c r="B3023" s="108"/>
      <c r="C3023" s="108"/>
      <c r="H3023" s="133"/>
      <c r="I3023" s="133"/>
      <c r="J3023" s="133"/>
      <c r="K3023" s="133"/>
      <c r="L3023" s="133"/>
      <c r="M3023" s="133"/>
      <c r="N3023" s="133"/>
      <c r="Q3023" s="109"/>
      <c r="R3023" s="109"/>
      <c r="S3023" s="109"/>
      <c r="T3023" s="109"/>
      <c r="U3023" s="109"/>
      <c r="V3023" s="109"/>
      <c r="W3023" s="122"/>
      <c r="X3023" s="138"/>
      <c r="Y3023" s="123" t="e">
        <f>SUM(#REF!*25000,Q3023*5000,S3023*1850,T3023*1650,U3023*850,V3023*85,W3023*500,#REF!*250,#REF!*100,#REF!*50,X3023)</f>
        <v>#REF!</v>
      </c>
      <c r="Z3023" s="123"/>
      <c r="AA3023" s="79"/>
      <c r="AB3023" s="79"/>
      <c r="AC3023" s="164"/>
      <c r="AD3023" s="123"/>
      <c r="AE3023" s="174"/>
      <c r="AF3023" s="124"/>
    </row>
    <row r="3024" spans="1:32" s="106" customFormat="1">
      <c r="A3024" s="108"/>
      <c r="B3024" s="108"/>
      <c r="C3024" s="108"/>
      <c r="H3024" s="133"/>
      <c r="I3024" s="133"/>
      <c r="J3024" s="133"/>
      <c r="K3024" s="133"/>
      <c r="L3024" s="133"/>
      <c r="M3024" s="133"/>
      <c r="N3024" s="133"/>
      <c r="Q3024" s="109"/>
      <c r="R3024" s="109"/>
      <c r="S3024" s="109"/>
      <c r="T3024" s="109"/>
      <c r="U3024" s="109"/>
      <c r="V3024" s="109"/>
      <c r="W3024" s="122"/>
      <c r="X3024" s="138"/>
      <c r="Y3024" s="123" t="e">
        <f>SUM(#REF!*25000,Q3024*5000,S3024*1850,T3024*1650,U3024*850,V3024*85,W3024*500,#REF!*250,#REF!*100,#REF!*50,X3024)</f>
        <v>#REF!</v>
      </c>
      <c r="Z3024" s="123"/>
      <c r="AA3024" s="79"/>
      <c r="AB3024" s="79"/>
      <c r="AC3024" s="164"/>
      <c r="AD3024" s="123"/>
      <c r="AE3024" s="174"/>
      <c r="AF3024" s="124"/>
    </row>
    <row r="3025" spans="1:32" s="106" customFormat="1">
      <c r="A3025" s="108"/>
      <c r="B3025" s="108"/>
      <c r="C3025" s="108"/>
      <c r="H3025" s="133"/>
      <c r="I3025" s="133"/>
      <c r="J3025" s="133"/>
      <c r="K3025" s="133"/>
      <c r="L3025" s="133"/>
      <c r="M3025" s="133"/>
      <c r="N3025" s="133"/>
      <c r="Q3025" s="109"/>
      <c r="R3025" s="109"/>
      <c r="S3025" s="109"/>
      <c r="T3025" s="109"/>
      <c r="U3025" s="109"/>
      <c r="V3025" s="109"/>
      <c r="W3025" s="122"/>
      <c r="X3025" s="138"/>
      <c r="Y3025" s="123" t="e">
        <f>SUM(#REF!*25000,Q3025*5000,S3025*1850,T3025*1650,U3025*850,V3025*85,W3025*500,#REF!*250,#REF!*100,#REF!*50,X3025)</f>
        <v>#REF!</v>
      </c>
      <c r="Z3025" s="123"/>
      <c r="AA3025" s="79"/>
      <c r="AB3025" s="79"/>
      <c r="AC3025" s="164"/>
      <c r="AD3025" s="123"/>
      <c r="AE3025" s="174"/>
      <c r="AF3025" s="124"/>
    </row>
    <row r="3026" spans="1:32" s="106" customFormat="1">
      <c r="A3026" s="108"/>
      <c r="B3026" s="108"/>
      <c r="C3026" s="108"/>
      <c r="H3026" s="133"/>
      <c r="I3026" s="133"/>
      <c r="J3026" s="133"/>
      <c r="K3026" s="133"/>
      <c r="L3026" s="133"/>
      <c r="M3026" s="133"/>
      <c r="N3026" s="133"/>
      <c r="Q3026" s="109"/>
      <c r="R3026" s="109"/>
      <c r="S3026" s="109"/>
      <c r="T3026" s="109"/>
      <c r="U3026" s="109"/>
      <c r="V3026" s="109"/>
      <c r="W3026" s="122"/>
      <c r="X3026" s="138"/>
      <c r="Y3026" s="123" t="e">
        <f>SUM(#REF!*25000,Q3026*5000,S3026*1850,T3026*1650,U3026*850,V3026*85,W3026*500,#REF!*250,#REF!*100,#REF!*50,X3026)</f>
        <v>#REF!</v>
      </c>
      <c r="Z3026" s="123"/>
      <c r="AA3026" s="79"/>
      <c r="AB3026" s="79"/>
      <c r="AC3026" s="164"/>
      <c r="AD3026" s="123"/>
      <c r="AE3026" s="174"/>
      <c r="AF3026" s="124"/>
    </row>
    <row r="3027" spans="1:32" s="106" customFormat="1">
      <c r="A3027" s="108"/>
      <c r="B3027" s="108"/>
      <c r="C3027" s="108"/>
      <c r="H3027" s="133"/>
      <c r="I3027" s="133"/>
      <c r="J3027" s="133"/>
      <c r="K3027" s="133"/>
      <c r="L3027" s="133"/>
      <c r="M3027" s="133"/>
      <c r="N3027" s="133"/>
      <c r="Q3027" s="109"/>
      <c r="R3027" s="109"/>
      <c r="S3027" s="109"/>
      <c r="T3027" s="109"/>
      <c r="U3027" s="109"/>
      <c r="V3027" s="109"/>
      <c r="W3027" s="122"/>
      <c r="X3027" s="138"/>
      <c r="Y3027" s="123" t="e">
        <f>SUM(#REF!*25000,Q3027*5000,S3027*1850,T3027*1650,U3027*850,V3027*85,W3027*500,#REF!*250,#REF!*100,#REF!*50,X3027)</f>
        <v>#REF!</v>
      </c>
      <c r="Z3027" s="123"/>
      <c r="AA3027" s="79"/>
      <c r="AB3027" s="79"/>
      <c r="AC3027" s="164"/>
      <c r="AD3027" s="123"/>
      <c r="AE3027" s="174"/>
      <c r="AF3027" s="124"/>
    </row>
  </sheetData>
  <autoFilter ref="A1:AF114">
    <filterColumn colId="18"/>
    <filterColumn colId="19"/>
    <sortState ref="A2:AF114">
      <sortCondition ref="E1:E114"/>
    </sortState>
  </autoFilter>
  <hyperlinks>
    <hyperlink ref="S1" location="Platinum!A1" display="PLATINUM"/>
    <hyperlink ref="Q1" location="Underwriters!A1" display="UNDERWRITER"/>
    <hyperlink ref="R1" location="Underwriters!A1" display="UNDERWRITER"/>
    <hyperlink ref="N72" r:id="rId1"/>
    <hyperlink ref="N62" r:id="rId2"/>
    <hyperlink ref="N78" r:id="rId3"/>
    <hyperlink ref="N16" r:id="rId4"/>
    <hyperlink ref="N44" r:id="rId5"/>
    <hyperlink ref="N59" r:id="rId6"/>
    <hyperlink ref="N12" r:id="rId7" display="mailto:andy.grant@cardinalhealth.com"/>
    <hyperlink ref="N37" r:id="rId8"/>
    <hyperlink ref="N55" r:id="rId9"/>
    <hyperlink ref="N89" r:id="rId10"/>
    <hyperlink ref="N8" r:id="rId11"/>
    <hyperlink ref="N63" r:id="rId12"/>
    <hyperlink ref="N10" r:id="rId13"/>
    <hyperlink ref="N3" r:id="rId14"/>
    <hyperlink ref="N9" r:id="rId15"/>
    <hyperlink ref="N19" r:id="rId16"/>
    <hyperlink ref="N36" r:id="rId17"/>
    <hyperlink ref="N38" r:id="rId18"/>
    <hyperlink ref="N39" r:id="rId19"/>
    <hyperlink ref="N43" r:id="rId20"/>
    <hyperlink ref="N47" r:id="rId21"/>
    <hyperlink ref="N51" r:id="rId22"/>
    <hyperlink ref="N52" r:id="rId23"/>
    <hyperlink ref="N56" r:id="rId24"/>
    <hyperlink ref="N60" r:id="rId25"/>
    <hyperlink ref="N65" r:id="rId26"/>
    <hyperlink ref="N67" r:id="rId27"/>
    <hyperlink ref="N70" r:id="rId28"/>
    <hyperlink ref="N75" r:id="rId29"/>
    <hyperlink ref="N84" r:id="rId30"/>
    <hyperlink ref="N85" r:id="rId31"/>
    <hyperlink ref="N87" r:id="rId32"/>
    <hyperlink ref="N88" r:id="rId33"/>
    <hyperlink ref="N48" r:id="rId34"/>
    <hyperlink ref="N66" r:id="rId35"/>
    <hyperlink ref="N69" r:id="rId36"/>
    <hyperlink ref="N74" r:id="rId37"/>
    <hyperlink ref="N80" r:id="rId38"/>
    <hyperlink ref="N82" r:id="rId39"/>
    <hyperlink ref="N20" r:id="rId40"/>
    <hyperlink ref="N17" r:id="rId41"/>
    <hyperlink ref="N14" r:id="rId42"/>
    <hyperlink ref="N7" r:id="rId43"/>
    <hyperlink ref="N23" r:id="rId44" display="mailto:barry.johnson@crossmark.com"/>
    <hyperlink ref="N32" r:id="rId45"/>
    <hyperlink ref="N40" r:id="rId46"/>
    <hyperlink ref="N86" r:id="rId47"/>
    <hyperlink ref="N42" r:id="rId48"/>
    <hyperlink ref="N26" r:id="rId49"/>
    <hyperlink ref="N29" r:id="rId50"/>
    <hyperlink ref="N21" r:id="rId51"/>
    <hyperlink ref="N35" r:id="rId52"/>
    <hyperlink ref="N83" r:id="rId53"/>
    <hyperlink ref="N57" r:id="rId54"/>
    <hyperlink ref="N34" r:id="rId55"/>
    <hyperlink ref="N71" r:id="rId56"/>
    <hyperlink ref="N81" r:id="rId57"/>
    <hyperlink ref="N33" r:id="rId58"/>
    <hyperlink ref="N13" r:id="rId59"/>
    <hyperlink ref="N77" r:id="rId60"/>
  </hyperlinks>
  <printOptions horizontalCentered="1" gridLines="1"/>
  <pageMargins left="0.2" right="0.2" top="0.54" bottom="0.52" header="0.3" footer="0.3"/>
  <pageSetup paperSize="5" scale="95" orientation="landscape" r:id="rId61"/>
  <headerFooter>
    <oddHeader>&amp;C&amp;"Arial,Bold"&amp;12 2013 NCFIC Festival Ball
 MASTER REGISTRATION LIST  &amp;"Arial,Regular"As of: &amp;D</oddHeader>
    <oddFooter>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HT915"/>
  <sheetViews>
    <sheetView zoomScale="90" zoomScaleNormal="90" workbookViewId="0">
      <pane ySplit="1" topLeftCell="A2" activePane="bottomLeft" state="frozen"/>
      <selection pane="bottomLeft" activeCell="F19" sqref="F19"/>
    </sheetView>
  </sheetViews>
  <sheetFormatPr defaultColWidth="4.42578125" defaultRowHeight="15"/>
  <cols>
    <col min="1" max="1" width="14.140625" style="83" customWidth="1"/>
    <col min="2" max="2" width="27" style="25" customWidth="1"/>
    <col min="3" max="3" width="9.7109375" style="49" customWidth="1"/>
    <col min="4" max="4" width="11.42578125" style="58" customWidth="1"/>
    <col min="5" max="6" width="29.42578125" style="58" bestFit="1" customWidth="1"/>
    <col min="7" max="7" width="21" style="49" bestFit="1" customWidth="1"/>
    <col min="8" max="8" width="33.85546875" style="49" customWidth="1"/>
    <col min="9" max="10" width="20" style="19" bestFit="1" customWidth="1"/>
    <col min="11" max="11" width="12.42578125" style="19" bestFit="1" customWidth="1"/>
    <col min="12" max="12" width="27.7109375" style="49" hidden="1" customWidth="1"/>
    <col min="13" max="13" width="17.5703125" style="25" hidden="1" customWidth="1"/>
    <col min="14" max="16384" width="4.42578125" style="25"/>
  </cols>
  <sheetData>
    <row r="1" spans="1:228" s="40" customFormat="1" ht="23.25" customHeight="1">
      <c r="A1" s="147" t="s">
        <v>156</v>
      </c>
      <c r="B1" s="45" t="s">
        <v>146</v>
      </c>
      <c r="C1" s="210" t="s">
        <v>147</v>
      </c>
      <c r="D1" s="45" t="s">
        <v>32</v>
      </c>
      <c r="E1" s="45" t="s">
        <v>148</v>
      </c>
      <c r="F1" s="180" t="s">
        <v>149</v>
      </c>
      <c r="G1" s="45" t="s">
        <v>150</v>
      </c>
      <c r="H1" s="45" t="s">
        <v>151</v>
      </c>
      <c r="I1" s="45" t="s">
        <v>152</v>
      </c>
      <c r="J1" s="45" t="s">
        <v>153</v>
      </c>
      <c r="K1" s="45" t="s">
        <v>154</v>
      </c>
      <c r="L1" s="45" t="s">
        <v>557</v>
      </c>
      <c r="M1" s="45" t="s">
        <v>155</v>
      </c>
    </row>
    <row r="2" spans="1:228" s="71" customFormat="1">
      <c r="A2" s="82">
        <v>25000</v>
      </c>
      <c r="B2" s="68" t="s">
        <v>157</v>
      </c>
      <c r="C2" s="211">
        <v>10</v>
      </c>
      <c r="D2" s="81"/>
      <c r="E2" s="81" t="s">
        <v>558</v>
      </c>
      <c r="F2" s="81" t="s">
        <v>558</v>
      </c>
      <c r="G2" s="81" t="s">
        <v>558</v>
      </c>
      <c r="H2" s="70"/>
      <c r="I2" s="152" t="s">
        <v>192</v>
      </c>
      <c r="J2" s="152" t="s">
        <v>193</v>
      </c>
      <c r="K2" s="188" t="s">
        <v>532</v>
      </c>
      <c r="L2" s="70"/>
    </row>
    <row r="3" spans="1:228">
      <c r="A3" s="82">
        <v>25000</v>
      </c>
      <c r="B3" s="68" t="s">
        <v>157</v>
      </c>
      <c r="C3" s="211">
        <v>10</v>
      </c>
      <c r="D3" s="81"/>
      <c r="E3" s="81" t="s">
        <v>558</v>
      </c>
      <c r="F3" s="81" t="s">
        <v>558</v>
      </c>
      <c r="G3" s="81" t="s">
        <v>558</v>
      </c>
      <c r="H3" s="70"/>
      <c r="I3" s="152" t="s">
        <v>192</v>
      </c>
      <c r="J3" s="152" t="s">
        <v>193</v>
      </c>
      <c r="K3" s="228" t="s">
        <v>532</v>
      </c>
      <c r="L3" s="70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  <c r="BJ3" s="71"/>
      <c r="BK3" s="71"/>
      <c r="BL3" s="71"/>
      <c r="BM3" s="71"/>
      <c r="BN3" s="71"/>
      <c r="BO3" s="71"/>
      <c r="BP3" s="71"/>
      <c r="BQ3" s="71"/>
      <c r="BR3" s="71"/>
      <c r="BS3" s="71"/>
      <c r="BT3" s="71"/>
      <c r="BU3" s="71"/>
      <c r="BV3" s="71"/>
      <c r="BW3" s="71"/>
      <c r="BX3" s="71"/>
      <c r="BY3" s="71"/>
      <c r="BZ3" s="71"/>
      <c r="CA3" s="71"/>
      <c r="CB3" s="71"/>
      <c r="CC3" s="71"/>
      <c r="CD3" s="71"/>
      <c r="CE3" s="71"/>
      <c r="CF3" s="71"/>
      <c r="CG3" s="71"/>
      <c r="CH3" s="71"/>
      <c r="CI3" s="71"/>
      <c r="CJ3" s="71"/>
      <c r="CK3" s="71"/>
      <c r="CL3" s="71"/>
      <c r="CM3" s="71"/>
      <c r="CN3" s="71"/>
      <c r="CO3" s="71"/>
      <c r="CP3" s="71"/>
      <c r="CQ3" s="71"/>
      <c r="CR3" s="71"/>
      <c r="CS3" s="71"/>
      <c r="CT3" s="71"/>
      <c r="CU3" s="71"/>
      <c r="CV3" s="71"/>
      <c r="CW3" s="71"/>
      <c r="CX3" s="71"/>
      <c r="CY3" s="71"/>
      <c r="CZ3" s="71"/>
      <c r="DA3" s="71"/>
      <c r="DB3" s="71"/>
      <c r="DC3" s="71"/>
      <c r="DD3" s="71"/>
      <c r="DE3" s="71"/>
      <c r="DF3" s="71"/>
      <c r="DG3" s="71"/>
      <c r="DH3" s="71"/>
      <c r="DI3" s="71"/>
      <c r="DJ3" s="71"/>
      <c r="DK3" s="71"/>
      <c r="DL3" s="71"/>
      <c r="DM3" s="71"/>
      <c r="DN3" s="71"/>
      <c r="DO3" s="71"/>
      <c r="DP3" s="71"/>
      <c r="DQ3" s="71"/>
      <c r="DR3" s="71"/>
      <c r="DS3" s="71"/>
      <c r="DT3" s="71"/>
      <c r="DU3" s="71"/>
      <c r="DV3" s="71"/>
      <c r="DW3" s="71"/>
      <c r="DX3" s="71"/>
      <c r="DY3" s="71"/>
      <c r="DZ3" s="71"/>
      <c r="EA3" s="71"/>
      <c r="EB3" s="71"/>
      <c r="EC3" s="71"/>
      <c r="ED3" s="71"/>
      <c r="EE3" s="71"/>
      <c r="EF3" s="71"/>
      <c r="EG3" s="71"/>
      <c r="EH3" s="71"/>
      <c r="EI3" s="71"/>
      <c r="EJ3" s="71"/>
      <c r="EK3" s="71"/>
      <c r="EL3" s="71"/>
      <c r="EM3" s="71"/>
      <c r="EN3" s="71"/>
      <c r="EO3" s="71"/>
      <c r="EP3" s="71"/>
      <c r="EQ3" s="71"/>
      <c r="ER3" s="71"/>
      <c r="ES3" s="71"/>
      <c r="ET3" s="71"/>
      <c r="EU3" s="71"/>
      <c r="EV3" s="71"/>
      <c r="EW3" s="71"/>
      <c r="EX3" s="71"/>
      <c r="EY3" s="71"/>
      <c r="EZ3" s="71"/>
      <c r="FA3" s="71"/>
      <c r="FB3" s="71"/>
      <c r="FC3" s="71"/>
      <c r="FD3" s="71"/>
      <c r="FE3" s="71"/>
      <c r="FF3" s="71"/>
      <c r="FG3" s="71"/>
      <c r="FH3" s="71"/>
      <c r="FI3" s="71"/>
      <c r="FJ3" s="71"/>
      <c r="FK3" s="71"/>
      <c r="FL3" s="71"/>
      <c r="FM3" s="71"/>
      <c r="FN3" s="71"/>
      <c r="FO3" s="71"/>
      <c r="FP3" s="71"/>
      <c r="FQ3" s="71"/>
      <c r="FR3" s="71"/>
      <c r="FS3" s="71"/>
      <c r="FT3" s="71"/>
      <c r="FU3" s="71"/>
      <c r="FV3" s="71"/>
      <c r="FW3" s="71"/>
      <c r="FX3" s="71"/>
      <c r="FY3" s="71"/>
      <c r="FZ3" s="71"/>
      <c r="GA3" s="71"/>
      <c r="GB3" s="71"/>
      <c r="GC3" s="71"/>
      <c r="GD3" s="71"/>
      <c r="GE3" s="71"/>
      <c r="GF3" s="71"/>
      <c r="GG3" s="71"/>
      <c r="GH3" s="71"/>
      <c r="GI3" s="71"/>
      <c r="GJ3" s="71"/>
      <c r="GK3" s="71"/>
      <c r="GL3" s="71"/>
      <c r="GM3" s="71"/>
      <c r="GN3" s="71"/>
      <c r="GO3" s="71"/>
      <c r="GP3" s="71"/>
      <c r="GQ3" s="71"/>
      <c r="GR3" s="71"/>
      <c r="GS3" s="71"/>
      <c r="GT3" s="71"/>
      <c r="GU3" s="71"/>
      <c r="GV3" s="71"/>
      <c r="GW3" s="71"/>
      <c r="GX3" s="71"/>
      <c r="GY3" s="71"/>
      <c r="GZ3" s="71"/>
      <c r="HA3" s="71"/>
      <c r="HB3" s="71"/>
      <c r="HC3" s="71"/>
      <c r="HD3" s="71"/>
      <c r="HE3" s="71"/>
      <c r="HF3" s="71"/>
      <c r="HG3" s="71"/>
      <c r="HH3" s="71"/>
      <c r="HI3" s="71"/>
      <c r="HJ3" s="71"/>
      <c r="HK3" s="71"/>
      <c r="HL3" s="71"/>
      <c r="HM3" s="71"/>
      <c r="HN3" s="71"/>
      <c r="HO3" s="71"/>
      <c r="HP3" s="71"/>
      <c r="HQ3" s="71"/>
      <c r="HR3" s="71"/>
      <c r="HS3" s="71"/>
      <c r="HT3" s="71"/>
    </row>
    <row r="4" spans="1:228">
      <c r="B4" s="29"/>
      <c r="C4" s="212"/>
      <c r="D4" s="50"/>
      <c r="E4" s="50" t="s">
        <v>558</v>
      </c>
      <c r="F4" s="35"/>
      <c r="G4" s="30"/>
      <c r="H4" s="30"/>
      <c r="I4" s="189"/>
      <c r="J4" s="189"/>
      <c r="K4" s="189"/>
      <c r="L4" s="30"/>
    </row>
    <row r="5" spans="1:228" s="31" customFormat="1">
      <c r="A5" s="83"/>
      <c r="B5" s="29"/>
      <c r="C5" s="212"/>
      <c r="D5" s="50"/>
      <c r="E5" s="50" t="s">
        <v>558</v>
      </c>
      <c r="F5" s="35"/>
      <c r="G5" s="30"/>
      <c r="H5" s="30"/>
      <c r="I5" s="189"/>
      <c r="J5" s="189"/>
      <c r="K5" s="189"/>
      <c r="L5" s="30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</row>
    <row r="6" spans="1:228" s="31" customFormat="1">
      <c r="A6" s="83"/>
      <c r="B6" s="29"/>
      <c r="C6" s="212"/>
      <c r="D6" s="50"/>
      <c r="E6" s="50" t="s">
        <v>558</v>
      </c>
      <c r="F6" s="35"/>
      <c r="G6" s="30"/>
      <c r="H6" s="30"/>
      <c r="I6" s="189"/>
      <c r="J6" s="189"/>
      <c r="K6" s="189"/>
      <c r="L6" s="30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25"/>
      <c r="GH6" s="25"/>
      <c r="GI6" s="25"/>
      <c r="GJ6" s="25"/>
      <c r="GK6" s="25"/>
      <c r="GL6" s="25"/>
      <c r="GM6" s="25"/>
      <c r="GN6" s="25"/>
      <c r="GO6" s="25"/>
      <c r="GP6" s="25"/>
      <c r="GQ6" s="25"/>
      <c r="GR6" s="25"/>
      <c r="GS6" s="25"/>
      <c r="GT6" s="25"/>
      <c r="GU6" s="25"/>
      <c r="GV6" s="25"/>
      <c r="GW6" s="25"/>
      <c r="GX6" s="25"/>
      <c r="GY6" s="25"/>
      <c r="GZ6" s="25"/>
      <c r="HA6" s="25"/>
      <c r="HB6" s="25"/>
      <c r="HC6" s="25"/>
      <c r="HD6" s="25"/>
      <c r="HE6" s="25"/>
      <c r="HF6" s="25"/>
      <c r="HG6" s="25"/>
      <c r="HH6" s="25"/>
      <c r="HI6" s="25"/>
      <c r="HJ6" s="25"/>
      <c r="HK6" s="25"/>
      <c r="HL6" s="25"/>
      <c r="HM6" s="25"/>
      <c r="HN6" s="25"/>
      <c r="HO6" s="25"/>
      <c r="HP6" s="25"/>
      <c r="HQ6" s="25"/>
      <c r="HR6" s="25"/>
      <c r="HS6" s="25"/>
      <c r="HT6" s="25"/>
    </row>
    <row r="7" spans="1:228" s="31" customFormat="1">
      <c r="A7" s="83"/>
      <c r="B7" s="29"/>
      <c r="C7" s="212"/>
      <c r="D7" s="50"/>
      <c r="E7" s="50" t="s">
        <v>558</v>
      </c>
      <c r="F7" s="35"/>
      <c r="G7" s="30"/>
      <c r="H7" s="30"/>
      <c r="I7" s="189"/>
      <c r="J7" s="189"/>
      <c r="K7" s="189"/>
      <c r="L7" s="30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B7" s="25"/>
      <c r="HC7" s="25"/>
      <c r="HD7" s="25"/>
      <c r="HE7" s="25"/>
      <c r="HF7" s="25"/>
      <c r="HG7" s="25"/>
      <c r="HH7" s="25"/>
      <c r="HI7" s="25"/>
      <c r="HJ7" s="25"/>
      <c r="HK7" s="25"/>
      <c r="HL7" s="25"/>
      <c r="HM7" s="25"/>
      <c r="HN7" s="25"/>
      <c r="HO7" s="25"/>
      <c r="HP7" s="25"/>
      <c r="HQ7" s="25"/>
      <c r="HR7" s="25"/>
      <c r="HS7" s="25"/>
      <c r="HT7" s="25"/>
    </row>
    <row r="8" spans="1:228" s="31" customFormat="1">
      <c r="A8" s="83"/>
      <c r="B8" s="29"/>
      <c r="C8" s="212"/>
      <c r="D8" s="50"/>
      <c r="E8" s="50" t="s">
        <v>558</v>
      </c>
      <c r="F8" s="35"/>
      <c r="G8" s="30"/>
      <c r="H8" s="30"/>
      <c r="I8" s="189"/>
      <c r="J8" s="189"/>
      <c r="K8" s="189"/>
      <c r="L8" s="30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  <c r="HI8" s="25"/>
      <c r="HJ8" s="25"/>
      <c r="HK8" s="25"/>
      <c r="HL8" s="25"/>
      <c r="HM8" s="25"/>
      <c r="HN8" s="25"/>
      <c r="HO8" s="25"/>
      <c r="HP8" s="25"/>
      <c r="HQ8" s="25"/>
      <c r="HR8" s="25"/>
      <c r="HS8" s="25"/>
      <c r="HT8" s="25"/>
    </row>
    <row r="9" spans="1:228">
      <c r="B9" s="29"/>
      <c r="C9" s="212"/>
      <c r="D9" s="50"/>
      <c r="E9" s="50" t="s">
        <v>558</v>
      </c>
      <c r="F9" s="35"/>
      <c r="G9" s="30"/>
      <c r="H9" s="30"/>
      <c r="I9" s="189"/>
      <c r="J9" s="189"/>
      <c r="K9" s="189"/>
      <c r="L9" s="30"/>
    </row>
    <row r="10" spans="1:228">
      <c r="B10" s="29"/>
      <c r="C10" s="212"/>
      <c r="D10" s="50"/>
      <c r="E10" s="50" t="s">
        <v>558</v>
      </c>
      <c r="F10" s="35"/>
      <c r="G10" s="30"/>
      <c r="H10" s="30"/>
      <c r="I10" s="189"/>
      <c r="J10" s="189"/>
      <c r="K10" s="189"/>
      <c r="L10" s="30"/>
    </row>
    <row r="11" spans="1:228">
      <c r="B11" s="29"/>
      <c r="C11" s="212"/>
      <c r="D11" s="50"/>
      <c r="E11" s="50" t="s">
        <v>558</v>
      </c>
      <c r="F11" s="35"/>
      <c r="G11" s="30"/>
      <c r="H11" s="30"/>
      <c r="I11" s="189"/>
      <c r="J11" s="189"/>
      <c r="K11" s="189"/>
      <c r="L11" s="30"/>
    </row>
    <row r="12" spans="1:228">
      <c r="B12" s="29"/>
      <c r="C12" s="212"/>
      <c r="D12" s="50"/>
      <c r="E12" s="50" t="s">
        <v>558</v>
      </c>
      <c r="F12" s="35"/>
      <c r="G12" s="30"/>
      <c r="H12" s="30"/>
      <c r="I12" s="189"/>
      <c r="J12" s="189"/>
      <c r="K12" s="189"/>
      <c r="L12" s="30"/>
    </row>
    <row r="13" spans="1:228" s="71" customFormat="1">
      <c r="A13" s="83"/>
      <c r="B13" s="29"/>
      <c r="C13" s="212"/>
      <c r="D13" s="50"/>
      <c r="E13" s="50" t="s">
        <v>558</v>
      </c>
      <c r="F13" s="35"/>
      <c r="G13" s="30"/>
      <c r="H13" s="30"/>
      <c r="I13" s="189"/>
      <c r="J13" s="189"/>
      <c r="K13" s="224"/>
      <c r="L13" s="30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  <c r="FH13" s="25"/>
      <c r="FI13" s="25"/>
      <c r="FJ13" s="25"/>
      <c r="FK13" s="25"/>
      <c r="FL13" s="25"/>
      <c r="FM13" s="25"/>
      <c r="FN13" s="25"/>
      <c r="FO13" s="25"/>
      <c r="FP13" s="25"/>
      <c r="FQ13" s="25"/>
      <c r="FR13" s="25"/>
      <c r="FS13" s="25"/>
      <c r="FT13" s="25"/>
      <c r="FU13" s="25"/>
      <c r="FV13" s="25"/>
      <c r="FW13" s="25"/>
      <c r="FX13" s="25"/>
      <c r="FY13" s="25"/>
      <c r="FZ13" s="25"/>
      <c r="GA13" s="25"/>
      <c r="GB13" s="25"/>
      <c r="GC13" s="25"/>
      <c r="GD13" s="25"/>
      <c r="GE13" s="25"/>
      <c r="GF13" s="25"/>
      <c r="GG13" s="25"/>
      <c r="GH13" s="25"/>
      <c r="GI13" s="25"/>
      <c r="GJ13" s="25"/>
      <c r="GK13" s="25"/>
      <c r="GL13" s="25"/>
      <c r="GM13" s="25"/>
      <c r="GN13" s="25"/>
      <c r="GO13" s="25"/>
      <c r="GP13" s="25"/>
      <c r="GQ13" s="25"/>
      <c r="GR13" s="25"/>
      <c r="GS13" s="25"/>
      <c r="GT13" s="25"/>
      <c r="GU13" s="25"/>
      <c r="GV13" s="25"/>
      <c r="GW13" s="25"/>
      <c r="GX13" s="25"/>
      <c r="GY13" s="25"/>
      <c r="GZ13" s="25"/>
      <c r="HA13" s="25"/>
      <c r="HB13" s="25"/>
      <c r="HC13" s="25"/>
      <c r="HD13" s="25"/>
      <c r="HE13" s="25"/>
      <c r="HF13" s="25"/>
      <c r="HG13" s="25"/>
      <c r="HH13" s="25"/>
      <c r="HI13" s="25"/>
      <c r="HJ13" s="25"/>
      <c r="HK13" s="25"/>
      <c r="HL13" s="25"/>
      <c r="HM13" s="25"/>
      <c r="HN13" s="25"/>
      <c r="HO13" s="25"/>
      <c r="HP13" s="25"/>
      <c r="HQ13" s="25"/>
      <c r="HR13" s="25"/>
      <c r="HS13" s="25"/>
      <c r="HT13" s="25"/>
    </row>
    <row r="14" spans="1:228">
      <c r="B14" s="29"/>
      <c r="C14" s="212"/>
      <c r="D14" s="50"/>
      <c r="E14" s="50" t="s">
        <v>558</v>
      </c>
      <c r="F14" s="35"/>
      <c r="G14" s="30"/>
      <c r="H14" s="30"/>
      <c r="I14" s="189"/>
      <c r="J14" s="189"/>
      <c r="K14" s="189"/>
      <c r="L14" s="30"/>
    </row>
    <row r="15" spans="1:228">
      <c r="B15" s="29"/>
      <c r="C15" s="212"/>
      <c r="D15" s="50"/>
      <c r="E15" s="50" t="s">
        <v>558</v>
      </c>
      <c r="F15" s="35"/>
      <c r="G15" s="30"/>
      <c r="H15" s="30"/>
      <c r="I15" s="189"/>
      <c r="J15" s="189"/>
      <c r="K15" s="189"/>
      <c r="L15" s="30"/>
    </row>
    <row r="16" spans="1:228">
      <c r="B16" s="29"/>
      <c r="C16" s="212"/>
      <c r="D16" s="50"/>
      <c r="E16" s="50" t="s">
        <v>558</v>
      </c>
      <c r="F16" s="35"/>
      <c r="G16" s="30"/>
      <c r="H16" s="30"/>
      <c r="I16" s="189"/>
      <c r="J16" s="189"/>
      <c r="K16" s="189"/>
      <c r="L16" s="30"/>
    </row>
    <row r="17" spans="1:228">
      <c r="B17" s="29"/>
      <c r="C17" s="57"/>
      <c r="D17" s="54"/>
      <c r="E17" s="50" t="s">
        <v>558</v>
      </c>
      <c r="G17" s="55"/>
      <c r="H17" s="56"/>
      <c r="I17" s="21"/>
      <c r="J17" s="21"/>
      <c r="K17" s="63"/>
      <c r="L17" s="53"/>
    </row>
    <row r="18" spans="1:228">
      <c r="B18" s="29"/>
      <c r="C18" s="212"/>
      <c r="D18" s="50"/>
      <c r="E18" s="50" t="s">
        <v>558</v>
      </c>
      <c r="F18" s="35"/>
      <c r="G18" s="30"/>
      <c r="H18" s="30"/>
      <c r="I18" s="189"/>
      <c r="J18" s="189"/>
      <c r="K18" s="189"/>
      <c r="L18" s="30"/>
    </row>
    <row r="19" spans="1:228">
      <c r="B19" s="29"/>
      <c r="C19" s="212"/>
      <c r="D19" s="50"/>
      <c r="E19" s="50" t="s">
        <v>558</v>
      </c>
      <c r="F19" s="35"/>
      <c r="G19" s="30"/>
      <c r="H19" s="30"/>
      <c r="I19" s="189"/>
      <c r="J19" s="189"/>
      <c r="K19" s="189"/>
      <c r="L19" s="30"/>
    </row>
    <row r="20" spans="1:228">
      <c r="B20" s="29"/>
      <c r="C20" s="212"/>
      <c r="D20" s="50"/>
      <c r="E20" s="50" t="s">
        <v>558</v>
      </c>
      <c r="F20" s="35"/>
      <c r="G20" s="30"/>
      <c r="H20" s="30"/>
      <c r="I20" s="189"/>
      <c r="J20" s="189"/>
      <c r="K20" s="189"/>
      <c r="L20" s="30"/>
    </row>
    <row r="21" spans="1:228">
      <c r="B21" s="29"/>
      <c r="C21" s="212"/>
      <c r="D21" s="50"/>
      <c r="E21" s="50" t="s">
        <v>558</v>
      </c>
      <c r="F21" s="35"/>
      <c r="G21" s="30"/>
      <c r="H21" s="30"/>
      <c r="I21" s="189"/>
      <c r="J21" s="189"/>
      <c r="K21" s="189"/>
      <c r="L21" s="30"/>
    </row>
    <row r="22" spans="1:228">
      <c r="B22" s="29"/>
      <c r="C22" s="212"/>
      <c r="D22" s="50"/>
      <c r="E22" s="50" t="s">
        <v>558</v>
      </c>
      <c r="F22" s="35"/>
      <c r="G22" s="30"/>
      <c r="H22" s="30"/>
      <c r="I22" s="189"/>
      <c r="J22" s="189"/>
      <c r="K22" s="189"/>
      <c r="L22" s="30"/>
    </row>
    <row r="23" spans="1:228">
      <c r="B23" s="29"/>
      <c r="C23" s="212"/>
      <c r="D23" s="50"/>
      <c r="E23" s="50" t="s">
        <v>558</v>
      </c>
      <c r="F23" s="35"/>
      <c r="G23" s="30"/>
      <c r="H23" s="30"/>
      <c r="I23" s="189"/>
      <c r="J23" s="189"/>
      <c r="K23" s="189"/>
      <c r="L23" s="30"/>
    </row>
    <row r="24" spans="1:228" s="71" customFormat="1">
      <c r="A24" s="82">
        <v>25000</v>
      </c>
      <c r="B24" s="72" t="s">
        <v>157</v>
      </c>
      <c r="C24" s="70">
        <v>12</v>
      </c>
      <c r="D24" s="69"/>
      <c r="E24" s="69" t="s">
        <v>186</v>
      </c>
      <c r="F24" s="181" t="s">
        <v>186</v>
      </c>
      <c r="G24" s="181" t="s">
        <v>186</v>
      </c>
      <c r="H24" s="70"/>
      <c r="I24" s="152" t="s">
        <v>271</v>
      </c>
      <c r="J24" s="152" t="s">
        <v>272</v>
      </c>
      <c r="K24" s="190" t="s">
        <v>189</v>
      </c>
      <c r="L24" s="70"/>
    </row>
    <row r="25" spans="1:228">
      <c r="B25" s="36"/>
      <c r="C25" s="30"/>
      <c r="D25" s="43"/>
      <c r="E25" s="43" t="s">
        <v>186</v>
      </c>
      <c r="F25" s="35"/>
      <c r="G25" s="30"/>
      <c r="H25" s="30"/>
      <c r="I25" s="189"/>
      <c r="J25" s="189"/>
      <c r="K25" s="189"/>
      <c r="L25" s="30"/>
    </row>
    <row r="26" spans="1:228">
      <c r="B26" s="36"/>
      <c r="C26" s="30"/>
      <c r="D26" s="43"/>
      <c r="E26" s="43" t="s">
        <v>186</v>
      </c>
      <c r="F26" s="35"/>
      <c r="G26" s="30"/>
      <c r="H26" s="30"/>
      <c r="I26" s="189"/>
      <c r="J26" s="189"/>
      <c r="K26" s="189"/>
      <c r="L26" s="30"/>
    </row>
    <row r="27" spans="1:228">
      <c r="B27" s="36"/>
      <c r="C27" s="30"/>
      <c r="D27" s="43"/>
      <c r="E27" s="43" t="s">
        <v>186</v>
      </c>
      <c r="F27" s="35"/>
      <c r="G27" s="30"/>
      <c r="H27" s="30"/>
      <c r="I27" s="189"/>
      <c r="J27" s="189"/>
      <c r="K27" s="189"/>
      <c r="L27" s="30"/>
      <c r="N27" s="30"/>
      <c r="O27" s="30"/>
      <c r="P27" s="30"/>
      <c r="Q27" s="32"/>
      <c r="R27" s="33"/>
      <c r="S27" s="33"/>
      <c r="T27" s="34"/>
      <c r="U27" s="34"/>
      <c r="V27" s="35"/>
      <c r="W27" s="29"/>
      <c r="X27" s="29"/>
      <c r="Y27" s="29"/>
      <c r="Z27" s="46"/>
      <c r="AA27" s="47"/>
      <c r="AB27" s="47"/>
      <c r="AC27" s="48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  <c r="FZ27" s="31"/>
      <c r="GA27" s="31"/>
      <c r="GB27" s="31"/>
      <c r="GC27" s="31"/>
      <c r="GD27" s="31"/>
      <c r="GE27" s="31"/>
      <c r="GF27" s="31"/>
      <c r="GG27" s="31"/>
      <c r="GH27" s="31"/>
      <c r="GI27" s="31"/>
      <c r="GJ27" s="31"/>
      <c r="GK27" s="31"/>
      <c r="GL27" s="31"/>
      <c r="GM27" s="31"/>
      <c r="GN27" s="31"/>
      <c r="GO27" s="31"/>
      <c r="GP27" s="31"/>
      <c r="GQ27" s="31"/>
      <c r="GR27" s="31"/>
      <c r="GS27" s="31"/>
      <c r="GT27" s="31"/>
      <c r="GU27" s="31"/>
      <c r="GV27" s="31"/>
      <c r="GW27" s="31"/>
      <c r="GX27" s="31"/>
      <c r="GY27" s="31"/>
      <c r="GZ27" s="31"/>
      <c r="HA27" s="31"/>
      <c r="HB27" s="31"/>
      <c r="HC27" s="31"/>
      <c r="HD27" s="31"/>
      <c r="HE27" s="31"/>
      <c r="HF27" s="31"/>
      <c r="HG27" s="31"/>
      <c r="HH27" s="31"/>
      <c r="HI27" s="31"/>
      <c r="HJ27" s="31"/>
      <c r="HK27" s="31"/>
      <c r="HL27" s="31"/>
      <c r="HM27" s="31"/>
      <c r="HN27" s="31"/>
      <c r="HO27" s="31"/>
      <c r="HP27" s="31"/>
      <c r="HQ27" s="31"/>
      <c r="HR27" s="31"/>
      <c r="HS27" s="31"/>
      <c r="HT27" s="31"/>
    </row>
    <row r="28" spans="1:228">
      <c r="B28" s="36"/>
      <c r="C28" s="30"/>
      <c r="D28" s="43"/>
      <c r="E28" s="43" t="s">
        <v>186</v>
      </c>
      <c r="F28" s="35"/>
      <c r="G28" s="30"/>
      <c r="H28" s="30"/>
      <c r="I28" s="189"/>
      <c r="J28" s="189"/>
      <c r="K28" s="189"/>
      <c r="L28" s="30"/>
      <c r="N28" s="30"/>
      <c r="O28" s="30"/>
      <c r="P28" s="30"/>
      <c r="Q28" s="32"/>
      <c r="R28" s="33"/>
      <c r="S28" s="33"/>
      <c r="T28" s="34"/>
      <c r="U28" s="34"/>
      <c r="V28" s="35"/>
      <c r="W28" s="29"/>
      <c r="X28" s="29"/>
      <c r="Y28" s="29"/>
      <c r="Z28" s="46"/>
      <c r="AA28" s="47"/>
      <c r="AB28" s="47"/>
      <c r="AC28" s="48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  <c r="FZ28" s="31"/>
      <c r="GA28" s="31"/>
      <c r="GB28" s="31"/>
      <c r="GC28" s="31"/>
      <c r="GD28" s="31"/>
      <c r="GE28" s="31"/>
      <c r="GF28" s="31"/>
      <c r="GG28" s="31"/>
      <c r="GH28" s="31"/>
      <c r="GI28" s="31"/>
      <c r="GJ28" s="31"/>
      <c r="GK28" s="31"/>
      <c r="GL28" s="31"/>
      <c r="GM28" s="31"/>
      <c r="GN28" s="31"/>
      <c r="GO28" s="31"/>
      <c r="GP28" s="31"/>
      <c r="GQ28" s="31"/>
      <c r="GR28" s="31"/>
      <c r="GS28" s="31"/>
      <c r="GT28" s="31"/>
      <c r="GU28" s="31"/>
      <c r="GV28" s="31"/>
      <c r="GW28" s="31"/>
      <c r="GX28" s="31"/>
      <c r="GY28" s="31"/>
      <c r="GZ28" s="31"/>
      <c r="HA28" s="31"/>
      <c r="HB28" s="31"/>
      <c r="HC28" s="31"/>
      <c r="HD28" s="31"/>
      <c r="HE28" s="31"/>
      <c r="HF28" s="31"/>
      <c r="HG28" s="31"/>
      <c r="HH28" s="31"/>
      <c r="HI28" s="31"/>
      <c r="HJ28" s="31"/>
      <c r="HK28" s="31"/>
      <c r="HL28" s="31"/>
      <c r="HM28" s="31"/>
      <c r="HN28" s="31"/>
      <c r="HO28" s="31"/>
      <c r="HP28" s="31"/>
      <c r="HQ28" s="31"/>
      <c r="HR28" s="31"/>
      <c r="HS28" s="31"/>
      <c r="HT28" s="31"/>
    </row>
    <row r="29" spans="1:228">
      <c r="B29" s="36"/>
      <c r="C29" s="30"/>
      <c r="D29" s="43"/>
      <c r="E29" s="43" t="s">
        <v>186</v>
      </c>
      <c r="F29" s="35"/>
      <c r="G29" s="30"/>
      <c r="H29" s="30"/>
      <c r="I29" s="189"/>
      <c r="J29" s="189"/>
      <c r="K29" s="189"/>
      <c r="L29" s="30"/>
      <c r="N29" s="30"/>
      <c r="O29" s="30"/>
      <c r="P29" s="30"/>
      <c r="Q29" s="32"/>
      <c r="R29" s="33"/>
      <c r="S29" s="33"/>
      <c r="T29" s="34"/>
      <c r="U29" s="34"/>
      <c r="V29" s="35"/>
      <c r="W29" s="29"/>
      <c r="X29" s="29"/>
      <c r="Y29" s="29"/>
      <c r="Z29" s="46"/>
      <c r="AA29" s="47"/>
      <c r="AB29" s="47"/>
      <c r="AC29" s="48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  <c r="FN29" s="31"/>
      <c r="FO29" s="31"/>
      <c r="FP29" s="31"/>
      <c r="FQ29" s="31"/>
      <c r="FR29" s="31"/>
      <c r="FS29" s="31"/>
      <c r="FT29" s="31"/>
      <c r="FU29" s="31"/>
      <c r="FV29" s="31"/>
      <c r="FW29" s="31"/>
      <c r="FX29" s="31"/>
      <c r="FY29" s="31"/>
      <c r="FZ29" s="31"/>
      <c r="GA29" s="31"/>
      <c r="GB29" s="31"/>
      <c r="GC29" s="31"/>
      <c r="GD29" s="31"/>
      <c r="GE29" s="31"/>
      <c r="GF29" s="31"/>
      <c r="GG29" s="31"/>
      <c r="GH29" s="31"/>
      <c r="GI29" s="31"/>
      <c r="GJ29" s="31"/>
      <c r="GK29" s="31"/>
      <c r="GL29" s="31"/>
      <c r="GM29" s="31"/>
      <c r="GN29" s="31"/>
      <c r="GO29" s="31"/>
      <c r="GP29" s="31"/>
      <c r="GQ29" s="31"/>
      <c r="GR29" s="31"/>
      <c r="GS29" s="31"/>
      <c r="GT29" s="31"/>
      <c r="GU29" s="31"/>
      <c r="GV29" s="31"/>
      <c r="GW29" s="31"/>
      <c r="GX29" s="31"/>
      <c r="GY29" s="31"/>
      <c r="GZ29" s="31"/>
      <c r="HA29" s="31"/>
      <c r="HB29" s="31"/>
      <c r="HC29" s="31"/>
      <c r="HD29" s="31"/>
      <c r="HE29" s="31"/>
      <c r="HF29" s="31"/>
      <c r="HG29" s="31"/>
      <c r="HH29" s="31"/>
      <c r="HI29" s="31"/>
      <c r="HJ29" s="31"/>
      <c r="HK29" s="31"/>
      <c r="HL29" s="31"/>
      <c r="HM29" s="31"/>
      <c r="HN29" s="31"/>
      <c r="HO29" s="31"/>
      <c r="HP29" s="31"/>
      <c r="HQ29" s="31"/>
      <c r="HR29" s="31"/>
      <c r="HS29" s="31"/>
      <c r="HT29" s="31"/>
    </row>
    <row r="30" spans="1:228">
      <c r="B30" s="36"/>
      <c r="C30" s="30"/>
      <c r="D30" s="43"/>
      <c r="E30" s="43" t="s">
        <v>186</v>
      </c>
      <c r="F30" s="35"/>
      <c r="G30" s="30"/>
      <c r="H30" s="30"/>
      <c r="I30" s="189"/>
      <c r="J30" s="189"/>
      <c r="K30" s="189"/>
      <c r="L30" s="30"/>
      <c r="N30" s="30"/>
      <c r="O30" s="30"/>
      <c r="P30" s="30"/>
      <c r="Q30" s="32"/>
      <c r="R30" s="33"/>
      <c r="S30" s="33"/>
      <c r="T30" s="34"/>
      <c r="U30" s="34"/>
      <c r="V30" s="35"/>
      <c r="W30" s="29"/>
      <c r="X30" s="29"/>
      <c r="Y30" s="29"/>
      <c r="Z30" s="46"/>
      <c r="AA30" s="47"/>
      <c r="AB30" s="47"/>
      <c r="AC30" s="48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  <c r="FZ30" s="31"/>
      <c r="GA30" s="31"/>
      <c r="GB30" s="31"/>
      <c r="GC30" s="31"/>
      <c r="GD30" s="31"/>
      <c r="GE30" s="31"/>
      <c r="GF30" s="31"/>
      <c r="GG30" s="31"/>
      <c r="GH30" s="31"/>
      <c r="GI30" s="31"/>
      <c r="GJ30" s="31"/>
      <c r="GK30" s="31"/>
      <c r="GL30" s="31"/>
      <c r="GM30" s="31"/>
      <c r="GN30" s="31"/>
      <c r="GO30" s="31"/>
      <c r="GP30" s="31"/>
      <c r="GQ30" s="31"/>
      <c r="GR30" s="31"/>
      <c r="GS30" s="31"/>
      <c r="GT30" s="31"/>
      <c r="GU30" s="31"/>
      <c r="GV30" s="31"/>
      <c r="GW30" s="31"/>
      <c r="GX30" s="31"/>
      <c r="GY30" s="31"/>
      <c r="GZ30" s="31"/>
      <c r="HA30" s="31"/>
      <c r="HB30" s="31"/>
      <c r="HC30" s="31"/>
      <c r="HD30" s="31"/>
      <c r="HE30" s="31"/>
      <c r="HF30" s="31"/>
      <c r="HG30" s="31"/>
      <c r="HH30" s="31"/>
      <c r="HI30" s="31"/>
      <c r="HJ30" s="31"/>
      <c r="HK30" s="31"/>
      <c r="HL30" s="31"/>
      <c r="HM30" s="31"/>
      <c r="HN30" s="31"/>
      <c r="HO30" s="31"/>
      <c r="HP30" s="31"/>
      <c r="HQ30" s="31"/>
      <c r="HR30" s="31"/>
      <c r="HS30" s="31"/>
      <c r="HT30" s="31"/>
    </row>
    <row r="31" spans="1:228">
      <c r="B31" s="29"/>
      <c r="C31" s="212"/>
      <c r="D31" s="35"/>
      <c r="E31" s="43" t="s">
        <v>186</v>
      </c>
      <c r="F31" s="35"/>
      <c r="G31" s="30"/>
      <c r="H31" s="30"/>
      <c r="I31" s="189"/>
      <c r="J31" s="189"/>
      <c r="K31" s="189"/>
      <c r="L31" s="30"/>
    </row>
    <row r="32" spans="1:228">
      <c r="B32" s="29"/>
      <c r="C32" s="30"/>
      <c r="D32" s="43"/>
      <c r="E32" s="43" t="s">
        <v>186</v>
      </c>
      <c r="F32" s="35"/>
      <c r="G32" s="30"/>
      <c r="H32" s="30"/>
      <c r="I32" s="189"/>
      <c r="J32" s="189"/>
      <c r="K32" s="189"/>
      <c r="L32" s="30"/>
    </row>
    <row r="33" spans="1:228">
      <c r="B33" s="29"/>
      <c r="C33" s="30"/>
      <c r="D33" s="35"/>
      <c r="E33" s="43" t="s">
        <v>186</v>
      </c>
      <c r="F33" s="35"/>
      <c r="G33" s="30"/>
      <c r="H33" s="30"/>
      <c r="I33" s="189"/>
      <c r="J33" s="189"/>
      <c r="K33" s="189"/>
      <c r="L33" s="30"/>
    </row>
    <row r="34" spans="1:228">
      <c r="B34" s="29"/>
      <c r="C34" s="30"/>
      <c r="D34" s="43"/>
      <c r="E34" s="43" t="s">
        <v>186</v>
      </c>
      <c r="F34" s="35"/>
      <c r="G34" s="30"/>
      <c r="H34" s="30"/>
      <c r="I34" s="189"/>
      <c r="J34" s="189"/>
      <c r="K34" s="189"/>
      <c r="L34" s="30"/>
    </row>
    <row r="35" spans="1:228">
      <c r="B35" s="29"/>
      <c r="C35" s="30"/>
      <c r="D35" s="43"/>
      <c r="E35" s="43" t="s">
        <v>186</v>
      </c>
      <c r="F35" s="35"/>
      <c r="G35" s="30"/>
      <c r="H35" s="30"/>
      <c r="I35" s="189"/>
      <c r="J35" s="189"/>
      <c r="K35" s="189"/>
      <c r="L35" s="30"/>
    </row>
    <row r="36" spans="1:228" s="71" customFormat="1">
      <c r="A36" s="83"/>
      <c r="B36" s="29"/>
      <c r="C36" s="30"/>
      <c r="D36" s="35"/>
      <c r="E36" s="43" t="s">
        <v>186</v>
      </c>
      <c r="F36" s="35"/>
      <c r="G36" s="30"/>
      <c r="H36" s="30"/>
      <c r="I36" s="189"/>
      <c r="J36" s="189"/>
      <c r="K36" s="189"/>
      <c r="L36" s="30"/>
      <c r="M36" s="25"/>
    </row>
    <row r="37" spans="1:228">
      <c r="A37" s="82">
        <v>8000</v>
      </c>
      <c r="B37" s="68" t="s">
        <v>175</v>
      </c>
      <c r="C37" s="70">
        <v>10</v>
      </c>
      <c r="D37" s="69"/>
      <c r="E37" s="69" t="s">
        <v>451</v>
      </c>
      <c r="F37" s="69" t="s">
        <v>451</v>
      </c>
      <c r="G37" s="69" t="s">
        <v>451</v>
      </c>
      <c r="H37" s="70"/>
      <c r="I37" s="166" t="s">
        <v>450</v>
      </c>
      <c r="J37" s="166" t="s">
        <v>452</v>
      </c>
      <c r="K37" s="190" t="s">
        <v>454</v>
      </c>
      <c r="L37" s="70"/>
      <c r="M37" s="71"/>
    </row>
    <row r="38" spans="1:228">
      <c r="B38" s="29"/>
      <c r="C38" s="30"/>
      <c r="D38" s="43"/>
      <c r="E38" s="43" t="s">
        <v>451</v>
      </c>
      <c r="F38" s="43" t="s">
        <v>708</v>
      </c>
      <c r="G38" s="43" t="s">
        <v>451</v>
      </c>
      <c r="H38" s="43" t="s">
        <v>709</v>
      </c>
      <c r="I38" s="189"/>
      <c r="J38" s="189"/>
      <c r="K38" s="189"/>
      <c r="L38" s="30"/>
    </row>
    <row r="39" spans="1:228">
      <c r="B39" s="29"/>
      <c r="C39" s="30"/>
      <c r="D39" s="43"/>
      <c r="E39" s="43" t="s">
        <v>451</v>
      </c>
      <c r="F39" s="43" t="s">
        <v>710</v>
      </c>
      <c r="G39" s="43"/>
      <c r="H39" s="43"/>
      <c r="I39" s="189"/>
      <c r="J39" s="189"/>
      <c r="K39" s="189"/>
      <c r="L39" s="30"/>
    </row>
    <row r="40" spans="1:228">
      <c r="B40" s="29"/>
      <c r="C40" s="30"/>
      <c r="D40" s="43"/>
      <c r="E40" s="43" t="s">
        <v>451</v>
      </c>
      <c r="F40" s="43" t="s">
        <v>718</v>
      </c>
      <c r="G40" s="43" t="s">
        <v>451</v>
      </c>
      <c r="H40" s="43" t="s">
        <v>711</v>
      </c>
      <c r="I40" s="189"/>
      <c r="J40" s="189"/>
      <c r="K40" s="189"/>
      <c r="L40" s="30"/>
    </row>
    <row r="41" spans="1:228">
      <c r="B41" s="29"/>
      <c r="C41" s="30"/>
      <c r="D41" s="43"/>
      <c r="E41" s="43" t="s">
        <v>451</v>
      </c>
      <c r="F41" s="43" t="s">
        <v>712</v>
      </c>
      <c r="G41" s="43"/>
      <c r="H41" s="43"/>
      <c r="I41" s="189"/>
      <c r="J41" s="189"/>
      <c r="K41" s="189"/>
      <c r="L41" s="30"/>
    </row>
    <row r="42" spans="1:228">
      <c r="B42" s="29"/>
      <c r="C42" s="30"/>
      <c r="D42" s="43"/>
      <c r="E42" s="43" t="s">
        <v>451</v>
      </c>
      <c r="F42" s="43" t="s">
        <v>719</v>
      </c>
      <c r="G42" s="43" t="s">
        <v>713</v>
      </c>
      <c r="H42" s="43" t="s">
        <v>714</v>
      </c>
      <c r="I42" s="189"/>
      <c r="J42" s="189"/>
      <c r="K42" s="189"/>
      <c r="L42" s="30"/>
    </row>
    <row r="43" spans="1:228">
      <c r="B43" s="29"/>
      <c r="C43" s="30"/>
      <c r="D43" s="43"/>
      <c r="E43" s="43" t="s">
        <v>451</v>
      </c>
      <c r="F43" s="43" t="s">
        <v>720</v>
      </c>
      <c r="G43" s="43" t="s">
        <v>713</v>
      </c>
      <c r="H43" s="43" t="s">
        <v>715</v>
      </c>
      <c r="I43" s="189"/>
      <c r="J43" s="189"/>
      <c r="K43" s="189"/>
      <c r="L43" s="30"/>
      <c r="M43" s="31"/>
    </row>
    <row r="44" spans="1:228" s="38" customFormat="1">
      <c r="A44" s="83"/>
      <c r="B44" s="29"/>
      <c r="C44" s="30"/>
      <c r="D44" s="43"/>
      <c r="E44" s="43" t="s">
        <v>451</v>
      </c>
      <c r="F44" s="43" t="s">
        <v>721</v>
      </c>
      <c r="G44" s="43" t="s">
        <v>716</v>
      </c>
      <c r="H44" s="43" t="s">
        <v>717</v>
      </c>
      <c r="I44" s="189"/>
      <c r="J44" s="189"/>
      <c r="K44" s="189"/>
      <c r="L44" s="30"/>
      <c r="M44" s="31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  <c r="FB44" s="25"/>
      <c r="FC44" s="25"/>
      <c r="FD44" s="25"/>
      <c r="FE44" s="25"/>
      <c r="FF44" s="25"/>
      <c r="FG44" s="25"/>
      <c r="FH44" s="25"/>
      <c r="FI44" s="25"/>
      <c r="FJ44" s="25"/>
      <c r="FK44" s="25"/>
      <c r="FL44" s="25"/>
      <c r="FM44" s="25"/>
      <c r="FN44" s="25"/>
      <c r="FO44" s="25"/>
      <c r="FP44" s="25"/>
      <c r="FQ44" s="25"/>
      <c r="FR44" s="25"/>
      <c r="FS44" s="25"/>
      <c r="FT44" s="25"/>
      <c r="FU44" s="25"/>
      <c r="FV44" s="25"/>
      <c r="FW44" s="25"/>
      <c r="FX44" s="25"/>
      <c r="FY44" s="25"/>
      <c r="FZ44" s="25"/>
      <c r="GA44" s="25"/>
      <c r="GB44" s="25"/>
      <c r="GC44" s="25"/>
      <c r="GD44" s="25"/>
      <c r="GE44" s="25"/>
      <c r="GF44" s="25"/>
      <c r="GG44" s="25"/>
      <c r="GH44" s="25"/>
      <c r="GI44" s="25"/>
      <c r="GJ44" s="25"/>
      <c r="GK44" s="25"/>
      <c r="GL44" s="25"/>
      <c r="GM44" s="25"/>
      <c r="GN44" s="25"/>
      <c r="GO44" s="25"/>
      <c r="GP44" s="25"/>
      <c r="GQ44" s="25"/>
      <c r="GR44" s="25"/>
      <c r="GS44" s="25"/>
      <c r="GT44" s="25"/>
      <c r="GU44" s="25"/>
      <c r="GV44" s="25"/>
      <c r="GW44" s="25"/>
      <c r="GX44" s="25"/>
      <c r="GY44" s="25"/>
      <c r="GZ44" s="25"/>
      <c r="HA44" s="25"/>
      <c r="HB44" s="25"/>
      <c r="HC44" s="25"/>
      <c r="HD44" s="25"/>
      <c r="HE44" s="25"/>
      <c r="HF44" s="25"/>
      <c r="HG44" s="25"/>
      <c r="HH44" s="25"/>
      <c r="HI44" s="25"/>
      <c r="HJ44" s="25"/>
      <c r="HK44" s="25"/>
      <c r="HL44" s="25"/>
      <c r="HM44" s="25"/>
      <c r="HN44" s="25"/>
      <c r="HO44" s="25"/>
      <c r="HP44" s="25"/>
      <c r="HQ44" s="25"/>
      <c r="HR44" s="25"/>
      <c r="HS44" s="25"/>
      <c r="HT44" s="25"/>
    </row>
    <row r="45" spans="1:228" s="38" customFormat="1">
      <c r="A45" s="151">
        <v>8000</v>
      </c>
      <c r="B45" s="68" t="s">
        <v>175</v>
      </c>
      <c r="C45" s="70">
        <v>10</v>
      </c>
      <c r="D45" s="69"/>
      <c r="E45" s="69" t="s">
        <v>521</v>
      </c>
      <c r="F45" s="69" t="s">
        <v>521</v>
      </c>
      <c r="G45" s="69" t="s">
        <v>521</v>
      </c>
      <c r="H45" s="70"/>
      <c r="I45" s="152" t="s">
        <v>415</v>
      </c>
      <c r="J45" s="152" t="s">
        <v>416</v>
      </c>
      <c r="K45" s="70"/>
      <c r="L45" s="184" t="s">
        <v>560</v>
      </c>
      <c r="M45" s="71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  <c r="CG45" s="25"/>
      <c r="CH45" s="25"/>
      <c r="CI45" s="25"/>
      <c r="CJ45" s="25"/>
      <c r="CK45" s="25"/>
      <c r="CL45" s="25"/>
      <c r="CM45" s="25"/>
      <c r="CN45" s="25"/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  <c r="DV45" s="25"/>
      <c r="DW45" s="25"/>
      <c r="DX45" s="25"/>
      <c r="DY45" s="25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  <c r="FB45" s="25"/>
      <c r="FC45" s="25"/>
      <c r="FD45" s="25"/>
      <c r="FE45" s="25"/>
      <c r="FF45" s="25"/>
      <c r="FG45" s="25"/>
      <c r="FH45" s="25"/>
      <c r="FI45" s="25"/>
      <c r="FJ45" s="25"/>
      <c r="FK45" s="25"/>
      <c r="FL45" s="25"/>
      <c r="FM45" s="25"/>
      <c r="FN45" s="25"/>
      <c r="FO45" s="25"/>
      <c r="FP45" s="25"/>
      <c r="FQ45" s="25"/>
      <c r="FR45" s="25"/>
      <c r="FS45" s="25"/>
      <c r="FT45" s="25"/>
      <c r="FU45" s="25"/>
      <c r="FV45" s="25"/>
      <c r="FW45" s="25"/>
      <c r="FX45" s="25"/>
      <c r="FY45" s="25"/>
      <c r="FZ45" s="25"/>
      <c r="GA45" s="25"/>
      <c r="GB45" s="25"/>
      <c r="GC45" s="25"/>
      <c r="GD45" s="25"/>
      <c r="GE45" s="25"/>
      <c r="GF45" s="25"/>
      <c r="GG45" s="25"/>
      <c r="GH45" s="25"/>
      <c r="GI45" s="25"/>
      <c r="GJ45" s="25"/>
      <c r="GK45" s="25"/>
      <c r="GL45" s="25"/>
      <c r="GM45" s="25"/>
      <c r="GN45" s="25"/>
      <c r="GO45" s="25"/>
      <c r="GP45" s="25"/>
      <c r="GQ45" s="25"/>
      <c r="GR45" s="25"/>
      <c r="GS45" s="25"/>
      <c r="GT45" s="25"/>
      <c r="GU45" s="25"/>
      <c r="GV45" s="25"/>
      <c r="GW45" s="25"/>
      <c r="GX45" s="25"/>
      <c r="GY45" s="25"/>
      <c r="GZ45" s="25"/>
      <c r="HA45" s="25"/>
      <c r="HB45" s="25"/>
      <c r="HC45" s="25"/>
      <c r="HD45" s="25"/>
      <c r="HE45" s="25"/>
      <c r="HF45" s="25"/>
      <c r="HG45" s="25"/>
      <c r="HH45" s="25"/>
      <c r="HI45" s="25"/>
      <c r="HJ45" s="25"/>
      <c r="HK45" s="25"/>
      <c r="HL45" s="25"/>
      <c r="HM45" s="25"/>
      <c r="HN45" s="25"/>
      <c r="HO45" s="25"/>
      <c r="HP45" s="25"/>
      <c r="HQ45" s="25"/>
      <c r="HR45" s="25"/>
      <c r="HS45" s="25"/>
      <c r="HT45" s="25"/>
    </row>
    <row r="46" spans="1:228" s="38" customFormat="1">
      <c r="A46" s="84"/>
      <c r="B46" s="29"/>
      <c r="C46" s="30"/>
      <c r="D46" s="43"/>
      <c r="E46" s="43" t="s">
        <v>521</v>
      </c>
      <c r="F46" s="35"/>
      <c r="G46" s="30"/>
      <c r="H46" s="30"/>
      <c r="I46" s="189"/>
      <c r="J46" s="189"/>
      <c r="K46" s="189"/>
      <c r="L46" s="30"/>
      <c r="M46" s="53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25"/>
      <c r="CH46" s="25"/>
      <c r="CI46" s="25"/>
      <c r="CJ46" s="25"/>
      <c r="CK46" s="25"/>
      <c r="CL46" s="25"/>
      <c r="CM46" s="25"/>
      <c r="CN46" s="25"/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  <c r="FB46" s="25"/>
      <c r="FC46" s="25"/>
      <c r="FD46" s="25"/>
      <c r="FE46" s="25"/>
      <c r="FF46" s="25"/>
      <c r="FG46" s="25"/>
      <c r="FH46" s="25"/>
      <c r="FI46" s="25"/>
      <c r="FJ46" s="25"/>
      <c r="FK46" s="25"/>
      <c r="FL46" s="25"/>
      <c r="FM46" s="25"/>
      <c r="FN46" s="25"/>
      <c r="FO46" s="25"/>
      <c r="FP46" s="25"/>
      <c r="FQ46" s="25"/>
      <c r="FR46" s="25"/>
      <c r="FS46" s="25"/>
      <c r="FT46" s="25"/>
      <c r="FU46" s="25"/>
      <c r="FV46" s="25"/>
      <c r="FW46" s="25"/>
      <c r="FX46" s="25"/>
      <c r="FY46" s="25"/>
      <c r="FZ46" s="25"/>
      <c r="GA46" s="25"/>
      <c r="GB46" s="25"/>
      <c r="GC46" s="25"/>
      <c r="GD46" s="25"/>
      <c r="GE46" s="25"/>
      <c r="GF46" s="25"/>
      <c r="GG46" s="25"/>
      <c r="GH46" s="25"/>
      <c r="GI46" s="25"/>
      <c r="GJ46" s="25"/>
      <c r="GK46" s="25"/>
      <c r="GL46" s="25"/>
      <c r="GM46" s="25"/>
      <c r="GN46" s="25"/>
      <c r="GO46" s="25"/>
      <c r="GP46" s="25"/>
      <c r="GQ46" s="25"/>
      <c r="GR46" s="25"/>
      <c r="GS46" s="25"/>
      <c r="GT46" s="25"/>
      <c r="GU46" s="25"/>
      <c r="GV46" s="25"/>
      <c r="GW46" s="25"/>
      <c r="GX46" s="25"/>
      <c r="GY46" s="25"/>
      <c r="GZ46" s="25"/>
      <c r="HA46" s="25"/>
      <c r="HB46" s="25"/>
      <c r="HC46" s="25"/>
      <c r="HD46" s="25"/>
      <c r="HE46" s="25"/>
      <c r="HF46" s="25"/>
      <c r="HG46" s="25"/>
      <c r="HH46" s="25"/>
      <c r="HI46" s="25"/>
      <c r="HJ46" s="25"/>
      <c r="HK46" s="25"/>
      <c r="HL46" s="25"/>
      <c r="HM46" s="25"/>
      <c r="HN46" s="25"/>
      <c r="HO46" s="25"/>
      <c r="HP46" s="25"/>
      <c r="HQ46" s="25"/>
      <c r="HR46" s="25"/>
      <c r="HS46" s="25"/>
      <c r="HT46" s="25"/>
    </row>
    <row r="47" spans="1:228" s="38" customFormat="1">
      <c r="A47" s="84"/>
      <c r="B47" s="29"/>
      <c r="C47" s="30"/>
      <c r="D47" s="43"/>
      <c r="E47" s="43" t="s">
        <v>521</v>
      </c>
      <c r="F47" s="35"/>
      <c r="G47" s="30"/>
      <c r="H47" s="30"/>
      <c r="I47" s="189"/>
      <c r="J47" s="189"/>
      <c r="K47" s="189"/>
      <c r="L47" s="30"/>
      <c r="M47" s="53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25"/>
      <c r="CH47" s="25"/>
      <c r="CI47" s="25"/>
      <c r="CJ47" s="25"/>
      <c r="CK47" s="25"/>
      <c r="CL47" s="25"/>
      <c r="CM47" s="25"/>
      <c r="CN47" s="25"/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5"/>
      <c r="DQ47" s="25"/>
      <c r="DR47" s="25"/>
      <c r="DS47" s="25"/>
      <c r="DT47" s="25"/>
      <c r="DU47" s="25"/>
      <c r="DV47" s="25"/>
      <c r="DW47" s="25"/>
      <c r="DX47" s="25"/>
      <c r="DY47" s="25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  <c r="FB47" s="25"/>
      <c r="FC47" s="25"/>
      <c r="FD47" s="25"/>
      <c r="FE47" s="25"/>
      <c r="FF47" s="25"/>
      <c r="FG47" s="25"/>
      <c r="FH47" s="25"/>
      <c r="FI47" s="25"/>
      <c r="FJ47" s="25"/>
      <c r="FK47" s="25"/>
      <c r="FL47" s="25"/>
      <c r="FM47" s="25"/>
      <c r="FN47" s="25"/>
      <c r="FO47" s="25"/>
      <c r="FP47" s="25"/>
      <c r="FQ47" s="25"/>
      <c r="FR47" s="25"/>
      <c r="FS47" s="25"/>
      <c r="FT47" s="25"/>
      <c r="FU47" s="25"/>
      <c r="FV47" s="25"/>
      <c r="FW47" s="25"/>
      <c r="FX47" s="25"/>
      <c r="FY47" s="25"/>
      <c r="FZ47" s="25"/>
      <c r="GA47" s="25"/>
      <c r="GB47" s="25"/>
      <c r="GC47" s="25"/>
      <c r="GD47" s="25"/>
      <c r="GE47" s="25"/>
      <c r="GF47" s="25"/>
      <c r="GG47" s="25"/>
      <c r="GH47" s="25"/>
      <c r="GI47" s="25"/>
      <c r="GJ47" s="25"/>
      <c r="GK47" s="25"/>
      <c r="GL47" s="25"/>
      <c r="GM47" s="25"/>
      <c r="GN47" s="25"/>
      <c r="GO47" s="25"/>
      <c r="GP47" s="25"/>
      <c r="GQ47" s="25"/>
      <c r="GR47" s="25"/>
      <c r="GS47" s="25"/>
      <c r="GT47" s="25"/>
      <c r="GU47" s="25"/>
      <c r="GV47" s="25"/>
      <c r="GW47" s="25"/>
      <c r="GX47" s="25"/>
      <c r="GY47" s="25"/>
      <c r="GZ47" s="25"/>
      <c r="HA47" s="25"/>
      <c r="HB47" s="25"/>
      <c r="HC47" s="25"/>
      <c r="HD47" s="25"/>
      <c r="HE47" s="25"/>
      <c r="HF47" s="25"/>
      <c r="HG47" s="25"/>
      <c r="HH47" s="25"/>
      <c r="HI47" s="25"/>
      <c r="HJ47" s="25"/>
      <c r="HK47" s="25"/>
      <c r="HL47" s="25"/>
      <c r="HM47" s="25"/>
      <c r="HN47" s="25"/>
      <c r="HO47" s="25"/>
      <c r="HP47" s="25"/>
      <c r="HQ47" s="25"/>
      <c r="HR47" s="25"/>
      <c r="HS47" s="25"/>
      <c r="HT47" s="25"/>
    </row>
    <row r="48" spans="1:228" s="38" customFormat="1">
      <c r="A48" s="84"/>
      <c r="B48" s="29"/>
      <c r="C48" s="30"/>
      <c r="D48" s="43"/>
      <c r="E48" s="43" t="s">
        <v>521</v>
      </c>
      <c r="F48" s="35"/>
      <c r="G48" s="30"/>
      <c r="H48" s="30"/>
      <c r="I48" s="189"/>
      <c r="J48" s="189"/>
      <c r="K48" s="189"/>
      <c r="L48" s="30"/>
      <c r="M48" s="53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25"/>
      <c r="CH48" s="25"/>
      <c r="CI48" s="25"/>
      <c r="CJ48" s="25"/>
      <c r="CK48" s="25"/>
      <c r="CL48" s="25"/>
      <c r="CM48" s="25"/>
      <c r="CN48" s="25"/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S48" s="25"/>
      <c r="DT48" s="25"/>
      <c r="DU48" s="25"/>
      <c r="DV48" s="25"/>
      <c r="DW48" s="25"/>
      <c r="DX48" s="25"/>
      <c r="DY48" s="25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  <c r="FB48" s="25"/>
      <c r="FC48" s="25"/>
      <c r="FD48" s="25"/>
      <c r="FE48" s="25"/>
      <c r="FF48" s="25"/>
      <c r="FG48" s="25"/>
      <c r="FH48" s="25"/>
      <c r="FI48" s="25"/>
      <c r="FJ48" s="25"/>
      <c r="FK48" s="25"/>
      <c r="FL48" s="25"/>
      <c r="FM48" s="25"/>
      <c r="FN48" s="25"/>
      <c r="FO48" s="25"/>
      <c r="FP48" s="25"/>
      <c r="FQ48" s="25"/>
      <c r="FR48" s="25"/>
      <c r="FS48" s="25"/>
      <c r="FT48" s="25"/>
      <c r="FU48" s="25"/>
      <c r="FV48" s="25"/>
      <c r="FW48" s="25"/>
      <c r="FX48" s="25"/>
      <c r="FY48" s="25"/>
      <c r="FZ48" s="25"/>
      <c r="GA48" s="25"/>
      <c r="GB48" s="25"/>
      <c r="GC48" s="25"/>
      <c r="GD48" s="25"/>
      <c r="GE48" s="25"/>
      <c r="GF48" s="25"/>
      <c r="GG48" s="25"/>
      <c r="GH48" s="25"/>
      <c r="GI48" s="25"/>
      <c r="GJ48" s="25"/>
      <c r="GK48" s="25"/>
      <c r="GL48" s="25"/>
      <c r="GM48" s="25"/>
      <c r="GN48" s="25"/>
      <c r="GO48" s="25"/>
      <c r="GP48" s="25"/>
      <c r="GQ48" s="25"/>
      <c r="GR48" s="25"/>
      <c r="GS48" s="25"/>
      <c r="GT48" s="25"/>
      <c r="GU48" s="25"/>
      <c r="GV48" s="25"/>
      <c r="GW48" s="25"/>
      <c r="GX48" s="25"/>
      <c r="GY48" s="25"/>
      <c r="GZ48" s="25"/>
      <c r="HA48" s="25"/>
      <c r="HB48" s="25"/>
      <c r="HC48" s="25"/>
      <c r="HD48" s="25"/>
      <c r="HE48" s="25"/>
      <c r="HF48" s="25"/>
      <c r="HG48" s="25"/>
      <c r="HH48" s="25"/>
      <c r="HI48" s="25"/>
      <c r="HJ48" s="25"/>
      <c r="HK48" s="25"/>
      <c r="HL48" s="25"/>
      <c r="HM48" s="25"/>
      <c r="HN48" s="25"/>
      <c r="HO48" s="25"/>
      <c r="HP48" s="25"/>
      <c r="HQ48" s="25"/>
      <c r="HR48" s="25"/>
      <c r="HS48" s="25"/>
      <c r="HT48" s="25"/>
    </row>
    <row r="49" spans="1:228" s="38" customFormat="1">
      <c r="A49" s="84"/>
      <c r="B49" s="29"/>
      <c r="C49" s="212"/>
      <c r="D49" s="29"/>
      <c r="E49" s="43" t="s">
        <v>521</v>
      </c>
      <c r="F49" s="35"/>
      <c r="G49" s="30"/>
      <c r="H49" s="30"/>
      <c r="I49" s="189"/>
      <c r="J49" s="189"/>
      <c r="K49" s="189"/>
      <c r="L49" s="30"/>
      <c r="M49" s="53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  <c r="FB49" s="25"/>
      <c r="FC49" s="25"/>
      <c r="FD49" s="25"/>
      <c r="FE49" s="25"/>
      <c r="FF49" s="25"/>
      <c r="FG49" s="25"/>
      <c r="FH49" s="25"/>
      <c r="FI49" s="25"/>
      <c r="FJ49" s="25"/>
      <c r="FK49" s="25"/>
      <c r="FL49" s="25"/>
      <c r="FM49" s="25"/>
      <c r="FN49" s="25"/>
      <c r="FO49" s="25"/>
      <c r="FP49" s="25"/>
      <c r="FQ49" s="25"/>
      <c r="FR49" s="25"/>
      <c r="FS49" s="25"/>
      <c r="FT49" s="25"/>
      <c r="FU49" s="25"/>
      <c r="FV49" s="25"/>
      <c r="FW49" s="25"/>
      <c r="FX49" s="25"/>
      <c r="FY49" s="25"/>
      <c r="FZ49" s="25"/>
      <c r="GA49" s="25"/>
      <c r="GB49" s="25"/>
      <c r="GC49" s="25"/>
      <c r="GD49" s="25"/>
      <c r="GE49" s="25"/>
      <c r="GF49" s="25"/>
      <c r="GG49" s="25"/>
      <c r="GH49" s="25"/>
      <c r="GI49" s="25"/>
      <c r="GJ49" s="25"/>
      <c r="GK49" s="25"/>
      <c r="GL49" s="25"/>
      <c r="GM49" s="25"/>
      <c r="GN49" s="25"/>
      <c r="GO49" s="25"/>
      <c r="GP49" s="25"/>
      <c r="GQ49" s="25"/>
      <c r="GR49" s="25"/>
      <c r="GS49" s="25"/>
      <c r="GT49" s="25"/>
      <c r="GU49" s="25"/>
      <c r="GV49" s="25"/>
      <c r="GW49" s="25"/>
      <c r="GX49" s="25"/>
      <c r="GY49" s="25"/>
      <c r="GZ49" s="25"/>
      <c r="HA49" s="25"/>
      <c r="HB49" s="25"/>
      <c r="HC49" s="25"/>
      <c r="HD49" s="25"/>
      <c r="HE49" s="25"/>
      <c r="HF49" s="25"/>
      <c r="HG49" s="25"/>
      <c r="HH49" s="25"/>
      <c r="HI49" s="25"/>
      <c r="HJ49" s="25"/>
      <c r="HK49" s="25"/>
      <c r="HL49" s="25"/>
      <c r="HM49" s="25"/>
      <c r="HN49" s="25"/>
      <c r="HO49" s="25"/>
      <c r="HP49" s="25"/>
      <c r="HQ49" s="25"/>
      <c r="HR49" s="25"/>
      <c r="HS49" s="25"/>
      <c r="HT49" s="25"/>
    </row>
    <row r="50" spans="1:228" s="38" customFormat="1">
      <c r="A50" s="84"/>
      <c r="B50" s="29"/>
      <c r="C50" s="212"/>
      <c r="D50" s="29"/>
      <c r="E50" s="43" t="s">
        <v>521</v>
      </c>
      <c r="F50" s="35"/>
      <c r="G50" s="30"/>
      <c r="H50" s="30"/>
      <c r="I50" s="189"/>
      <c r="J50" s="189"/>
      <c r="K50" s="189"/>
      <c r="L50" s="30"/>
      <c r="M50" s="53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25"/>
      <c r="CH50" s="25"/>
      <c r="CI50" s="25"/>
      <c r="CJ50" s="25"/>
      <c r="CK50" s="25"/>
      <c r="CL50" s="25"/>
      <c r="CM50" s="25"/>
      <c r="CN50" s="25"/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5"/>
      <c r="DQ50" s="25"/>
      <c r="DR50" s="25"/>
      <c r="DS50" s="25"/>
      <c r="DT50" s="25"/>
      <c r="DU50" s="25"/>
      <c r="DV50" s="25"/>
      <c r="DW50" s="25"/>
      <c r="DX50" s="25"/>
      <c r="DY50" s="25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  <c r="FB50" s="25"/>
      <c r="FC50" s="25"/>
      <c r="FD50" s="25"/>
      <c r="FE50" s="25"/>
      <c r="FF50" s="25"/>
      <c r="FG50" s="25"/>
      <c r="FH50" s="25"/>
      <c r="FI50" s="25"/>
      <c r="FJ50" s="25"/>
      <c r="FK50" s="25"/>
      <c r="FL50" s="25"/>
      <c r="FM50" s="25"/>
      <c r="FN50" s="25"/>
      <c r="FO50" s="25"/>
      <c r="FP50" s="25"/>
      <c r="FQ50" s="25"/>
      <c r="FR50" s="25"/>
      <c r="FS50" s="25"/>
      <c r="FT50" s="25"/>
      <c r="FU50" s="25"/>
      <c r="FV50" s="25"/>
      <c r="FW50" s="25"/>
      <c r="FX50" s="25"/>
      <c r="FY50" s="25"/>
      <c r="FZ50" s="25"/>
      <c r="GA50" s="25"/>
      <c r="GB50" s="25"/>
      <c r="GC50" s="25"/>
      <c r="GD50" s="25"/>
      <c r="GE50" s="25"/>
      <c r="GF50" s="25"/>
      <c r="GG50" s="25"/>
      <c r="GH50" s="25"/>
      <c r="GI50" s="25"/>
      <c r="GJ50" s="25"/>
      <c r="GK50" s="25"/>
      <c r="GL50" s="25"/>
      <c r="GM50" s="25"/>
      <c r="GN50" s="25"/>
      <c r="GO50" s="25"/>
      <c r="GP50" s="25"/>
      <c r="GQ50" s="25"/>
      <c r="GR50" s="25"/>
      <c r="GS50" s="25"/>
      <c r="GT50" s="25"/>
      <c r="GU50" s="25"/>
      <c r="GV50" s="25"/>
      <c r="GW50" s="25"/>
      <c r="GX50" s="25"/>
      <c r="GY50" s="25"/>
      <c r="GZ50" s="25"/>
      <c r="HA50" s="25"/>
      <c r="HB50" s="25"/>
      <c r="HC50" s="25"/>
      <c r="HD50" s="25"/>
      <c r="HE50" s="25"/>
      <c r="HF50" s="25"/>
      <c r="HG50" s="25"/>
      <c r="HH50" s="25"/>
      <c r="HI50" s="25"/>
      <c r="HJ50" s="25"/>
      <c r="HK50" s="25"/>
      <c r="HL50" s="25"/>
      <c r="HM50" s="25"/>
      <c r="HN50" s="25"/>
      <c r="HO50" s="25"/>
      <c r="HP50" s="25"/>
      <c r="HQ50" s="25"/>
      <c r="HR50" s="25"/>
      <c r="HS50" s="25"/>
      <c r="HT50" s="25"/>
    </row>
    <row r="51" spans="1:228" s="38" customFormat="1">
      <c r="A51" s="84"/>
      <c r="B51" s="29"/>
      <c r="C51" s="212"/>
      <c r="D51" s="29"/>
      <c r="E51" s="43" t="s">
        <v>521</v>
      </c>
      <c r="F51" s="35"/>
      <c r="G51" s="30"/>
      <c r="H51" s="30"/>
      <c r="I51" s="189"/>
      <c r="J51" s="189"/>
      <c r="K51" s="189"/>
      <c r="L51" s="30"/>
      <c r="M51" s="53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  <c r="CG51" s="25"/>
      <c r="CH51" s="25"/>
      <c r="CI51" s="25"/>
      <c r="CJ51" s="25"/>
      <c r="CK51" s="25"/>
      <c r="CL51" s="25"/>
      <c r="CM51" s="25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  <c r="FB51" s="25"/>
      <c r="FC51" s="25"/>
      <c r="FD51" s="25"/>
      <c r="FE51" s="25"/>
      <c r="FF51" s="25"/>
      <c r="FG51" s="25"/>
      <c r="FH51" s="25"/>
      <c r="FI51" s="25"/>
      <c r="FJ51" s="25"/>
      <c r="FK51" s="25"/>
      <c r="FL51" s="25"/>
      <c r="FM51" s="25"/>
      <c r="FN51" s="25"/>
      <c r="FO51" s="25"/>
      <c r="FP51" s="25"/>
      <c r="FQ51" s="25"/>
      <c r="FR51" s="25"/>
      <c r="FS51" s="25"/>
      <c r="FT51" s="25"/>
      <c r="FU51" s="25"/>
      <c r="FV51" s="25"/>
      <c r="FW51" s="25"/>
      <c r="FX51" s="25"/>
      <c r="FY51" s="25"/>
      <c r="FZ51" s="25"/>
      <c r="GA51" s="25"/>
      <c r="GB51" s="25"/>
      <c r="GC51" s="25"/>
      <c r="GD51" s="25"/>
      <c r="GE51" s="25"/>
      <c r="GF51" s="25"/>
      <c r="GG51" s="25"/>
      <c r="GH51" s="25"/>
      <c r="GI51" s="25"/>
      <c r="GJ51" s="25"/>
      <c r="GK51" s="25"/>
      <c r="GL51" s="25"/>
      <c r="GM51" s="25"/>
      <c r="GN51" s="25"/>
      <c r="GO51" s="25"/>
      <c r="GP51" s="25"/>
      <c r="GQ51" s="25"/>
      <c r="GR51" s="25"/>
      <c r="GS51" s="25"/>
      <c r="GT51" s="25"/>
      <c r="GU51" s="25"/>
      <c r="GV51" s="25"/>
      <c r="GW51" s="25"/>
      <c r="GX51" s="25"/>
      <c r="GY51" s="25"/>
      <c r="GZ51" s="25"/>
      <c r="HA51" s="25"/>
      <c r="HB51" s="25"/>
      <c r="HC51" s="25"/>
      <c r="HD51" s="25"/>
      <c r="HE51" s="25"/>
      <c r="HF51" s="25"/>
      <c r="HG51" s="25"/>
      <c r="HH51" s="25"/>
      <c r="HI51" s="25"/>
      <c r="HJ51" s="25"/>
      <c r="HK51" s="25"/>
      <c r="HL51" s="25"/>
      <c r="HM51" s="25"/>
      <c r="HN51" s="25"/>
      <c r="HO51" s="25"/>
      <c r="HP51" s="25"/>
      <c r="HQ51" s="25"/>
      <c r="HR51" s="25"/>
      <c r="HS51" s="25"/>
      <c r="HT51" s="25"/>
    </row>
    <row r="52" spans="1:228" s="38" customFormat="1">
      <c r="A52" s="84"/>
      <c r="B52" s="29"/>
      <c r="C52" s="212"/>
      <c r="D52" s="29"/>
      <c r="E52" s="43" t="s">
        <v>521</v>
      </c>
      <c r="F52" s="35"/>
      <c r="G52" s="30"/>
      <c r="H52" s="30"/>
      <c r="I52" s="189"/>
      <c r="J52" s="189"/>
      <c r="K52" s="189"/>
      <c r="L52" s="30"/>
      <c r="M52" s="53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  <c r="CG52" s="25"/>
      <c r="CH52" s="25"/>
      <c r="CI52" s="25"/>
      <c r="CJ52" s="25"/>
      <c r="CK52" s="25"/>
      <c r="CL52" s="25"/>
      <c r="CM52" s="25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  <c r="FB52" s="25"/>
      <c r="FC52" s="25"/>
      <c r="FD52" s="25"/>
      <c r="FE52" s="25"/>
      <c r="FF52" s="25"/>
      <c r="FG52" s="25"/>
      <c r="FH52" s="25"/>
      <c r="FI52" s="25"/>
      <c r="FJ52" s="25"/>
      <c r="FK52" s="25"/>
      <c r="FL52" s="25"/>
      <c r="FM52" s="25"/>
      <c r="FN52" s="25"/>
      <c r="FO52" s="25"/>
      <c r="FP52" s="25"/>
      <c r="FQ52" s="25"/>
      <c r="FR52" s="25"/>
      <c r="FS52" s="25"/>
      <c r="FT52" s="25"/>
      <c r="FU52" s="25"/>
      <c r="FV52" s="25"/>
      <c r="FW52" s="25"/>
      <c r="FX52" s="25"/>
      <c r="FY52" s="25"/>
      <c r="FZ52" s="25"/>
      <c r="GA52" s="25"/>
      <c r="GB52" s="25"/>
      <c r="GC52" s="25"/>
      <c r="GD52" s="25"/>
      <c r="GE52" s="25"/>
      <c r="GF52" s="25"/>
      <c r="GG52" s="25"/>
      <c r="GH52" s="25"/>
      <c r="GI52" s="25"/>
      <c r="GJ52" s="25"/>
      <c r="GK52" s="25"/>
      <c r="GL52" s="25"/>
      <c r="GM52" s="25"/>
      <c r="GN52" s="25"/>
      <c r="GO52" s="25"/>
      <c r="GP52" s="25"/>
      <c r="GQ52" s="25"/>
      <c r="GR52" s="25"/>
      <c r="GS52" s="25"/>
      <c r="GT52" s="25"/>
      <c r="GU52" s="25"/>
      <c r="GV52" s="25"/>
      <c r="GW52" s="25"/>
      <c r="GX52" s="25"/>
      <c r="GY52" s="25"/>
      <c r="GZ52" s="25"/>
      <c r="HA52" s="25"/>
      <c r="HB52" s="25"/>
      <c r="HC52" s="25"/>
      <c r="HD52" s="25"/>
      <c r="HE52" s="25"/>
      <c r="HF52" s="25"/>
      <c r="HG52" s="25"/>
      <c r="HH52" s="25"/>
      <c r="HI52" s="25"/>
      <c r="HJ52" s="25"/>
      <c r="HK52" s="25"/>
      <c r="HL52" s="25"/>
      <c r="HM52" s="25"/>
      <c r="HN52" s="25"/>
      <c r="HO52" s="25"/>
      <c r="HP52" s="25"/>
      <c r="HQ52" s="25"/>
      <c r="HR52" s="25"/>
      <c r="HS52" s="25"/>
      <c r="HT52" s="25"/>
    </row>
    <row r="53" spans="1:228" s="38" customFormat="1">
      <c r="A53" s="84"/>
      <c r="B53" s="29"/>
      <c r="C53" s="212"/>
      <c r="D53" s="29"/>
      <c r="E53" s="43" t="s">
        <v>521</v>
      </c>
      <c r="F53" s="35"/>
      <c r="G53" s="30"/>
      <c r="H53" s="30"/>
      <c r="I53" s="189"/>
      <c r="J53" s="189"/>
      <c r="K53" s="189"/>
      <c r="L53" s="30"/>
      <c r="M53" s="53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  <c r="CG53" s="25"/>
      <c r="CH53" s="25"/>
      <c r="CI53" s="25"/>
      <c r="CJ53" s="25"/>
      <c r="CK53" s="25"/>
      <c r="CL53" s="25"/>
      <c r="CM53" s="25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  <c r="FB53" s="25"/>
      <c r="FC53" s="25"/>
      <c r="FD53" s="25"/>
      <c r="FE53" s="25"/>
      <c r="FF53" s="25"/>
      <c r="FG53" s="25"/>
      <c r="FH53" s="25"/>
      <c r="FI53" s="25"/>
      <c r="FJ53" s="25"/>
      <c r="FK53" s="25"/>
      <c r="FL53" s="25"/>
      <c r="FM53" s="25"/>
      <c r="FN53" s="25"/>
      <c r="FO53" s="25"/>
      <c r="FP53" s="25"/>
      <c r="FQ53" s="25"/>
      <c r="FR53" s="25"/>
      <c r="FS53" s="25"/>
      <c r="FT53" s="25"/>
      <c r="FU53" s="25"/>
      <c r="FV53" s="25"/>
      <c r="FW53" s="25"/>
      <c r="FX53" s="25"/>
      <c r="FY53" s="25"/>
      <c r="FZ53" s="25"/>
      <c r="GA53" s="25"/>
      <c r="GB53" s="25"/>
      <c r="GC53" s="25"/>
      <c r="GD53" s="25"/>
      <c r="GE53" s="25"/>
      <c r="GF53" s="25"/>
      <c r="GG53" s="25"/>
      <c r="GH53" s="25"/>
      <c r="GI53" s="25"/>
      <c r="GJ53" s="25"/>
      <c r="GK53" s="25"/>
      <c r="GL53" s="25"/>
      <c r="GM53" s="25"/>
      <c r="GN53" s="25"/>
      <c r="GO53" s="25"/>
      <c r="GP53" s="25"/>
      <c r="GQ53" s="25"/>
      <c r="GR53" s="25"/>
      <c r="GS53" s="25"/>
      <c r="GT53" s="25"/>
      <c r="GU53" s="25"/>
      <c r="GV53" s="25"/>
      <c r="GW53" s="25"/>
      <c r="GX53" s="25"/>
      <c r="GY53" s="25"/>
      <c r="GZ53" s="25"/>
      <c r="HA53" s="25"/>
      <c r="HB53" s="25"/>
      <c r="HC53" s="25"/>
      <c r="HD53" s="25"/>
      <c r="HE53" s="25"/>
      <c r="HF53" s="25"/>
      <c r="HG53" s="25"/>
      <c r="HH53" s="25"/>
      <c r="HI53" s="25"/>
      <c r="HJ53" s="25"/>
      <c r="HK53" s="25"/>
      <c r="HL53" s="25"/>
      <c r="HM53" s="25"/>
      <c r="HN53" s="25"/>
      <c r="HO53" s="25"/>
      <c r="HP53" s="25"/>
      <c r="HQ53" s="25"/>
      <c r="HR53" s="25"/>
      <c r="HS53" s="25"/>
      <c r="HT53" s="25"/>
    </row>
    <row r="54" spans="1:228" s="38" customFormat="1">
      <c r="A54" s="84"/>
      <c r="B54" s="29"/>
      <c r="C54" s="212"/>
      <c r="D54" s="29"/>
      <c r="E54" s="43" t="s">
        <v>521</v>
      </c>
      <c r="F54" s="35"/>
      <c r="G54" s="30"/>
      <c r="H54" s="30"/>
      <c r="I54" s="189"/>
      <c r="J54" s="189"/>
      <c r="K54" s="189"/>
      <c r="L54" s="30"/>
      <c r="M54" s="53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  <c r="FB54" s="25"/>
      <c r="FC54" s="25"/>
      <c r="FD54" s="25"/>
      <c r="FE54" s="25"/>
      <c r="FF54" s="25"/>
      <c r="FG54" s="25"/>
      <c r="FH54" s="25"/>
      <c r="FI54" s="25"/>
      <c r="FJ54" s="25"/>
      <c r="FK54" s="25"/>
      <c r="FL54" s="25"/>
      <c r="FM54" s="25"/>
      <c r="FN54" s="25"/>
      <c r="FO54" s="25"/>
      <c r="FP54" s="25"/>
      <c r="FQ54" s="25"/>
      <c r="FR54" s="25"/>
      <c r="FS54" s="25"/>
      <c r="FT54" s="25"/>
      <c r="FU54" s="25"/>
      <c r="FV54" s="25"/>
      <c r="FW54" s="25"/>
      <c r="FX54" s="25"/>
      <c r="FY54" s="25"/>
      <c r="FZ54" s="25"/>
      <c r="GA54" s="25"/>
      <c r="GB54" s="25"/>
      <c r="GC54" s="25"/>
      <c r="GD54" s="25"/>
      <c r="GE54" s="25"/>
      <c r="GF54" s="25"/>
      <c r="GG54" s="25"/>
      <c r="GH54" s="25"/>
      <c r="GI54" s="25"/>
      <c r="GJ54" s="25"/>
      <c r="GK54" s="25"/>
      <c r="GL54" s="25"/>
      <c r="GM54" s="25"/>
      <c r="GN54" s="25"/>
      <c r="GO54" s="25"/>
      <c r="GP54" s="25"/>
      <c r="GQ54" s="25"/>
      <c r="GR54" s="25"/>
      <c r="GS54" s="25"/>
      <c r="GT54" s="25"/>
      <c r="GU54" s="25"/>
      <c r="GV54" s="25"/>
      <c r="GW54" s="25"/>
      <c r="GX54" s="25"/>
      <c r="GY54" s="25"/>
      <c r="GZ54" s="25"/>
      <c r="HA54" s="25"/>
      <c r="HB54" s="25"/>
      <c r="HC54" s="25"/>
      <c r="HD54" s="25"/>
      <c r="HE54" s="25"/>
      <c r="HF54" s="25"/>
      <c r="HG54" s="25"/>
      <c r="HH54" s="25"/>
      <c r="HI54" s="25"/>
      <c r="HJ54" s="25"/>
      <c r="HK54" s="25"/>
      <c r="HL54" s="25"/>
      <c r="HM54" s="25"/>
      <c r="HN54" s="25"/>
      <c r="HO54" s="25"/>
      <c r="HP54" s="25"/>
      <c r="HQ54" s="25"/>
      <c r="HR54" s="25"/>
      <c r="HS54" s="25"/>
      <c r="HT54" s="25"/>
    </row>
    <row r="55" spans="1:228" s="38" customFormat="1">
      <c r="A55" s="85"/>
      <c r="B55" s="29"/>
      <c r="C55" s="31"/>
      <c r="D55" s="42"/>
      <c r="E55" s="43" t="s">
        <v>521</v>
      </c>
      <c r="F55" s="35"/>
      <c r="G55" s="30"/>
      <c r="H55" s="30"/>
      <c r="I55" s="189"/>
      <c r="J55" s="189"/>
      <c r="K55" s="189"/>
      <c r="L55" s="30"/>
      <c r="M55" s="53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71"/>
      <c r="BK55" s="71"/>
      <c r="BL55" s="71"/>
      <c r="BM55" s="71"/>
      <c r="BN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  <c r="CA55" s="71"/>
      <c r="CB55" s="71"/>
      <c r="CC55" s="71"/>
      <c r="CD55" s="71"/>
      <c r="CE55" s="71"/>
      <c r="CF55" s="71"/>
      <c r="CG55" s="71"/>
      <c r="CH55" s="71"/>
      <c r="CI55" s="71"/>
      <c r="CJ55" s="71"/>
      <c r="CK55" s="71"/>
      <c r="CL55" s="71"/>
      <c r="CM55" s="71"/>
      <c r="CN55" s="71"/>
      <c r="CO55" s="71"/>
      <c r="CP55" s="71"/>
      <c r="CQ55" s="71"/>
      <c r="CR55" s="71"/>
      <c r="CS55" s="71"/>
      <c r="CT55" s="71"/>
      <c r="CU55" s="71"/>
      <c r="CV55" s="71"/>
      <c r="CW55" s="71"/>
      <c r="CX55" s="71"/>
      <c r="CY55" s="71"/>
      <c r="CZ55" s="71"/>
      <c r="DA55" s="71"/>
      <c r="DB55" s="71"/>
      <c r="DC55" s="71"/>
      <c r="DD55" s="71"/>
      <c r="DE55" s="71"/>
      <c r="DF55" s="71"/>
      <c r="DG55" s="71"/>
      <c r="DH55" s="71"/>
      <c r="DI55" s="71"/>
      <c r="DJ55" s="71"/>
      <c r="DK55" s="71"/>
      <c r="DL55" s="71"/>
      <c r="DM55" s="71"/>
      <c r="DN55" s="71"/>
      <c r="DO55" s="71"/>
      <c r="DP55" s="71"/>
      <c r="DQ55" s="71"/>
      <c r="DR55" s="71"/>
      <c r="DS55" s="71"/>
      <c r="DT55" s="71"/>
      <c r="DU55" s="71"/>
      <c r="DV55" s="71"/>
      <c r="DW55" s="71"/>
      <c r="DX55" s="71"/>
      <c r="DY55" s="71"/>
      <c r="DZ55" s="71"/>
      <c r="EA55" s="71"/>
      <c r="EB55" s="71"/>
      <c r="EC55" s="71"/>
      <c r="ED55" s="71"/>
      <c r="EE55" s="71"/>
      <c r="EF55" s="71"/>
      <c r="EG55" s="71"/>
      <c r="EH55" s="71"/>
      <c r="EI55" s="71"/>
      <c r="EJ55" s="71"/>
      <c r="EK55" s="71"/>
      <c r="EL55" s="71"/>
      <c r="EM55" s="71"/>
      <c r="EN55" s="71"/>
      <c r="EO55" s="71"/>
      <c r="EP55" s="71"/>
      <c r="EQ55" s="71"/>
      <c r="ER55" s="71"/>
      <c r="ES55" s="71"/>
      <c r="ET55" s="71"/>
      <c r="EU55" s="71"/>
      <c r="EV55" s="71"/>
      <c r="EW55" s="71"/>
      <c r="EX55" s="71"/>
      <c r="EY55" s="71"/>
      <c r="EZ55" s="71"/>
      <c r="FA55" s="71"/>
      <c r="FB55" s="71"/>
      <c r="FC55" s="71"/>
      <c r="FD55" s="71"/>
      <c r="FE55" s="71"/>
      <c r="FF55" s="71"/>
      <c r="FG55" s="71"/>
      <c r="FH55" s="71"/>
      <c r="FI55" s="71"/>
      <c r="FJ55" s="71"/>
      <c r="FK55" s="71"/>
      <c r="FL55" s="71"/>
      <c r="FM55" s="71"/>
      <c r="FN55" s="71"/>
      <c r="FO55" s="71"/>
      <c r="FP55" s="71"/>
      <c r="FQ55" s="71"/>
      <c r="FR55" s="71"/>
      <c r="FS55" s="71"/>
      <c r="FT55" s="71"/>
      <c r="FU55" s="71"/>
      <c r="FV55" s="71"/>
      <c r="FW55" s="71"/>
      <c r="FX55" s="71"/>
      <c r="FY55" s="71"/>
      <c r="FZ55" s="71"/>
      <c r="GA55" s="71"/>
      <c r="GB55" s="71"/>
      <c r="GC55" s="71"/>
      <c r="GD55" s="71"/>
      <c r="GE55" s="71"/>
      <c r="GF55" s="71"/>
      <c r="GG55" s="71"/>
      <c r="GH55" s="71"/>
      <c r="GI55" s="71"/>
      <c r="GJ55" s="71"/>
      <c r="GK55" s="71"/>
      <c r="GL55" s="71"/>
      <c r="GM55" s="71"/>
      <c r="GN55" s="71"/>
      <c r="GO55" s="71"/>
      <c r="GP55" s="71"/>
      <c r="GQ55" s="71"/>
      <c r="GR55" s="71"/>
      <c r="GS55" s="71"/>
      <c r="GT55" s="71"/>
      <c r="GU55" s="71"/>
      <c r="GV55" s="71"/>
      <c r="GW55" s="71"/>
      <c r="GX55" s="71"/>
      <c r="GY55" s="71"/>
      <c r="GZ55" s="71"/>
      <c r="HA55" s="71"/>
      <c r="HB55" s="71"/>
      <c r="HC55" s="71"/>
      <c r="HD55" s="71"/>
      <c r="HE55" s="71"/>
      <c r="HF55" s="71"/>
      <c r="HG55" s="71"/>
      <c r="HH55" s="71"/>
      <c r="HI55" s="71"/>
      <c r="HJ55" s="71"/>
      <c r="HK55" s="71"/>
      <c r="HL55" s="71"/>
      <c r="HM55" s="71"/>
      <c r="HN55" s="71"/>
      <c r="HO55" s="71"/>
      <c r="HP55" s="71"/>
      <c r="HQ55" s="71"/>
      <c r="HR55" s="71"/>
      <c r="HS55" s="71"/>
      <c r="HT55" s="71"/>
    </row>
    <row r="56" spans="1:228">
      <c r="A56" s="82">
        <v>8000</v>
      </c>
      <c r="B56" s="191" t="s">
        <v>175</v>
      </c>
      <c r="C56" s="191">
        <v>10</v>
      </c>
      <c r="D56" s="197"/>
      <c r="E56" s="197" t="s">
        <v>595</v>
      </c>
      <c r="F56" s="197" t="s">
        <v>595</v>
      </c>
      <c r="G56" s="197" t="s">
        <v>595</v>
      </c>
      <c r="H56" s="198"/>
      <c r="I56" s="202" t="s">
        <v>601</v>
      </c>
      <c r="J56" s="202" t="s">
        <v>597</v>
      </c>
      <c r="K56" s="190" t="s">
        <v>599</v>
      </c>
      <c r="L56" s="226" t="s">
        <v>600</v>
      </c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1"/>
      <c r="BF56" s="71"/>
      <c r="BG56" s="71"/>
      <c r="BH56" s="71"/>
      <c r="BI56" s="71"/>
      <c r="BJ56" s="71"/>
      <c r="BK56" s="71"/>
      <c r="BL56" s="71"/>
      <c r="BM56" s="71"/>
      <c r="BN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  <c r="CA56" s="71"/>
      <c r="CB56" s="71"/>
      <c r="CC56" s="71"/>
      <c r="CD56" s="71"/>
      <c r="CE56" s="71"/>
      <c r="CF56" s="71"/>
      <c r="CG56" s="71"/>
      <c r="CH56" s="71"/>
      <c r="CI56" s="71"/>
      <c r="CJ56" s="71"/>
      <c r="CK56" s="71"/>
      <c r="CL56" s="71"/>
      <c r="CM56" s="71"/>
      <c r="CN56" s="71"/>
      <c r="CO56" s="71"/>
      <c r="CP56" s="71"/>
      <c r="CQ56" s="71"/>
      <c r="CR56" s="71"/>
      <c r="CS56" s="71"/>
      <c r="CT56" s="71"/>
      <c r="CU56" s="71"/>
      <c r="CV56" s="71"/>
      <c r="CW56" s="71"/>
      <c r="CX56" s="71"/>
      <c r="CY56" s="71"/>
      <c r="CZ56" s="71"/>
      <c r="DA56" s="71"/>
      <c r="DB56" s="71"/>
      <c r="DC56" s="71"/>
      <c r="DD56" s="71"/>
      <c r="DE56" s="71"/>
      <c r="DF56" s="71"/>
      <c r="DG56" s="71"/>
      <c r="DH56" s="71"/>
      <c r="DI56" s="71"/>
      <c r="DJ56" s="71"/>
      <c r="DK56" s="71"/>
      <c r="DL56" s="71"/>
      <c r="DM56" s="71"/>
      <c r="DN56" s="71"/>
      <c r="DO56" s="71"/>
      <c r="DP56" s="71"/>
      <c r="DQ56" s="71"/>
      <c r="DR56" s="71"/>
      <c r="DS56" s="71"/>
      <c r="DT56" s="71"/>
      <c r="DU56" s="71"/>
      <c r="DV56" s="71"/>
      <c r="DW56" s="71"/>
      <c r="DX56" s="71"/>
      <c r="DY56" s="71"/>
      <c r="DZ56" s="71"/>
      <c r="EA56" s="71"/>
      <c r="EB56" s="71"/>
      <c r="EC56" s="71"/>
      <c r="ED56" s="71"/>
      <c r="EE56" s="71"/>
      <c r="EF56" s="71"/>
      <c r="EG56" s="71"/>
      <c r="EH56" s="71"/>
      <c r="EI56" s="71"/>
      <c r="EJ56" s="71"/>
      <c r="EK56" s="71"/>
      <c r="EL56" s="71"/>
      <c r="EM56" s="71"/>
      <c r="EN56" s="71"/>
      <c r="EO56" s="71"/>
      <c r="EP56" s="71"/>
      <c r="EQ56" s="71"/>
      <c r="ER56" s="71"/>
      <c r="ES56" s="71"/>
      <c r="ET56" s="71"/>
      <c r="EU56" s="71"/>
      <c r="EV56" s="71"/>
      <c r="EW56" s="71"/>
      <c r="EX56" s="71"/>
      <c r="EY56" s="71"/>
      <c r="EZ56" s="71"/>
      <c r="FA56" s="71"/>
      <c r="FB56" s="71"/>
      <c r="FC56" s="71"/>
      <c r="FD56" s="71"/>
      <c r="FE56" s="71"/>
      <c r="FF56" s="71"/>
      <c r="FG56" s="71"/>
      <c r="FH56" s="71"/>
      <c r="FI56" s="71"/>
      <c r="FJ56" s="71"/>
      <c r="FK56" s="71"/>
      <c r="FL56" s="71"/>
      <c r="FM56" s="71"/>
      <c r="FN56" s="71"/>
      <c r="FO56" s="71"/>
      <c r="FP56" s="71"/>
      <c r="FQ56" s="71"/>
      <c r="FR56" s="71"/>
      <c r="FS56" s="71"/>
      <c r="FT56" s="71"/>
      <c r="FU56" s="71"/>
      <c r="FV56" s="71"/>
      <c r="FW56" s="71"/>
      <c r="FX56" s="71"/>
      <c r="FY56" s="71"/>
      <c r="FZ56" s="71"/>
      <c r="GA56" s="71"/>
      <c r="GB56" s="71"/>
      <c r="GC56" s="71"/>
      <c r="GD56" s="71"/>
      <c r="GE56" s="71"/>
      <c r="GF56" s="71"/>
      <c r="GG56" s="71"/>
      <c r="GH56" s="71"/>
      <c r="GI56" s="71"/>
      <c r="GJ56" s="71"/>
      <c r="GK56" s="71"/>
      <c r="GL56" s="71"/>
      <c r="GM56" s="71"/>
      <c r="GN56" s="71"/>
      <c r="GO56" s="71"/>
      <c r="GP56" s="71"/>
      <c r="GQ56" s="71"/>
      <c r="GR56" s="71"/>
      <c r="GS56" s="71"/>
      <c r="GT56" s="71"/>
      <c r="GU56" s="71"/>
      <c r="GV56" s="71"/>
      <c r="GW56" s="71"/>
      <c r="GX56" s="71"/>
      <c r="GY56" s="71"/>
      <c r="GZ56" s="71"/>
      <c r="HA56" s="71"/>
      <c r="HB56" s="71"/>
      <c r="HC56" s="71"/>
      <c r="HD56" s="71"/>
      <c r="HE56" s="71"/>
      <c r="HF56" s="71"/>
      <c r="HG56" s="71"/>
      <c r="HH56" s="71"/>
      <c r="HI56" s="71"/>
      <c r="HJ56" s="71"/>
      <c r="HK56" s="71"/>
      <c r="HL56" s="71"/>
      <c r="HM56" s="71"/>
      <c r="HN56" s="71"/>
      <c r="HO56" s="71"/>
      <c r="HP56" s="71"/>
      <c r="HQ56" s="71"/>
      <c r="HR56" s="71"/>
      <c r="HS56" s="71"/>
      <c r="HT56" s="71"/>
    </row>
    <row r="57" spans="1:228">
      <c r="B57" s="49"/>
      <c r="E57" s="58" t="s">
        <v>595</v>
      </c>
      <c r="H57" s="55"/>
      <c r="I57" s="21"/>
      <c r="J57" s="21"/>
      <c r="K57" s="67"/>
      <c r="L57" s="25"/>
    </row>
    <row r="58" spans="1:228">
      <c r="B58" s="49"/>
      <c r="E58" s="58" t="s">
        <v>595</v>
      </c>
      <c r="H58" s="55"/>
      <c r="I58" s="21"/>
      <c r="J58" s="21"/>
      <c r="K58" s="67"/>
      <c r="L58" s="25"/>
    </row>
    <row r="59" spans="1:228">
      <c r="B59" s="49"/>
      <c r="E59" s="58" t="s">
        <v>595</v>
      </c>
      <c r="H59" s="55"/>
      <c r="I59" s="21"/>
      <c r="J59" s="21"/>
      <c r="K59" s="67"/>
      <c r="L59" s="25"/>
    </row>
    <row r="60" spans="1:228">
      <c r="B60" s="49"/>
      <c r="E60" s="58" t="s">
        <v>595</v>
      </c>
      <c r="H60" s="55"/>
      <c r="I60" s="21"/>
      <c r="J60" s="21"/>
      <c r="K60" s="67"/>
      <c r="L60" s="25"/>
    </row>
    <row r="61" spans="1:228">
      <c r="B61" s="49"/>
      <c r="E61" s="58" t="s">
        <v>595</v>
      </c>
      <c r="H61" s="55"/>
      <c r="I61" s="21"/>
      <c r="J61" s="21"/>
      <c r="K61" s="67"/>
      <c r="L61" s="25"/>
    </row>
    <row r="62" spans="1:228" ht="15.75">
      <c r="A62" s="86"/>
      <c r="B62" s="59"/>
      <c r="C62" s="59"/>
      <c r="D62" s="60"/>
      <c r="E62" s="58" t="s">
        <v>595</v>
      </c>
      <c r="F62" s="60"/>
      <c r="G62" s="59"/>
      <c r="H62" s="61"/>
      <c r="I62" s="62"/>
      <c r="J62" s="62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3"/>
      <c r="BQ62" s="63"/>
      <c r="BR62" s="63"/>
      <c r="BS62" s="63"/>
      <c r="BT62" s="63"/>
      <c r="BU62" s="63"/>
      <c r="BV62" s="63"/>
      <c r="BW62" s="63"/>
      <c r="BX62" s="63"/>
      <c r="BY62" s="63"/>
      <c r="BZ62" s="63"/>
      <c r="CA62" s="63"/>
      <c r="CB62" s="63"/>
      <c r="CC62" s="63"/>
      <c r="CD62" s="63"/>
      <c r="CE62" s="63"/>
      <c r="CF62" s="63"/>
      <c r="CG62" s="63"/>
      <c r="CH62" s="63"/>
      <c r="CI62" s="63"/>
      <c r="CJ62" s="63"/>
      <c r="CK62" s="63"/>
      <c r="CL62" s="63"/>
      <c r="CM62" s="63"/>
      <c r="CN62" s="63"/>
      <c r="CO62" s="63"/>
      <c r="CP62" s="63"/>
      <c r="CQ62" s="63"/>
      <c r="CR62" s="63"/>
      <c r="CS62" s="63"/>
      <c r="CT62" s="63"/>
      <c r="CU62" s="63"/>
      <c r="CV62" s="63"/>
      <c r="CW62" s="63"/>
      <c r="CX62" s="63"/>
      <c r="CY62" s="63"/>
      <c r="CZ62" s="63"/>
      <c r="DA62" s="63"/>
      <c r="DB62" s="63"/>
      <c r="DC62" s="63"/>
      <c r="DD62" s="63"/>
      <c r="DE62" s="63"/>
      <c r="DF62" s="63"/>
      <c r="DG62" s="63"/>
      <c r="DH62" s="63"/>
      <c r="DI62" s="63"/>
      <c r="DJ62" s="63"/>
      <c r="DK62" s="63"/>
      <c r="DL62" s="63"/>
      <c r="DM62" s="63"/>
      <c r="DN62" s="63"/>
      <c r="DO62" s="63"/>
      <c r="DP62" s="63"/>
      <c r="DQ62" s="63"/>
      <c r="DR62" s="63"/>
      <c r="DS62" s="63"/>
      <c r="DT62" s="63"/>
      <c r="DU62" s="63"/>
      <c r="DV62" s="63"/>
      <c r="DW62" s="63"/>
      <c r="DX62" s="63"/>
      <c r="DY62" s="63"/>
      <c r="DZ62" s="63"/>
      <c r="EA62" s="63"/>
      <c r="EB62" s="63"/>
      <c r="EC62" s="63"/>
      <c r="ED62" s="63"/>
      <c r="EE62" s="63"/>
      <c r="EF62" s="63"/>
      <c r="EG62" s="63"/>
      <c r="EH62" s="63"/>
      <c r="EI62" s="63"/>
      <c r="EJ62" s="63"/>
      <c r="EK62" s="63"/>
      <c r="EL62" s="63"/>
      <c r="EM62" s="63"/>
      <c r="EN62" s="63"/>
      <c r="EO62" s="63"/>
      <c r="EP62" s="63"/>
      <c r="EQ62" s="63"/>
      <c r="ER62" s="63"/>
      <c r="ES62" s="63"/>
      <c r="ET62" s="63"/>
      <c r="EU62" s="63"/>
      <c r="EV62" s="63"/>
      <c r="EW62" s="63"/>
      <c r="EX62" s="63"/>
      <c r="EY62" s="63"/>
      <c r="EZ62" s="63"/>
      <c r="FA62" s="63"/>
      <c r="FB62" s="63"/>
      <c r="FC62" s="63"/>
      <c r="FD62" s="63"/>
      <c r="FE62" s="63"/>
      <c r="FF62" s="63"/>
      <c r="FG62" s="63"/>
      <c r="FH62" s="63"/>
      <c r="FI62" s="63"/>
      <c r="FJ62" s="63"/>
      <c r="FK62" s="63"/>
      <c r="FL62" s="63"/>
      <c r="FM62" s="63"/>
      <c r="FN62" s="63"/>
      <c r="FO62" s="63"/>
      <c r="FP62" s="63"/>
      <c r="FQ62" s="63"/>
      <c r="FR62" s="63"/>
      <c r="FS62" s="63"/>
      <c r="FT62" s="63"/>
      <c r="FU62" s="63"/>
      <c r="FV62" s="63"/>
      <c r="FW62" s="63"/>
      <c r="FX62" s="63"/>
      <c r="FY62" s="63"/>
      <c r="FZ62" s="63"/>
      <c r="GA62" s="63"/>
      <c r="GB62" s="63"/>
      <c r="GC62" s="63"/>
      <c r="GD62" s="63"/>
      <c r="GE62" s="63"/>
      <c r="GF62" s="63"/>
      <c r="GG62" s="63"/>
      <c r="GH62" s="63"/>
      <c r="GI62" s="63"/>
      <c r="GJ62" s="63"/>
      <c r="GK62" s="63"/>
      <c r="GL62" s="63"/>
      <c r="GM62" s="63"/>
      <c r="GN62" s="63"/>
      <c r="GO62" s="63"/>
      <c r="GP62" s="63"/>
      <c r="GQ62" s="63"/>
      <c r="GR62" s="63"/>
      <c r="GS62" s="63"/>
      <c r="GT62" s="63"/>
      <c r="GU62" s="63"/>
      <c r="GV62" s="63"/>
      <c r="GW62" s="63"/>
      <c r="GX62" s="63"/>
      <c r="GY62" s="63"/>
      <c r="GZ62" s="63"/>
      <c r="HA62" s="63"/>
      <c r="HB62" s="63"/>
      <c r="HC62" s="63"/>
      <c r="HD62" s="63"/>
      <c r="HE62" s="63"/>
      <c r="HF62" s="63"/>
      <c r="HG62" s="63"/>
      <c r="HH62" s="63"/>
      <c r="HI62" s="63"/>
      <c r="HJ62" s="63"/>
      <c r="HK62" s="63"/>
      <c r="HL62" s="63"/>
      <c r="HM62" s="63"/>
      <c r="HN62" s="63"/>
      <c r="HO62" s="63"/>
      <c r="HP62" s="63"/>
      <c r="HQ62" s="63"/>
      <c r="HR62" s="63"/>
      <c r="HS62" s="63"/>
      <c r="HT62" s="63"/>
    </row>
    <row r="63" spans="1:228" ht="15.75">
      <c r="A63" s="87"/>
      <c r="B63" s="64"/>
      <c r="C63" s="64"/>
      <c r="D63" s="65"/>
      <c r="E63" s="58" t="s">
        <v>595</v>
      </c>
      <c r="F63" s="65"/>
      <c r="G63" s="64"/>
      <c r="H63" s="64"/>
      <c r="I63" s="66"/>
      <c r="J63" s="66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  <c r="CB63" s="67"/>
      <c r="CC63" s="67"/>
      <c r="CD63" s="67"/>
      <c r="CE63" s="67"/>
      <c r="CF63" s="67"/>
      <c r="CG63" s="67"/>
      <c r="CH63" s="67"/>
      <c r="CI63" s="67"/>
      <c r="CJ63" s="67"/>
      <c r="CK63" s="67"/>
      <c r="CL63" s="67"/>
      <c r="CM63" s="67"/>
      <c r="CN63" s="67"/>
      <c r="CO63" s="67"/>
      <c r="CP63" s="67"/>
      <c r="CQ63" s="67"/>
      <c r="CR63" s="67"/>
      <c r="CS63" s="67"/>
      <c r="CT63" s="67"/>
      <c r="CU63" s="67"/>
      <c r="CV63" s="67"/>
      <c r="CW63" s="67"/>
      <c r="CX63" s="67"/>
      <c r="CY63" s="67"/>
      <c r="CZ63" s="67"/>
      <c r="DA63" s="67"/>
      <c r="DB63" s="67"/>
      <c r="DC63" s="67"/>
      <c r="DD63" s="67"/>
      <c r="DE63" s="67"/>
      <c r="DF63" s="67"/>
      <c r="DG63" s="67"/>
      <c r="DH63" s="67"/>
      <c r="DI63" s="67"/>
      <c r="DJ63" s="67"/>
      <c r="DK63" s="67"/>
      <c r="DL63" s="67"/>
      <c r="DM63" s="67"/>
      <c r="DN63" s="67"/>
      <c r="DO63" s="67"/>
      <c r="DP63" s="67"/>
      <c r="DQ63" s="67"/>
      <c r="DR63" s="67"/>
      <c r="DS63" s="67"/>
      <c r="DT63" s="67"/>
      <c r="DU63" s="67"/>
      <c r="DV63" s="67"/>
      <c r="DW63" s="67"/>
      <c r="DX63" s="67"/>
      <c r="DY63" s="67"/>
      <c r="DZ63" s="67"/>
      <c r="EA63" s="67"/>
      <c r="EB63" s="67"/>
      <c r="EC63" s="67"/>
      <c r="ED63" s="67"/>
      <c r="EE63" s="67"/>
      <c r="EF63" s="67"/>
      <c r="EG63" s="67"/>
      <c r="EH63" s="67"/>
      <c r="EI63" s="67"/>
      <c r="EJ63" s="67"/>
      <c r="EK63" s="67"/>
      <c r="EL63" s="67"/>
      <c r="EM63" s="67"/>
      <c r="EN63" s="67"/>
      <c r="EO63" s="67"/>
      <c r="EP63" s="67"/>
      <c r="EQ63" s="67"/>
      <c r="ER63" s="67"/>
      <c r="ES63" s="67"/>
      <c r="ET63" s="67"/>
      <c r="EU63" s="67"/>
      <c r="EV63" s="67"/>
      <c r="EW63" s="67"/>
      <c r="EX63" s="67"/>
      <c r="EY63" s="67"/>
      <c r="EZ63" s="67"/>
      <c r="FA63" s="67"/>
      <c r="FB63" s="67"/>
      <c r="FC63" s="67"/>
      <c r="FD63" s="67"/>
      <c r="FE63" s="67"/>
      <c r="FF63" s="67"/>
      <c r="FG63" s="67"/>
      <c r="FH63" s="67"/>
      <c r="FI63" s="67"/>
      <c r="FJ63" s="67"/>
      <c r="FK63" s="67"/>
      <c r="FL63" s="67"/>
      <c r="FM63" s="67"/>
      <c r="FN63" s="67"/>
      <c r="FO63" s="67"/>
      <c r="FP63" s="67"/>
      <c r="FQ63" s="67"/>
      <c r="FR63" s="67"/>
      <c r="FS63" s="67"/>
      <c r="FT63" s="67"/>
      <c r="FU63" s="67"/>
      <c r="FV63" s="67"/>
      <c r="FW63" s="67"/>
      <c r="FX63" s="67"/>
      <c r="FY63" s="67"/>
      <c r="FZ63" s="67"/>
      <c r="GA63" s="67"/>
      <c r="GB63" s="67"/>
      <c r="GC63" s="67"/>
      <c r="GD63" s="67"/>
      <c r="GE63" s="67"/>
      <c r="GF63" s="67"/>
      <c r="GG63" s="67"/>
      <c r="GH63" s="67"/>
      <c r="GI63" s="67"/>
      <c r="GJ63" s="67"/>
      <c r="GK63" s="67"/>
      <c r="GL63" s="67"/>
      <c r="GM63" s="67"/>
      <c r="GN63" s="67"/>
      <c r="GO63" s="67"/>
      <c r="GP63" s="67"/>
      <c r="GQ63" s="67"/>
      <c r="GR63" s="67"/>
      <c r="GS63" s="67"/>
      <c r="GT63" s="67"/>
      <c r="GU63" s="67"/>
      <c r="GV63" s="67"/>
      <c r="GW63" s="67"/>
      <c r="GX63" s="67"/>
      <c r="GY63" s="67"/>
      <c r="GZ63" s="67"/>
      <c r="HA63" s="67"/>
      <c r="HB63" s="67"/>
      <c r="HC63" s="67"/>
      <c r="HD63" s="67"/>
      <c r="HE63" s="67"/>
      <c r="HF63" s="67"/>
      <c r="HG63" s="67"/>
      <c r="HH63" s="67"/>
      <c r="HI63" s="67"/>
      <c r="HJ63" s="67"/>
      <c r="HK63" s="67"/>
      <c r="HL63" s="67"/>
      <c r="HM63" s="67"/>
      <c r="HN63" s="67"/>
      <c r="HO63" s="67"/>
      <c r="HP63" s="67"/>
      <c r="HQ63" s="67"/>
      <c r="HR63" s="67"/>
      <c r="HS63" s="67"/>
      <c r="HT63" s="67"/>
    </row>
    <row r="64" spans="1:228">
      <c r="E64" s="58" t="s">
        <v>595</v>
      </c>
    </row>
    <row r="65" spans="1:228">
      <c r="E65" s="58" t="s">
        <v>595</v>
      </c>
    </row>
    <row r="66" spans="1:228">
      <c r="E66" s="58" t="s">
        <v>595</v>
      </c>
    </row>
    <row r="67" spans="1:228" s="71" customFormat="1">
      <c r="A67" s="82">
        <v>8000</v>
      </c>
      <c r="B67" s="68" t="s">
        <v>175</v>
      </c>
      <c r="C67" s="211">
        <v>10</v>
      </c>
      <c r="D67" s="81"/>
      <c r="E67" s="81" t="s">
        <v>559</v>
      </c>
      <c r="F67" s="81" t="s">
        <v>559</v>
      </c>
      <c r="G67" s="81" t="s">
        <v>559</v>
      </c>
      <c r="H67" s="70"/>
      <c r="I67" s="152" t="s">
        <v>203</v>
      </c>
      <c r="J67" s="152" t="s">
        <v>204</v>
      </c>
      <c r="K67" s="191" t="s">
        <v>282</v>
      </c>
      <c r="L67" s="70"/>
    </row>
    <row r="68" spans="1:228">
      <c r="B68" s="29"/>
      <c r="C68" s="212"/>
      <c r="D68" s="50"/>
      <c r="E68" s="50" t="s">
        <v>559</v>
      </c>
      <c r="F68" s="35"/>
      <c r="G68" s="30"/>
      <c r="H68" s="30"/>
      <c r="I68" s="189"/>
      <c r="J68" s="189"/>
      <c r="K68" s="189"/>
      <c r="L68" s="30"/>
    </row>
    <row r="69" spans="1:228">
      <c r="B69" s="57"/>
      <c r="C69" s="57"/>
      <c r="D69" s="17"/>
      <c r="E69" s="50" t="s">
        <v>559</v>
      </c>
      <c r="F69" s="17"/>
      <c r="G69" s="18"/>
      <c r="H69" s="18">
        <f>SUM(H1:H54)</f>
        <v>0</v>
      </c>
      <c r="I69" s="18"/>
      <c r="J69" s="18"/>
      <c r="K69" s="192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1"/>
      <c r="BW69" s="51"/>
      <c r="BX69" s="51"/>
      <c r="BY69" s="51"/>
      <c r="BZ69" s="51"/>
      <c r="CA69" s="51"/>
      <c r="CB69" s="51"/>
      <c r="CC69" s="51"/>
      <c r="CD69" s="51"/>
      <c r="CE69" s="51"/>
      <c r="CF69" s="51"/>
      <c r="CG69" s="51"/>
      <c r="CH69" s="51"/>
      <c r="CI69" s="51"/>
      <c r="CJ69" s="51"/>
      <c r="CK69" s="51"/>
      <c r="CL69" s="51"/>
      <c r="CM69" s="51"/>
      <c r="CN69" s="51"/>
      <c r="CO69" s="51"/>
      <c r="CP69" s="51"/>
      <c r="CQ69" s="51"/>
      <c r="CR69" s="51"/>
      <c r="CS69" s="51"/>
      <c r="CT69" s="51"/>
      <c r="CU69" s="51"/>
      <c r="CV69" s="51"/>
      <c r="CW69" s="51"/>
      <c r="CX69" s="51"/>
      <c r="CY69" s="51"/>
      <c r="CZ69" s="51"/>
      <c r="DA69" s="51"/>
      <c r="DB69" s="51"/>
      <c r="DC69" s="51"/>
      <c r="DD69" s="51"/>
      <c r="DE69" s="51"/>
      <c r="DF69" s="51"/>
      <c r="DG69" s="51"/>
      <c r="DH69" s="51"/>
      <c r="DI69" s="51"/>
      <c r="DJ69" s="51"/>
      <c r="DK69" s="51"/>
      <c r="DL69" s="51"/>
      <c r="DM69" s="51"/>
      <c r="DN69" s="51"/>
      <c r="DO69" s="51"/>
      <c r="DP69" s="51"/>
      <c r="DQ69" s="51"/>
      <c r="DR69" s="51"/>
      <c r="DS69" s="51"/>
      <c r="DT69" s="51"/>
      <c r="DU69" s="51"/>
      <c r="DV69" s="51"/>
      <c r="DW69" s="51"/>
      <c r="DX69" s="51"/>
      <c r="DY69" s="51"/>
      <c r="DZ69" s="51"/>
      <c r="EA69" s="51"/>
      <c r="EB69" s="51"/>
      <c r="EC69" s="51"/>
      <c r="ED69" s="51"/>
      <c r="EE69" s="51"/>
      <c r="EF69" s="51"/>
      <c r="EG69" s="51"/>
      <c r="EH69" s="51"/>
      <c r="EI69" s="51"/>
      <c r="EJ69" s="51"/>
      <c r="EK69" s="51"/>
      <c r="EL69" s="51"/>
      <c r="EM69" s="51"/>
      <c r="EN69" s="51"/>
      <c r="EO69" s="51"/>
      <c r="EP69" s="51"/>
      <c r="EQ69" s="51"/>
      <c r="ER69" s="51"/>
      <c r="ES69" s="51"/>
      <c r="ET69" s="51"/>
      <c r="EU69" s="51"/>
      <c r="EV69" s="51"/>
      <c r="EW69" s="51"/>
      <c r="EX69" s="51"/>
      <c r="EY69" s="51"/>
      <c r="EZ69" s="51"/>
      <c r="FA69" s="51"/>
      <c r="FB69" s="51"/>
      <c r="FC69" s="51"/>
      <c r="FD69" s="51"/>
      <c r="FE69" s="51"/>
      <c r="FF69" s="51"/>
      <c r="FG69" s="51"/>
      <c r="FH69" s="51"/>
      <c r="FI69" s="51"/>
      <c r="FJ69" s="51"/>
      <c r="FK69" s="51"/>
      <c r="FL69" s="51"/>
      <c r="FM69" s="51"/>
      <c r="FN69" s="51"/>
      <c r="FO69" s="51"/>
      <c r="FP69" s="51"/>
      <c r="FQ69" s="51"/>
      <c r="FR69" s="51"/>
      <c r="FS69" s="51"/>
      <c r="FT69" s="51"/>
      <c r="FU69" s="51"/>
      <c r="FV69" s="51"/>
      <c r="FW69" s="51"/>
      <c r="FX69" s="51"/>
      <c r="FY69" s="51"/>
      <c r="FZ69" s="51"/>
      <c r="GA69" s="51"/>
      <c r="GB69" s="51"/>
      <c r="GC69" s="51"/>
      <c r="GD69" s="51"/>
      <c r="GE69" s="51"/>
      <c r="GF69" s="51"/>
      <c r="GG69" s="51"/>
      <c r="GH69" s="51"/>
      <c r="GI69" s="51"/>
      <c r="GJ69" s="51"/>
      <c r="GK69" s="51"/>
      <c r="GL69" s="51"/>
      <c r="GM69" s="51"/>
      <c r="GN69" s="51"/>
      <c r="GO69" s="51"/>
      <c r="GP69" s="51"/>
      <c r="GQ69" s="51"/>
      <c r="GR69" s="51"/>
      <c r="GS69" s="51"/>
      <c r="GT69" s="51"/>
      <c r="GU69" s="51"/>
      <c r="GV69" s="51"/>
      <c r="GW69" s="51"/>
      <c r="GX69" s="51"/>
      <c r="GY69" s="51"/>
      <c r="GZ69" s="51"/>
      <c r="HA69" s="51"/>
      <c r="HB69" s="51"/>
      <c r="HC69" s="51"/>
      <c r="HD69" s="51"/>
      <c r="HE69" s="51"/>
      <c r="HF69" s="51"/>
      <c r="HG69" s="51"/>
      <c r="HH69" s="51"/>
      <c r="HI69" s="51"/>
      <c r="HJ69" s="51"/>
      <c r="HK69" s="51"/>
      <c r="HL69" s="51"/>
      <c r="HM69" s="51"/>
      <c r="HN69" s="51"/>
      <c r="HO69" s="51"/>
      <c r="HP69" s="51"/>
      <c r="HQ69" s="51"/>
      <c r="HR69" s="51"/>
      <c r="HS69" s="51"/>
      <c r="HT69" s="51"/>
    </row>
    <row r="70" spans="1:228">
      <c r="B70" s="49"/>
      <c r="D70" s="17"/>
      <c r="E70" s="50" t="s">
        <v>559</v>
      </c>
      <c r="F70" s="182"/>
      <c r="G70" s="19"/>
      <c r="H70" s="20"/>
      <c r="I70" s="21"/>
      <c r="J70" s="21"/>
      <c r="K70" s="67"/>
      <c r="L70" s="25"/>
    </row>
    <row r="71" spans="1:228">
      <c r="B71" s="49"/>
      <c r="E71" s="50" t="s">
        <v>559</v>
      </c>
      <c r="H71" s="55"/>
      <c r="I71" s="21"/>
      <c r="J71" s="21"/>
      <c r="K71" s="67"/>
      <c r="L71" s="25"/>
    </row>
    <row r="72" spans="1:228">
      <c r="B72" s="49"/>
      <c r="E72" s="50" t="s">
        <v>559</v>
      </c>
      <c r="H72" s="55"/>
      <c r="I72" s="21"/>
      <c r="J72" s="21"/>
      <c r="K72" s="67"/>
      <c r="L72" s="25"/>
    </row>
    <row r="73" spans="1:228">
      <c r="B73" s="49"/>
      <c r="E73" s="50" t="s">
        <v>559</v>
      </c>
      <c r="H73" s="55"/>
      <c r="I73" s="21"/>
      <c r="J73" s="21"/>
      <c r="K73" s="67"/>
      <c r="L73" s="25"/>
    </row>
    <row r="74" spans="1:228">
      <c r="B74" s="49"/>
      <c r="E74" s="50" t="s">
        <v>559</v>
      </c>
      <c r="H74" s="55"/>
      <c r="I74" s="21"/>
      <c r="J74" s="21"/>
      <c r="K74" s="67"/>
      <c r="L74" s="25"/>
    </row>
    <row r="75" spans="1:228">
      <c r="B75" s="49"/>
      <c r="E75" s="50" t="s">
        <v>559</v>
      </c>
      <c r="H75" s="55"/>
      <c r="I75" s="21"/>
      <c r="J75" s="21"/>
      <c r="K75" s="67"/>
      <c r="L75" s="25"/>
    </row>
    <row r="76" spans="1:228">
      <c r="B76" s="49"/>
      <c r="E76" s="50" t="s">
        <v>559</v>
      </c>
      <c r="H76" s="55"/>
      <c r="I76" s="21"/>
      <c r="J76" s="21"/>
      <c r="K76" s="67"/>
      <c r="L76" s="25"/>
    </row>
    <row r="77" spans="1:228">
      <c r="B77" s="49"/>
      <c r="E77" s="50" t="s">
        <v>559</v>
      </c>
      <c r="H77" s="55"/>
      <c r="I77" s="21"/>
      <c r="J77" s="21"/>
      <c r="K77" s="67"/>
      <c r="L77" s="25"/>
    </row>
    <row r="78" spans="1:228" s="71" customFormat="1">
      <c r="A78" s="82">
        <v>8000</v>
      </c>
      <c r="B78" s="71" t="s">
        <v>175</v>
      </c>
      <c r="C78" s="191">
        <v>10</v>
      </c>
      <c r="D78" s="197"/>
      <c r="E78" s="197" t="s">
        <v>624</v>
      </c>
      <c r="F78" s="197" t="s">
        <v>624</v>
      </c>
      <c r="G78" s="197" t="s">
        <v>624</v>
      </c>
      <c r="H78" s="191"/>
      <c r="I78" s="191" t="s">
        <v>625</v>
      </c>
      <c r="J78" s="191" t="s">
        <v>626</v>
      </c>
      <c r="K78" s="190" t="s">
        <v>629</v>
      </c>
      <c r="L78" s="194" t="s">
        <v>630</v>
      </c>
    </row>
    <row r="79" spans="1:228">
      <c r="E79" s="58" t="s">
        <v>624</v>
      </c>
    </row>
    <row r="80" spans="1:228">
      <c r="E80" s="58" t="s">
        <v>624</v>
      </c>
    </row>
    <row r="81" spans="1:228">
      <c r="E81" s="58" t="s">
        <v>624</v>
      </c>
    </row>
    <row r="82" spans="1:228">
      <c r="E82" s="58" t="s">
        <v>624</v>
      </c>
    </row>
    <row r="83" spans="1:228">
      <c r="E83" s="58" t="s">
        <v>624</v>
      </c>
    </row>
    <row r="84" spans="1:228">
      <c r="E84" s="58" t="s">
        <v>624</v>
      </c>
    </row>
    <row r="85" spans="1:228">
      <c r="E85" s="58" t="s">
        <v>624</v>
      </c>
    </row>
    <row r="86" spans="1:228">
      <c r="E86" s="58" t="s">
        <v>624</v>
      </c>
    </row>
    <row r="87" spans="1:228" s="31" customFormat="1">
      <c r="A87" s="83"/>
      <c r="B87" s="25"/>
      <c r="C87" s="49"/>
      <c r="D87" s="58"/>
      <c r="E87" s="58" t="s">
        <v>624</v>
      </c>
      <c r="F87" s="58"/>
      <c r="G87" s="49"/>
      <c r="H87" s="49"/>
      <c r="I87" s="19"/>
      <c r="J87" s="19"/>
      <c r="K87" s="19"/>
      <c r="L87" s="49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  <c r="CX87" s="25"/>
      <c r="CY87" s="25"/>
      <c r="CZ87" s="25"/>
      <c r="DA87" s="25"/>
      <c r="DB87" s="25"/>
      <c r="DC87" s="25"/>
      <c r="DD87" s="25"/>
      <c r="DE87" s="25"/>
      <c r="DF87" s="25"/>
      <c r="DG87" s="25"/>
      <c r="DH87" s="25"/>
      <c r="DI87" s="25"/>
      <c r="DJ87" s="25"/>
      <c r="DK87" s="25"/>
      <c r="DL87" s="25"/>
      <c r="DM87" s="25"/>
      <c r="DN87" s="25"/>
      <c r="DO87" s="25"/>
      <c r="DP87" s="25"/>
      <c r="DQ87" s="25"/>
      <c r="DR87" s="25"/>
      <c r="DS87" s="25"/>
      <c r="DT87" s="25"/>
      <c r="DU87" s="25"/>
      <c r="DV87" s="25"/>
      <c r="DW87" s="25"/>
      <c r="DX87" s="25"/>
      <c r="DY87" s="25"/>
      <c r="DZ87" s="25"/>
      <c r="EA87" s="25"/>
      <c r="EB87" s="25"/>
      <c r="EC87" s="25"/>
      <c r="ED87" s="25"/>
      <c r="EE87" s="25"/>
      <c r="EF87" s="25"/>
      <c r="EG87" s="25"/>
      <c r="EH87" s="25"/>
      <c r="EI87" s="25"/>
      <c r="EJ87" s="25"/>
      <c r="EK87" s="25"/>
      <c r="EL87" s="25"/>
      <c r="EM87" s="25"/>
      <c r="EN87" s="25"/>
      <c r="EO87" s="25"/>
      <c r="EP87" s="25"/>
      <c r="EQ87" s="25"/>
      <c r="ER87" s="25"/>
      <c r="ES87" s="25"/>
      <c r="ET87" s="25"/>
      <c r="EU87" s="25"/>
      <c r="EV87" s="25"/>
      <c r="EW87" s="25"/>
      <c r="EX87" s="25"/>
      <c r="EY87" s="25"/>
      <c r="EZ87" s="25"/>
      <c r="FA87" s="25"/>
      <c r="FB87" s="25"/>
      <c r="FC87" s="25"/>
      <c r="FD87" s="25"/>
      <c r="FE87" s="25"/>
      <c r="FF87" s="25"/>
      <c r="FG87" s="25"/>
      <c r="FH87" s="25"/>
      <c r="FI87" s="25"/>
      <c r="FJ87" s="25"/>
      <c r="FK87" s="25"/>
      <c r="FL87" s="25"/>
      <c r="FM87" s="25"/>
      <c r="FN87" s="25"/>
      <c r="FO87" s="25"/>
      <c r="FP87" s="25"/>
      <c r="FQ87" s="25"/>
      <c r="FR87" s="25"/>
      <c r="FS87" s="25"/>
      <c r="FT87" s="25"/>
      <c r="FU87" s="25"/>
      <c r="FV87" s="25"/>
      <c r="FW87" s="25"/>
      <c r="FX87" s="25"/>
      <c r="FY87" s="25"/>
      <c r="FZ87" s="25"/>
      <c r="GA87" s="25"/>
      <c r="GB87" s="25"/>
      <c r="GC87" s="25"/>
      <c r="GD87" s="25"/>
      <c r="GE87" s="25"/>
      <c r="GF87" s="25"/>
      <c r="GG87" s="25"/>
      <c r="GH87" s="25"/>
      <c r="GI87" s="25"/>
      <c r="GJ87" s="25"/>
      <c r="GK87" s="25"/>
      <c r="GL87" s="25"/>
      <c r="GM87" s="25"/>
      <c r="GN87" s="25"/>
      <c r="GO87" s="25"/>
      <c r="GP87" s="25"/>
      <c r="GQ87" s="25"/>
      <c r="GR87" s="25"/>
      <c r="GS87" s="25"/>
      <c r="GT87" s="25"/>
      <c r="GU87" s="25"/>
      <c r="GV87" s="25"/>
      <c r="GW87" s="25"/>
      <c r="GX87" s="25"/>
      <c r="GY87" s="25"/>
      <c r="GZ87" s="25"/>
      <c r="HA87" s="25"/>
      <c r="HB87" s="25"/>
      <c r="HC87" s="25"/>
      <c r="HD87" s="25"/>
      <c r="HE87" s="25"/>
      <c r="HF87" s="25"/>
      <c r="HG87" s="25"/>
      <c r="HH87" s="25"/>
      <c r="HI87" s="25"/>
      <c r="HJ87" s="25"/>
      <c r="HK87" s="25"/>
      <c r="HL87" s="25"/>
      <c r="HM87" s="25"/>
      <c r="HN87" s="25"/>
      <c r="HO87" s="25"/>
      <c r="HP87" s="25"/>
      <c r="HQ87" s="25"/>
      <c r="HR87" s="25"/>
      <c r="HS87" s="25"/>
      <c r="HT87" s="25"/>
    </row>
    <row r="88" spans="1:228">
      <c r="E88" s="58" t="s">
        <v>624</v>
      </c>
    </row>
    <row r="89" spans="1:228">
      <c r="A89" s="82">
        <v>8000</v>
      </c>
      <c r="B89" s="68" t="s">
        <v>175</v>
      </c>
      <c r="C89" s="211">
        <v>10</v>
      </c>
      <c r="D89" s="167"/>
      <c r="E89" s="167" t="s">
        <v>444</v>
      </c>
      <c r="F89" s="167" t="s">
        <v>444</v>
      </c>
      <c r="G89" s="167" t="s">
        <v>444</v>
      </c>
      <c r="H89" s="70"/>
      <c r="I89" s="166" t="s">
        <v>499</v>
      </c>
      <c r="J89" s="166" t="s">
        <v>500</v>
      </c>
      <c r="K89" s="190" t="s">
        <v>448</v>
      </c>
      <c r="L89" s="209" t="s">
        <v>501</v>
      </c>
      <c r="M89" s="71"/>
    </row>
    <row r="90" spans="1:228">
      <c r="B90" s="29"/>
      <c r="C90" s="212"/>
      <c r="D90" s="47"/>
      <c r="E90" s="47" t="s">
        <v>444</v>
      </c>
      <c r="F90" s="47" t="s">
        <v>810</v>
      </c>
      <c r="G90" s="47" t="s">
        <v>444</v>
      </c>
      <c r="H90" s="47" t="s">
        <v>501</v>
      </c>
      <c r="I90" s="189"/>
      <c r="J90" s="189"/>
      <c r="K90" s="189"/>
      <c r="L90" s="30"/>
    </row>
    <row r="91" spans="1:228" s="71" customFormat="1">
      <c r="A91" s="83"/>
      <c r="B91" s="29"/>
      <c r="C91" s="212"/>
      <c r="D91" s="47"/>
      <c r="E91" s="47" t="s">
        <v>444</v>
      </c>
      <c r="F91" s="47" t="s">
        <v>811</v>
      </c>
      <c r="G91" s="47" t="s">
        <v>444</v>
      </c>
      <c r="H91" s="47" t="s">
        <v>812</v>
      </c>
      <c r="I91" s="189"/>
      <c r="J91" s="189"/>
      <c r="K91" s="189"/>
      <c r="L91" s="30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  <c r="DL91" s="25"/>
      <c r="DM91" s="25"/>
      <c r="DN91" s="25"/>
      <c r="DO91" s="25"/>
      <c r="DP91" s="25"/>
      <c r="DQ91" s="25"/>
      <c r="DR91" s="25"/>
      <c r="DS91" s="25"/>
      <c r="DT91" s="25"/>
      <c r="DU91" s="25"/>
      <c r="DV91" s="25"/>
      <c r="DW91" s="25"/>
      <c r="DX91" s="25"/>
      <c r="DY91" s="25"/>
      <c r="DZ91" s="25"/>
      <c r="EA91" s="25"/>
      <c r="EB91" s="25"/>
      <c r="EC91" s="25"/>
      <c r="ED91" s="25"/>
      <c r="EE91" s="25"/>
      <c r="EF91" s="25"/>
      <c r="EG91" s="25"/>
      <c r="EH91" s="25"/>
      <c r="EI91" s="25"/>
      <c r="EJ91" s="25"/>
      <c r="EK91" s="25"/>
      <c r="EL91" s="25"/>
      <c r="EM91" s="25"/>
      <c r="EN91" s="25"/>
      <c r="EO91" s="25"/>
      <c r="EP91" s="25"/>
      <c r="EQ91" s="25"/>
      <c r="ER91" s="25"/>
      <c r="ES91" s="25"/>
      <c r="ET91" s="25"/>
      <c r="EU91" s="25"/>
      <c r="EV91" s="25"/>
      <c r="EW91" s="25"/>
      <c r="EX91" s="25"/>
      <c r="EY91" s="25"/>
      <c r="EZ91" s="25"/>
      <c r="FA91" s="25"/>
      <c r="FB91" s="25"/>
      <c r="FC91" s="25"/>
      <c r="FD91" s="25"/>
      <c r="FE91" s="25"/>
      <c r="FF91" s="25"/>
      <c r="FG91" s="25"/>
      <c r="FH91" s="25"/>
      <c r="FI91" s="25"/>
      <c r="FJ91" s="25"/>
      <c r="FK91" s="25"/>
      <c r="FL91" s="25"/>
      <c r="FM91" s="25"/>
      <c r="FN91" s="25"/>
      <c r="FO91" s="25"/>
      <c r="FP91" s="25"/>
      <c r="FQ91" s="25"/>
      <c r="FR91" s="25"/>
      <c r="FS91" s="25"/>
      <c r="FT91" s="25"/>
      <c r="FU91" s="25"/>
      <c r="FV91" s="25"/>
      <c r="FW91" s="25"/>
      <c r="FX91" s="25"/>
      <c r="FY91" s="25"/>
      <c r="FZ91" s="25"/>
      <c r="GA91" s="25"/>
      <c r="GB91" s="25"/>
      <c r="GC91" s="25"/>
      <c r="GD91" s="25"/>
      <c r="GE91" s="25"/>
      <c r="GF91" s="25"/>
      <c r="GG91" s="25"/>
      <c r="GH91" s="25"/>
      <c r="GI91" s="25"/>
      <c r="GJ91" s="25"/>
      <c r="GK91" s="25"/>
      <c r="GL91" s="25"/>
      <c r="GM91" s="25"/>
      <c r="GN91" s="25"/>
      <c r="GO91" s="25"/>
      <c r="GP91" s="25"/>
      <c r="GQ91" s="25"/>
      <c r="GR91" s="25"/>
      <c r="GS91" s="25"/>
      <c r="GT91" s="25"/>
      <c r="GU91" s="25"/>
      <c r="GV91" s="25"/>
      <c r="GW91" s="25"/>
      <c r="GX91" s="25"/>
      <c r="GY91" s="25"/>
      <c r="GZ91" s="25"/>
      <c r="HA91" s="25"/>
      <c r="HB91" s="25"/>
      <c r="HC91" s="25"/>
      <c r="HD91" s="25"/>
      <c r="HE91" s="25"/>
      <c r="HF91" s="25"/>
      <c r="HG91" s="25"/>
      <c r="HH91" s="25"/>
      <c r="HI91" s="25"/>
      <c r="HJ91" s="25"/>
      <c r="HK91" s="25"/>
      <c r="HL91" s="25"/>
      <c r="HM91" s="25"/>
      <c r="HN91" s="25"/>
      <c r="HO91" s="25"/>
      <c r="HP91" s="25"/>
      <c r="HQ91" s="25"/>
      <c r="HR91" s="25"/>
      <c r="HS91" s="25"/>
      <c r="HT91" s="25"/>
    </row>
    <row r="92" spans="1:228">
      <c r="B92" s="29"/>
      <c r="C92" s="212"/>
      <c r="D92" s="47"/>
      <c r="E92" s="47" t="s">
        <v>444</v>
      </c>
      <c r="F92" s="47" t="s">
        <v>813</v>
      </c>
      <c r="G92" s="47" t="s">
        <v>444</v>
      </c>
      <c r="H92" s="47" t="s">
        <v>814</v>
      </c>
      <c r="I92" s="189"/>
      <c r="J92" s="189"/>
      <c r="K92" s="189"/>
      <c r="L92" s="30"/>
    </row>
    <row r="93" spans="1:228">
      <c r="B93" s="29"/>
      <c r="C93" s="212"/>
      <c r="D93" s="47"/>
      <c r="E93" s="47" t="s">
        <v>444</v>
      </c>
      <c r="F93" s="47" t="s">
        <v>816</v>
      </c>
      <c r="G93" s="47" t="s">
        <v>444</v>
      </c>
      <c r="H93" s="47" t="s">
        <v>815</v>
      </c>
      <c r="I93" s="189"/>
      <c r="J93" s="189"/>
      <c r="K93" s="189"/>
      <c r="L93" s="30"/>
    </row>
    <row r="94" spans="1:228">
      <c r="B94" s="29"/>
      <c r="C94" s="212"/>
      <c r="D94" s="47"/>
      <c r="E94" s="47" t="s">
        <v>444</v>
      </c>
      <c r="F94" s="35"/>
      <c r="G94" s="30"/>
      <c r="H94" s="30"/>
      <c r="I94" s="189"/>
      <c r="J94" s="189"/>
      <c r="K94" s="189"/>
      <c r="L94" s="30"/>
    </row>
    <row r="95" spans="1:228">
      <c r="B95" s="29"/>
      <c r="C95" s="30"/>
      <c r="D95" s="43"/>
      <c r="E95" s="47" t="s">
        <v>444</v>
      </c>
      <c r="F95" s="35"/>
      <c r="G95" s="30"/>
      <c r="H95" s="30"/>
      <c r="I95" s="189"/>
      <c r="J95" s="189"/>
      <c r="K95" s="189"/>
      <c r="L95" s="30"/>
    </row>
    <row r="96" spans="1:228">
      <c r="B96" s="29"/>
      <c r="C96" s="30"/>
      <c r="D96" s="43"/>
      <c r="E96" s="47" t="s">
        <v>444</v>
      </c>
      <c r="F96" s="35"/>
      <c r="G96" s="30"/>
      <c r="H96" s="30"/>
      <c r="I96" s="189"/>
      <c r="J96" s="189"/>
      <c r="K96" s="189"/>
      <c r="L96" s="30"/>
    </row>
    <row r="97" spans="1:228">
      <c r="B97" s="29"/>
      <c r="C97" s="30"/>
      <c r="D97" s="43"/>
      <c r="E97" s="47" t="s">
        <v>444</v>
      </c>
      <c r="F97" s="35"/>
      <c r="G97" s="30"/>
      <c r="H97" s="30"/>
      <c r="I97" s="189"/>
      <c r="J97" s="189"/>
      <c r="K97" s="189"/>
      <c r="L97" s="30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  <c r="CK97" s="38"/>
      <c r="CL97" s="38"/>
      <c r="CM97" s="38"/>
      <c r="CN97" s="38"/>
      <c r="CO97" s="38"/>
      <c r="CP97" s="38"/>
      <c r="CQ97" s="38"/>
      <c r="CR97" s="38"/>
      <c r="CS97" s="38"/>
      <c r="CT97" s="38"/>
      <c r="CU97" s="38"/>
      <c r="CV97" s="38"/>
      <c r="CW97" s="38"/>
      <c r="CX97" s="38"/>
      <c r="CY97" s="38"/>
      <c r="CZ97" s="38"/>
      <c r="DA97" s="38"/>
      <c r="DB97" s="38"/>
      <c r="DC97" s="38"/>
      <c r="DD97" s="38"/>
      <c r="DE97" s="38"/>
      <c r="DF97" s="38"/>
      <c r="DG97" s="38"/>
      <c r="DH97" s="38"/>
      <c r="DI97" s="38"/>
      <c r="DJ97" s="38"/>
      <c r="DK97" s="38"/>
      <c r="DL97" s="38"/>
      <c r="DM97" s="38"/>
      <c r="DN97" s="38"/>
      <c r="DO97" s="38"/>
      <c r="DP97" s="38"/>
      <c r="DQ97" s="38"/>
      <c r="DR97" s="38"/>
      <c r="DS97" s="38"/>
      <c r="DT97" s="38"/>
      <c r="DU97" s="38"/>
      <c r="DV97" s="38"/>
      <c r="DW97" s="38"/>
      <c r="DX97" s="38"/>
      <c r="DY97" s="38"/>
      <c r="DZ97" s="38"/>
      <c r="EA97" s="38"/>
      <c r="EB97" s="38"/>
      <c r="EC97" s="38"/>
      <c r="ED97" s="38"/>
      <c r="EE97" s="38"/>
      <c r="EF97" s="38"/>
      <c r="EG97" s="38"/>
      <c r="EH97" s="38"/>
      <c r="EI97" s="38"/>
      <c r="EJ97" s="38"/>
      <c r="EK97" s="38"/>
      <c r="EL97" s="38"/>
      <c r="EM97" s="38"/>
      <c r="EN97" s="38"/>
      <c r="EO97" s="38"/>
      <c r="EP97" s="38"/>
      <c r="EQ97" s="38"/>
      <c r="ER97" s="38"/>
      <c r="ES97" s="38"/>
      <c r="ET97" s="38"/>
      <c r="EU97" s="38"/>
      <c r="EV97" s="38"/>
      <c r="EW97" s="38"/>
      <c r="EX97" s="38"/>
      <c r="EY97" s="38"/>
      <c r="EZ97" s="38"/>
      <c r="FA97" s="38"/>
      <c r="FB97" s="38"/>
      <c r="FC97" s="38"/>
      <c r="FD97" s="38"/>
      <c r="FE97" s="38"/>
      <c r="FF97" s="38"/>
      <c r="FG97" s="38"/>
      <c r="FH97" s="38"/>
      <c r="FI97" s="38"/>
      <c r="FJ97" s="38"/>
      <c r="FK97" s="38"/>
      <c r="FL97" s="38"/>
      <c r="FM97" s="38"/>
      <c r="FN97" s="38"/>
      <c r="FO97" s="38"/>
      <c r="FP97" s="38"/>
      <c r="FQ97" s="38"/>
      <c r="FR97" s="38"/>
      <c r="FS97" s="38"/>
      <c r="FT97" s="38"/>
      <c r="FU97" s="38"/>
      <c r="FV97" s="38"/>
      <c r="FW97" s="38"/>
      <c r="FX97" s="38"/>
      <c r="FY97" s="38"/>
      <c r="FZ97" s="38"/>
      <c r="GA97" s="38"/>
      <c r="GB97" s="38"/>
      <c r="GC97" s="38"/>
      <c r="GD97" s="38"/>
      <c r="GE97" s="38"/>
      <c r="GF97" s="38"/>
      <c r="GG97" s="38"/>
      <c r="GH97" s="38"/>
      <c r="GI97" s="38"/>
      <c r="GJ97" s="38"/>
      <c r="GK97" s="38"/>
      <c r="GL97" s="38"/>
      <c r="GM97" s="38"/>
      <c r="GN97" s="38"/>
      <c r="GO97" s="38"/>
      <c r="GP97" s="38"/>
      <c r="GQ97" s="38"/>
      <c r="GR97" s="38"/>
      <c r="GS97" s="38"/>
      <c r="GT97" s="38"/>
      <c r="GU97" s="38"/>
      <c r="GV97" s="38"/>
      <c r="GW97" s="38"/>
      <c r="GX97" s="38"/>
      <c r="GY97" s="38"/>
      <c r="GZ97" s="38"/>
      <c r="HA97" s="38"/>
      <c r="HB97" s="38"/>
      <c r="HC97" s="38"/>
      <c r="HD97" s="38"/>
      <c r="HE97" s="38"/>
      <c r="HF97" s="38"/>
      <c r="HG97" s="38"/>
      <c r="HH97" s="38"/>
      <c r="HI97" s="38"/>
      <c r="HJ97" s="38"/>
      <c r="HK97" s="38"/>
      <c r="HL97" s="38"/>
      <c r="HM97" s="38"/>
      <c r="HN97" s="38"/>
      <c r="HO97" s="38"/>
      <c r="HP97" s="38"/>
      <c r="HQ97" s="38"/>
      <c r="HR97" s="38"/>
      <c r="HS97" s="38"/>
      <c r="HT97" s="38"/>
    </row>
    <row r="98" spans="1:228">
      <c r="B98" s="29"/>
      <c r="C98" s="30"/>
      <c r="D98" s="43"/>
      <c r="E98" s="47" t="s">
        <v>444</v>
      </c>
      <c r="F98" s="35"/>
      <c r="G98" s="30"/>
      <c r="H98" s="30"/>
      <c r="I98" s="189"/>
      <c r="J98" s="189"/>
      <c r="K98" s="189"/>
      <c r="L98" s="30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  <c r="CL98" s="38"/>
      <c r="CM98" s="38"/>
      <c r="CN98" s="38"/>
      <c r="CO98" s="38"/>
      <c r="CP98" s="38"/>
      <c r="CQ98" s="38"/>
      <c r="CR98" s="38"/>
      <c r="CS98" s="38"/>
      <c r="CT98" s="38"/>
      <c r="CU98" s="38"/>
      <c r="CV98" s="38"/>
      <c r="CW98" s="38"/>
      <c r="CX98" s="38"/>
      <c r="CY98" s="38"/>
      <c r="CZ98" s="38"/>
      <c r="DA98" s="38"/>
      <c r="DB98" s="38"/>
      <c r="DC98" s="38"/>
      <c r="DD98" s="38"/>
      <c r="DE98" s="38"/>
      <c r="DF98" s="38"/>
      <c r="DG98" s="38"/>
      <c r="DH98" s="38"/>
      <c r="DI98" s="38"/>
      <c r="DJ98" s="38"/>
      <c r="DK98" s="38"/>
      <c r="DL98" s="38"/>
      <c r="DM98" s="38"/>
      <c r="DN98" s="38"/>
      <c r="DO98" s="38"/>
      <c r="DP98" s="38"/>
      <c r="DQ98" s="38"/>
      <c r="DR98" s="38"/>
      <c r="DS98" s="38"/>
      <c r="DT98" s="38"/>
      <c r="DU98" s="38"/>
      <c r="DV98" s="38"/>
      <c r="DW98" s="38"/>
      <c r="DX98" s="38"/>
      <c r="DY98" s="38"/>
      <c r="DZ98" s="38"/>
      <c r="EA98" s="38"/>
      <c r="EB98" s="38"/>
      <c r="EC98" s="38"/>
      <c r="ED98" s="38"/>
      <c r="EE98" s="38"/>
      <c r="EF98" s="38"/>
      <c r="EG98" s="38"/>
      <c r="EH98" s="38"/>
      <c r="EI98" s="38"/>
      <c r="EJ98" s="38"/>
      <c r="EK98" s="38"/>
      <c r="EL98" s="38"/>
      <c r="EM98" s="38"/>
      <c r="EN98" s="38"/>
      <c r="EO98" s="38"/>
      <c r="EP98" s="38"/>
      <c r="EQ98" s="38"/>
      <c r="ER98" s="38"/>
      <c r="ES98" s="38"/>
      <c r="ET98" s="38"/>
      <c r="EU98" s="38"/>
      <c r="EV98" s="38"/>
      <c r="EW98" s="38"/>
      <c r="EX98" s="38"/>
      <c r="EY98" s="38"/>
      <c r="EZ98" s="38"/>
      <c r="FA98" s="38"/>
      <c r="FB98" s="38"/>
      <c r="FC98" s="38"/>
      <c r="FD98" s="38"/>
      <c r="FE98" s="38"/>
      <c r="FF98" s="38"/>
      <c r="FG98" s="38"/>
      <c r="FH98" s="38"/>
      <c r="FI98" s="38"/>
      <c r="FJ98" s="38"/>
      <c r="FK98" s="38"/>
      <c r="FL98" s="38"/>
      <c r="FM98" s="38"/>
      <c r="FN98" s="38"/>
      <c r="FO98" s="38"/>
      <c r="FP98" s="38"/>
      <c r="FQ98" s="38"/>
      <c r="FR98" s="38"/>
      <c r="FS98" s="38"/>
      <c r="FT98" s="38"/>
      <c r="FU98" s="38"/>
      <c r="FV98" s="38"/>
      <c r="FW98" s="38"/>
      <c r="FX98" s="38"/>
      <c r="FY98" s="38"/>
      <c r="FZ98" s="38"/>
      <c r="GA98" s="38"/>
      <c r="GB98" s="38"/>
      <c r="GC98" s="38"/>
      <c r="GD98" s="38"/>
      <c r="GE98" s="38"/>
      <c r="GF98" s="38"/>
      <c r="GG98" s="38"/>
      <c r="GH98" s="38"/>
      <c r="GI98" s="38"/>
      <c r="GJ98" s="38"/>
      <c r="GK98" s="38"/>
      <c r="GL98" s="38"/>
      <c r="GM98" s="38"/>
      <c r="GN98" s="38"/>
      <c r="GO98" s="38"/>
      <c r="GP98" s="38"/>
      <c r="GQ98" s="38"/>
      <c r="GR98" s="38"/>
      <c r="GS98" s="38"/>
      <c r="GT98" s="38"/>
      <c r="GU98" s="38"/>
      <c r="GV98" s="38"/>
      <c r="GW98" s="38"/>
      <c r="GX98" s="38"/>
      <c r="GY98" s="38"/>
      <c r="GZ98" s="38"/>
      <c r="HA98" s="38"/>
      <c r="HB98" s="38"/>
      <c r="HC98" s="38"/>
      <c r="HD98" s="38"/>
      <c r="HE98" s="38"/>
      <c r="HF98" s="38"/>
      <c r="HG98" s="38"/>
      <c r="HH98" s="38"/>
      <c r="HI98" s="38"/>
      <c r="HJ98" s="38"/>
      <c r="HK98" s="38"/>
      <c r="HL98" s="38"/>
      <c r="HM98" s="38"/>
      <c r="HN98" s="38"/>
      <c r="HO98" s="38"/>
      <c r="HP98" s="38"/>
      <c r="HQ98" s="38"/>
      <c r="HR98" s="38"/>
      <c r="HS98" s="38"/>
      <c r="HT98" s="38"/>
    </row>
    <row r="99" spans="1:228">
      <c r="B99" s="29"/>
      <c r="C99" s="30"/>
      <c r="D99" s="43"/>
      <c r="E99" s="47" t="s">
        <v>444</v>
      </c>
      <c r="F99" s="35"/>
      <c r="G99" s="30"/>
      <c r="H99" s="30"/>
      <c r="I99" s="189"/>
      <c r="J99" s="189"/>
      <c r="K99" s="189"/>
      <c r="L99" s="30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/>
      <c r="AY99" s="44"/>
      <c r="AZ99" s="44"/>
      <c r="BA99" s="44"/>
      <c r="BB99" s="44"/>
      <c r="BC99" s="44"/>
      <c r="BD99" s="44"/>
      <c r="BE99" s="44"/>
      <c r="BF99" s="44"/>
      <c r="BG99" s="44"/>
      <c r="BH99" s="44"/>
      <c r="BI99" s="44"/>
      <c r="BJ99" s="44"/>
      <c r="BK99" s="44"/>
      <c r="BL99" s="44"/>
      <c r="BM99" s="44"/>
      <c r="BN99" s="44"/>
      <c r="BO99" s="44"/>
      <c r="BP99" s="44"/>
      <c r="BQ99" s="44"/>
      <c r="BR99" s="44"/>
      <c r="BS99" s="44"/>
      <c r="BT99" s="44"/>
      <c r="BU99" s="44"/>
      <c r="BV99" s="44"/>
      <c r="BW99" s="44"/>
      <c r="BX99" s="44"/>
      <c r="BY99" s="44"/>
      <c r="BZ99" s="44"/>
      <c r="CA99" s="44"/>
      <c r="CB99" s="44"/>
      <c r="CC99" s="44"/>
      <c r="CD99" s="44"/>
      <c r="CE99" s="44"/>
      <c r="CF99" s="44"/>
      <c r="CG99" s="44"/>
      <c r="CH99" s="44"/>
      <c r="CI99" s="44"/>
      <c r="CJ99" s="44"/>
      <c r="CK99" s="44"/>
      <c r="CL99" s="44"/>
      <c r="CM99" s="44"/>
      <c r="CN99" s="44"/>
      <c r="CO99" s="44"/>
      <c r="CP99" s="44"/>
      <c r="CQ99" s="44"/>
      <c r="CR99" s="44"/>
      <c r="CS99" s="44"/>
      <c r="CT99" s="44"/>
      <c r="CU99" s="44"/>
      <c r="CV99" s="44"/>
      <c r="CW99" s="44"/>
      <c r="CX99" s="44"/>
      <c r="CY99" s="44"/>
      <c r="CZ99" s="44"/>
      <c r="DA99" s="44"/>
      <c r="DB99" s="44"/>
      <c r="DC99" s="44"/>
      <c r="DD99" s="44"/>
      <c r="DE99" s="44"/>
      <c r="DF99" s="44"/>
      <c r="DG99" s="44"/>
      <c r="DH99" s="44"/>
      <c r="DI99" s="44"/>
      <c r="DJ99" s="44"/>
      <c r="DK99" s="44"/>
      <c r="DL99" s="44"/>
      <c r="DM99" s="44"/>
      <c r="DN99" s="44"/>
      <c r="DO99" s="44"/>
      <c r="DP99" s="44"/>
      <c r="DQ99" s="44"/>
      <c r="DR99" s="44"/>
      <c r="DS99" s="44"/>
      <c r="DT99" s="44"/>
      <c r="DU99" s="44"/>
      <c r="DV99" s="44"/>
      <c r="DW99" s="44"/>
      <c r="DX99" s="44"/>
      <c r="DY99" s="44"/>
      <c r="DZ99" s="44"/>
      <c r="EA99" s="44"/>
      <c r="EB99" s="44"/>
      <c r="EC99" s="44"/>
      <c r="ED99" s="44"/>
      <c r="EE99" s="44"/>
      <c r="EF99" s="44"/>
      <c r="EG99" s="44"/>
      <c r="EH99" s="44"/>
      <c r="EI99" s="44"/>
      <c r="EJ99" s="44"/>
      <c r="EK99" s="44"/>
      <c r="EL99" s="44"/>
      <c r="EM99" s="44"/>
      <c r="EN99" s="44"/>
      <c r="EO99" s="44"/>
      <c r="EP99" s="44"/>
      <c r="EQ99" s="44"/>
      <c r="ER99" s="44"/>
      <c r="ES99" s="44"/>
      <c r="ET99" s="44"/>
      <c r="EU99" s="44"/>
      <c r="EV99" s="44"/>
      <c r="EW99" s="44"/>
      <c r="EX99" s="44"/>
      <c r="EY99" s="44"/>
      <c r="EZ99" s="44"/>
      <c r="FA99" s="44"/>
      <c r="FB99" s="44"/>
      <c r="FC99" s="44"/>
      <c r="FD99" s="44"/>
      <c r="FE99" s="44"/>
      <c r="FF99" s="44"/>
      <c r="FG99" s="44"/>
      <c r="FH99" s="44"/>
      <c r="FI99" s="44"/>
      <c r="FJ99" s="44"/>
      <c r="FK99" s="44"/>
      <c r="FL99" s="44"/>
      <c r="FM99" s="44"/>
      <c r="FN99" s="44"/>
      <c r="FO99" s="44"/>
      <c r="FP99" s="44"/>
      <c r="FQ99" s="44"/>
      <c r="FR99" s="44"/>
      <c r="FS99" s="44"/>
      <c r="FT99" s="44"/>
      <c r="FU99" s="44"/>
      <c r="FV99" s="44"/>
      <c r="FW99" s="44"/>
      <c r="FX99" s="44"/>
      <c r="FY99" s="44"/>
      <c r="FZ99" s="44"/>
      <c r="GA99" s="44"/>
      <c r="GB99" s="44"/>
      <c r="GC99" s="44"/>
      <c r="GD99" s="44"/>
      <c r="GE99" s="44"/>
      <c r="GF99" s="44"/>
      <c r="GG99" s="44"/>
      <c r="GH99" s="44"/>
      <c r="GI99" s="44"/>
      <c r="GJ99" s="44"/>
      <c r="GK99" s="44"/>
      <c r="GL99" s="44"/>
      <c r="GM99" s="44"/>
      <c r="GN99" s="44"/>
      <c r="GO99" s="44"/>
      <c r="GP99" s="44"/>
      <c r="GQ99" s="44"/>
      <c r="GR99" s="44"/>
      <c r="GS99" s="44"/>
      <c r="GT99" s="44"/>
      <c r="GU99" s="44"/>
      <c r="GV99" s="44"/>
      <c r="GW99" s="44"/>
      <c r="GX99" s="44"/>
      <c r="GY99" s="44"/>
      <c r="GZ99" s="44"/>
      <c r="HA99" s="44"/>
      <c r="HB99" s="44"/>
      <c r="HC99" s="44"/>
      <c r="HD99" s="44"/>
      <c r="HE99" s="44"/>
      <c r="HF99" s="44"/>
      <c r="HG99" s="44"/>
      <c r="HH99" s="44"/>
      <c r="HI99" s="44"/>
      <c r="HJ99" s="44"/>
      <c r="HK99" s="44"/>
      <c r="HL99" s="44"/>
      <c r="HM99" s="44"/>
      <c r="HN99" s="44"/>
      <c r="HO99" s="44"/>
      <c r="HP99" s="44"/>
      <c r="HQ99" s="44"/>
      <c r="HR99" s="44"/>
      <c r="HS99" s="44"/>
      <c r="HT99" s="44"/>
    </row>
    <row r="100" spans="1:228">
      <c r="A100" s="82">
        <v>12500</v>
      </c>
      <c r="B100" s="68" t="s">
        <v>168</v>
      </c>
      <c r="C100" s="44">
        <v>12</v>
      </c>
      <c r="D100" s="154"/>
      <c r="E100" s="154" t="s">
        <v>490</v>
      </c>
      <c r="F100" s="154" t="s">
        <v>490</v>
      </c>
      <c r="G100" s="154" t="s">
        <v>490</v>
      </c>
      <c r="H100" s="70"/>
      <c r="I100" s="152" t="s">
        <v>491</v>
      </c>
      <c r="J100" s="152" t="s">
        <v>492</v>
      </c>
      <c r="K100" s="190" t="s">
        <v>495</v>
      </c>
      <c r="L100" s="70"/>
      <c r="M100" s="71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38"/>
      <c r="CJ100" s="38"/>
      <c r="CK100" s="38"/>
      <c r="CL100" s="38"/>
      <c r="CM100" s="38"/>
      <c r="CN100" s="38"/>
      <c r="CO100" s="38"/>
      <c r="CP100" s="38"/>
      <c r="CQ100" s="38"/>
      <c r="CR100" s="38"/>
      <c r="CS100" s="38"/>
      <c r="CT100" s="38"/>
      <c r="CU100" s="38"/>
      <c r="CV100" s="38"/>
      <c r="CW100" s="38"/>
      <c r="CX100" s="38"/>
      <c r="CY100" s="38"/>
      <c r="CZ100" s="38"/>
      <c r="DA100" s="38"/>
      <c r="DB100" s="38"/>
      <c r="DC100" s="38"/>
      <c r="DD100" s="38"/>
      <c r="DE100" s="38"/>
      <c r="DF100" s="38"/>
      <c r="DG100" s="38"/>
      <c r="DH100" s="38"/>
      <c r="DI100" s="38"/>
      <c r="DJ100" s="38"/>
      <c r="DK100" s="38"/>
      <c r="DL100" s="38"/>
      <c r="DM100" s="38"/>
      <c r="DN100" s="38"/>
      <c r="DO100" s="38"/>
      <c r="DP100" s="38"/>
      <c r="DQ100" s="38"/>
      <c r="DR100" s="38"/>
      <c r="DS100" s="38"/>
      <c r="DT100" s="38"/>
      <c r="DU100" s="38"/>
      <c r="DV100" s="38"/>
      <c r="DW100" s="38"/>
      <c r="DX100" s="38"/>
      <c r="DY100" s="38"/>
      <c r="DZ100" s="38"/>
      <c r="EA100" s="38"/>
      <c r="EB100" s="38"/>
      <c r="EC100" s="38"/>
      <c r="ED100" s="38"/>
      <c r="EE100" s="38"/>
      <c r="EF100" s="38"/>
      <c r="EG100" s="38"/>
      <c r="EH100" s="38"/>
      <c r="EI100" s="38"/>
      <c r="EJ100" s="38"/>
      <c r="EK100" s="38"/>
      <c r="EL100" s="38"/>
      <c r="EM100" s="38"/>
      <c r="EN100" s="38"/>
      <c r="EO100" s="38"/>
      <c r="EP100" s="38"/>
      <c r="EQ100" s="38"/>
      <c r="ER100" s="38"/>
      <c r="ES100" s="38"/>
      <c r="ET100" s="38"/>
      <c r="EU100" s="38"/>
      <c r="EV100" s="38"/>
      <c r="EW100" s="38"/>
      <c r="EX100" s="38"/>
      <c r="EY100" s="38"/>
      <c r="EZ100" s="38"/>
      <c r="FA100" s="38"/>
      <c r="FB100" s="38"/>
      <c r="FC100" s="38"/>
      <c r="FD100" s="38"/>
      <c r="FE100" s="38"/>
      <c r="FF100" s="38"/>
      <c r="FG100" s="38"/>
      <c r="FH100" s="38"/>
      <c r="FI100" s="38"/>
      <c r="FJ100" s="38"/>
      <c r="FK100" s="38"/>
      <c r="FL100" s="38"/>
      <c r="FM100" s="38"/>
      <c r="FN100" s="38"/>
      <c r="FO100" s="38"/>
      <c r="FP100" s="38"/>
      <c r="FQ100" s="38"/>
      <c r="FR100" s="38"/>
      <c r="FS100" s="38"/>
      <c r="FT100" s="38"/>
      <c r="FU100" s="38"/>
      <c r="FV100" s="38"/>
      <c r="FW100" s="38"/>
      <c r="FX100" s="38"/>
      <c r="FY100" s="38"/>
      <c r="FZ100" s="38"/>
      <c r="GA100" s="38"/>
      <c r="GB100" s="38"/>
      <c r="GC100" s="38"/>
      <c r="GD100" s="38"/>
      <c r="GE100" s="38"/>
      <c r="GF100" s="38"/>
      <c r="GG100" s="38"/>
      <c r="GH100" s="38"/>
      <c r="GI100" s="38"/>
      <c r="GJ100" s="38"/>
      <c r="GK100" s="38"/>
      <c r="GL100" s="38"/>
      <c r="GM100" s="38"/>
      <c r="GN100" s="38"/>
      <c r="GO100" s="38"/>
      <c r="GP100" s="38"/>
      <c r="GQ100" s="38"/>
      <c r="GR100" s="38"/>
      <c r="GS100" s="38"/>
      <c r="GT100" s="38"/>
      <c r="GU100" s="38"/>
      <c r="GV100" s="38"/>
      <c r="GW100" s="38"/>
      <c r="GX100" s="38"/>
      <c r="GY100" s="38"/>
      <c r="GZ100" s="38"/>
      <c r="HA100" s="38"/>
      <c r="HB100" s="38"/>
      <c r="HC100" s="38"/>
      <c r="HD100" s="38"/>
      <c r="HE100" s="38"/>
      <c r="HF100" s="38"/>
      <c r="HG100" s="38"/>
      <c r="HH100" s="38"/>
      <c r="HI100" s="38"/>
      <c r="HJ100" s="38"/>
      <c r="HK100" s="38"/>
      <c r="HL100" s="38"/>
      <c r="HM100" s="38"/>
      <c r="HN100" s="38"/>
      <c r="HO100" s="38"/>
      <c r="HP100" s="38"/>
      <c r="HQ100" s="38"/>
      <c r="HR100" s="38"/>
      <c r="HS100" s="38"/>
      <c r="HT100" s="38"/>
    </row>
    <row r="101" spans="1:228">
      <c r="B101" s="29"/>
      <c r="C101" s="31"/>
      <c r="D101" s="42"/>
      <c r="E101" s="42" t="s">
        <v>490</v>
      </c>
      <c r="F101" s="35"/>
      <c r="G101" s="30"/>
      <c r="H101" s="30"/>
      <c r="I101" s="189"/>
      <c r="J101" s="189"/>
      <c r="K101" s="189"/>
      <c r="L101" s="30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38"/>
      <c r="CJ101" s="38"/>
      <c r="CK101" s="38"/>
      <c r="CL101" s="38"/>
      <c r="CM101" s="38"/>
      <c r="CN101" s="38"/>
      <c r="CO101" s="38"/>
      <c r="CP101" s="38"/>
      <c r="CQ101" s="38"/>
      <c r="CR101" s="38"/>
      <c r="CS101" s="38"/>
      <c r="CT101" s="38"/>
      <c r="CU101" s="38"/>
      <c r="CV101" s="38"/>
      <c r="CW101" s="38"/>
      <c r="CX101" s="38"/>
      <c r="CY101" s="38"/>
      <c r="CZ101" s="38"/>
      <c r="DA101" s="38"/>
      <c r="DB101" s="38"/>
      <c r="DC101" s="38"/>
      <c r="DD101" s="38"/>
      <c r="DE101" s="38"/>
      <c r="DF101" s="38"/>
      <c r="DG101" s="38"/>
      <c r="DH101" s="38"/>
      <c r="DI101" s="38"/>
      <c r="DJ101" s="38"/>
      <c r="DK101" s="38"/>
      <c r="DL101" s="38"/>
      <c r="DM101" s="38"/>
      <c r="DN101" s="38"/>
      <c r="DO101" s="38"/>
      <c r="DP101" s="38"/>
      <c r="DQ101" s="38"/>
      <c r="DR101" s="38"/>
      <c r="DS101" s="38"/>
      <c r="DT101" s="38"/>
      <c r="DU101" s="38"/>
      <c r="DV101" s="38"/>
      <c r="DW101" s="38"/>
      <c r="DX101" s="38"/>
      <c r="DY101" s="38"/>
      <c r="DZ101" s="38"/>
      <c r="EA101" s="38"/>
      <c r="EB101" s="38"/>
      <c r="EC101" s="38"/>
      <c r="ED101" s="38"/>
      <c r="EE101" s="38"/>
      <c r="EF101" s="38"/>
      <c r="EG101" s="38"/>
      <c r="EH101" s="38"/>
      <c r="EI101" s="38"/>
      <c r="EJ101" s="38"/>
      <c r="EK101" s="38"/>
      <c r="EL101" s="38"/>
      <c r="EM101" s="38"/>
      <c r="EN101" s="38"/>
      <c r="EO101" s="38"/>
      <c r="EP101" s="38"/>
      <c r="EQ101" s="38"/>
      <c r="ER101" s="38"/>
      <c r="ES101" s="38"/>
      <c r="ET101" s="38"/>
      <c r="EU101" s="38"/>
      <c r="EV101" s="38"/>
      <c r="EW101" s="38"/>
      <c r="EX101" s="38"/>
      <c r="EY101" s="38"/>
      <c r="EZ101" s="38"/>
      <c r="FA101" s="38"/>
      <c r="FB101" s="38"/>
      <c r="FC101" s="38"/>
      <c r="FD101" s="38"/>
      <c r="FE101" s="38"/>
      <c r="FF101" s="38"/>
      <c r="FG101" s="38"/>
      <c r="FH101" s="38"/>
      <c r="FI101" s="38"/>
      <c r="FJ101" s="38"/>
      <c r="FK101" s="38"/>
      <c r="FL101" s="38"/>
      <c r="FM101" s="38"/>
      <c r="FN101" s="38"/>
      <c r="FO101" s="38"/>
      <c r="FP101" s="38"/>
      <c r="FQ101" s="38"/>
      <c r="FR101" s="38"/>
      <c r="FS101" s="38"/>
      <c r="FT101" s="38"/>
      <c r="FU101" s="38"/>
      <c r="FV101" s="38"/>
      <c r="FW101" s="38"/>
      <c r="FX101" s="38"/>
      <c r="FY101" s="38"/>
      <c r="FZ101" s="38"/>
      <c r="GA101" s="38"/>
      <c r="GB101" s="38"/>
      <c r="GC101" s="38"/>
      <c r="GD101" s="38"/>
      <c r="GE101" s="38"/>
      <c r="GF101" s="38"/>
      <c r="GG101" s="38"/>
      <c r="GH101" s="38"/>
      <c r="GI101" s="38"/>
      <c r="GJ101" s="38"/>
      <c r="GK101" s="38"/>
      <c r="GL101" s="38"/>
      <c r="GM101" s="38"/>
      <c r="GN101" s="38"/>
      <c r="GO101" s="38"/>
      <c r="GP101" s="38"/>
      <c r="GQ101" s="38"/>
      <c r="GR101" s="38"/>
      <c r="GS101" s="38"/>
      <c r="GT101" s="38"/>
      <c r="GU101" s="38"/>
      <c r="GV101" s="38"/>
      <c r="GW101" s="38"/>
      <c r="GX101" s="38"/>
      <c r="GY101" s="38"/>
      <c r="GZ101" s="38"/>
      <c r="HA101" s="38"/>
      <c r="HB101" s="38"/>
      <c r="HC101" s="38"/>
      <c r="HD101" s="38"/>
      <c r="HE101" s="38"/>
      <c r="HF101" s="38"/>
      <c r="HG101" s="38"/>
      <c r="HH101" s="38"/>
      <c r="HI101" s="38"/>
      <c r="HJ101" s="38"/>
      <c r="HK101" s="38"/>
      <c r="HL101" s="38"/>
      <c r="HM101" s="38"/>
      <c r="HN101" s="38"/>
      <c r="HO101" s="38"/>
      <c r="HP101" s="38"/>
      <c r="HQ101" s="38"/>
      <c r="HR101" s="38"/>
      <c r="HS101" s="38"/>
      <c r="HT101" s="38"/>
    </row>
    <row r="102" spans="1:228">
      <c r="B102" s="29"/>
      <c r="C102" s="31"/>
      <c r="D102" s="42"/>
      <c r="E102" s="42" t="s">
        <v>490</v>
      </c>
      <c r="F102" s="35"/>
      <c r="G102" s="30"/>
      <c r="H102" s="30"/>
      <c r="I102" s="189"/>
      <c r="J102" s="189"/>
      <c r="K102" s="189"/>
      <c r="L102" s="30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8"/>
      <c r="CP102" s="38"/>
      <c r="CQ102" s="38"/>
      <c r="CR102" s="38"/>
      <c r="CS102" s="38"/>
      <c r="CT102" s="38"/>
      <c r="CU102" s="38"/>
      <c r="CV102" s="38"/>
      <c r="CW102" s="38"/>
      <c r="CX102" s="38"/>
      <c r="CY102" s="38"/>
      <c r="CZ102" s="38"/>
      <c r="DA102" s="38"/>
      <c r="DB102" s="38"/>
      <c r="DC102" s="38"/>
      <c r="DD102" s="38"/>
      <c r="DE102" s="38"/>
      <c r="DF102" s="38"/>
      <c r="DG102" s="38"/>
      <c r="DH102" s="38"/>
      <c r="DI102" s="38"/>
      <c r="DJ102" s="38"/>
      <c r="DK102" s="38"/>
      <c r="DL102" s="38"/>
      <c r="DM102" s="38"/>
      <c r="DN102" s="38"/>
      <c r="DO102" s="38"/>
      <c r="DP102" s="38"/>
      <c r="DQ102" s="38"/>
      <c r="DR102" s="38"/>
      <c r="DS102" s="38"/>
      <c r="DT102" s="38"/>
      <c r="DU102" s="38"/>
      <c r="DV102" s="38"/>
      <c r="DW102" s="38"/>
      <c r="DX102" s="38"/>
      <c r="DY102" s="38"/>
      <c r="DZ102" s="38"/>
      <c r="EA102" s="38"/>
      <c r="EB102" s="38"/>
      <c r="EC102" s="38"/>
      <c r="ED102" s="38"/>
      <c r="EE102" s="38"/>
      <c r="EF102" s="38"/>
      <c r="EG102" s="38"/>
      <c r="EH102" s="38"/>
      <c r="EI102" s="38"/>
      <c r="EJ102" s="38"/>
      <c r="EK102" s="38"/>
      <c r="EL102" s="38"/>
      <c r="EM102" s="38"/>
      <c r="EN102" s="38"/>
      <c r="EO102" s="38"/>
      <c r="EP102" s="38"/>
      <c r="EQ102" s="38"/>
      <c r="ER102" s="38"/>
      <c r="ES102" s="38"/>
      <c r="ET102" s="38"/>
      <c r="EU102" s="38"/>
      <c r="EV102" s="38"/>
      <c r="EW102" s="38"/>
      <c r="EX102" s="38"/>
      <c r="EY102" s="38"/>
      <c r="EZ102" s="38"/>
      <c r="FA102" s="38"/>
      <c r="FB102" s="38"/>
      <c r="FC102" s="38"/>
      <c r="FD102" s="38"/>
      <c r="FE102" s="38"/>
      <c r="FF102" s="38"/>
      <c r="FG102" s="38"/>
      <c r="FH102" s="38"/>
      <c r="FI102" s="38"/>
      <c r="FJ102" s="38"/>
      <c r="FK102" s="38"/>
      <c r="FL102" s="38"/>
      <c r="FM102" s="38"/>
      <c r="FN102" s="38"/>
      <c r="FO102" s="38"/>
      <c r="FP102" s="38"/>
      <c r="FQ102" s="38"/>
      <c r="FR102" s="38"/>
      <c r="FS102" s="38"/>
      <c r="FT102" s="38"/>
      <c r="FU102" s="38"/>
      <c r="FV102" s="38"/>
      <c r="FW102" s="38"/>
      <c r="FX102" s="38"/>
      <c r="FY102" s="38"/>
      <c r="FZ102" s="38"/>
      <c r="GA102" s="38"/>
      <c r="GB102" s="38"/>
      <c r="GC102" s="38"/>
      <c r="GD102" s="38"/>
      <c r="GE102" s="38"/>
      <c r="GF102" s="38"/>
      <c r="GG102" s="38"/>
      <c r="GH102" s="38"/>
      <c r="GI102" s="38"/>
      <c r="GJ102" s="38"/>
      <c r="GK102" s="38"/>
      <c r="GL102" s="38"/>
      <c r="GM102" s="38"/>
      <c r="GN102" s="38"/>
      <c r="GO102" s="38"/>
      <c r="GP102" s="38"/>
      <c r="GQ102" s="38"/>
      <c r="GR102" s="38"/>
      <c r="GS102" s="38"/>
      <c r="GT102" s="38"/>
      <c r="GU102" s="38"/>
      <c r="GV102" s="38"/>
      <c r="GW102" s="38"/>
      <c r="GX102" s="38"/>
      <c r="GY102" s="38"/>
      <c r="GZ102" s="38"/>
      <c r="HA102" s="38"/>
      <c r="HB102" s="38"/>
      <c r="HC102" s="38"/>
      <c r="HD102" s="38"/>
      <c r="HE102" s="38"/>
      <c r="HF102" s="38"/>
      <c r="HG102" s="38"/>
      <c r="HH102" s="38"/>
      <c r="HI102" s="38"/>
      <c r="HJ102" s="38"/>
      <c r="HK102" s="38"/>
      <c r="HL102" s="38"/>
      <c r="HM102" s="38"/>
      <c r="HN102" s="38"/>
      <c r="HO102" s="38"/>
      <c r="HP102" s="38"/>
      <c r="HQ102" s="38"/>
      <c r="HR102" s="38"/>
      <c r="HS102" s="38"/>
      <c r="HT102" s="38"/>
    </row>
    <row r="103" spans="1:228" s="71" customFormat="1">
      <c r="A103" s="83"/>
      <c r="B103" s="29"/>
      <c r="C103" s="31"/>
      <c r="D103" s="42"/>
      <c r="E103" s="42" t="s">
        <v>490</v>
      </c>
      <c r="F103" s="35"/>
      <c r="G103" s="30"/>
      <c r="H103" s="30"/>
      <c r="I103" s="189"/>
      <c r="J103" s="189"/>
      <c r="K103" s="189"/>
      <c r="L103" s="30"/>
      <c r="M103" s="25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  <c r="CT103" s="38"/>
      <c r="CU103" s="38"/>
      <c r="CV103" s="38"/>
      <c r="CW103" s="38"/>
      <c r="CX103" s="38"/>
      <c r="CY103" s="38"/>
      <c r="CZ103" s="38"/>
      <c r="DA103" s="38"/>
      <c r="DB103" s="38"/>
      <c r="DC103" s="38"/>
      <c r="DD103" s="38"/>
      <c r="DE103" s="38"/>
      <c r="DF103" s="38"/>
      <c r="DG103" s="38"/>
      <c r="DH103" s="38"/>
      <c r="DI103" s="38"/>
      <c r="DJ103" s="38"/>
      <c r="DK103" s="38"/>
      <c r="DL103" s="38"/>
      <c r="DM103" s="38"/>
      <c r="DN103" s="38"/>
      <c r="DO103" s="38"/>
      <c r="DP103" s="38"/>
      <c r="DQ103" s="38"/>
      <c r="DR103" s="38"/>
      <c r="DS103" s="38"/>
      <c r="DT103" s="38"/>
      <c r="DU103" s="38"/>
      <c r="DV103" s="38"/>
      <c r="DW103" s="38"/>
      <c r="DX103" s="38"/>
      <c r="DY103" s="38"/>
      <c r="DZ103" s="38"/>
      <c r="EA103" s="38"/>
      <c r="EB103" s="38"/>
      <c r="EC103" s="38"/>
      <c r="ED103" s="38"/>
      <c r="EE103" s="38"/>
      <c r="EF103" s="38"/>
      <c r="EG103" s="38"/>
      <c r="EH103" s="38"/>
      <c r="EI103" s="38"/>
      <c r="EJ103" s="38"/>
      <c r="EK103" s="38"/>
      <c r="EL103" s="38"/>
      <c r="EM103" s="38"/>
      <c r="EN103" s="38"/>
      <c r="EO103" s="38"/>
      <c r="EP103" s="38"/>
      <c r="EQ103" s="38"/>
      <c r="ER103" s="38"/>
      <c r="ES103" s="38"/>
      <c r="ET103" s="38"/>
      <c r="EU103" s="38"/>
      <c r="EV103" s="38"/>
      <c r="EW103" s="38"/>
      <c r="EX103" s="38"/>
      <c r="EY103" s="38"/>
      <c r="EZ103" s="38"/>
      <c r="FA103" s="38"/>
      <c r="FB103" s="38"/>
      <c r="FC103" s="38"/>
      <c r="FD103" s="38"/>
      <c r="FE103" s="38"/>
      <c r="FF103" s="38"/>
      <c r="FG103" s="38"/>
      <c r="FH103" s="38"/>
      <c r="FI103" s="38"/>
      <c r="FJ103" s="38"/>
      <c r="FK103" s="38"/>
      <c r="FL103" s="38"/>
      <c r="FM103" s="38"/>
      <c r="FN103" s="38"/>
      <c r="FO103" s="38"/>
      <c r="FP103" s="38"/>
      <c r="FQ103" s="38"/>
      <c r="FR103" s="38"/>
      <c r="FS103" s="38"/>
      <c r="FT103" s="38"/>
      <c r="FU103" s="38"/>
      <c r="FV103" s="38"/>
      <c r="FW103" s="38"/>
      <c r="FX103" s="38"/>
      <c r="FY103" s="38"/>
      <c r="FZ103" s="38"/>
      <c r="GA103" s="38"/>
      <c r="GB103" s="38"/>
      <c r="GC103" s="38"/>
      <c r="GD103" s="38"/>
      <c r="GE103" s="38"/>
      <c r="GF103" s="38"/>
      <c r="GG103" s="38"/>
      <c r="GH103" s="38"/>
      <c r="GI103" s="38"/>
      <c r="GJ103" s="38"/>
      <c r="GK103" s="38"/>
      <c r="GL103" s="38"/>
      <c r="GM103" s="38"/>
      <c r="GN103" s="38"/>
      <c r="GO103" s="38"/>
      <c r="GP103" s="38"/>
      <c r="GQ103" s="38"/>
      <c r="GR103" s="38"/>
      <c r="GS103" s="38"/>
      <c r="GT103" s="38"/>
      <c r="GU103" s="38"/>
      <c r="GV103" s="38"/>
      <c r="GW103" s="38"/>
      <c r="GX103" s="38"/>
      <c r="GY103" s="38"/>
      <c r="GZ103" s="38"/>
      <c r="HA103" s="38"/>
      <c r="HB103" s="38"/>
      <c r="HC103" s="38"/>
      <c r="HD103" s="38"/>
      <c r="HE103" s="38"/>
      <c r="HF103" s="38"/>
      <c r="HG103" s="38"/>
      <c r="HH103" s="38"/>
      <c r="HI103" s="38"/>
      <c r="HJ103" s="38"/>
      <c r="HK103" s="38"/>
      <c r="HL103" s="38"/>
      <c r="HM103" s="38"/>
      <c r="HN103" s="38"/>
      <c r="HO103" s="38"/>
      <c r="HP103" s="38"/>
      <c r="HQ103" s="38"/>
      <c r="HR103" s="38"/>
      <c r="HS103" s="38"/>
      <c r="HT103" s="38"/>
    </row>
    <row r="104" spans="1:228">
      <c r="B104" s="29"/>
      <c r="C104" s="31"/>
      <c r="D104" s="42"/>
      <c r="E104" s="42" t="s">
        <v>490</v>
      </c>
      <c r="F104" s="35"/>
      <c r="G104" s="30"/>
      <c r="H104" s="30"/>
      <c r="I104" s="189"/>
      <c r="J104" s="189"/>
      <c r="K104" s="189"/>
      <c r="L104" s="30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8"/>
      <c r="CQ104" s="38"/>
      <c r="CR104" s="38"/>
      <c r="CS104" s="38"/>
      <c r="CT104" s="38"/>
      <c r="CU104" s="38"/>
      <c r="CV104" s="38"/>
      <c r="CW104" s="38"/>
      <c r="CX104" s="38"/>
      <c r="CY104" s="38"/>
      <c r="CZ104" s="38"/>
      <c r="DA104" s="38"/>
      <c r="DB104" s="38"/>
      <c r="DC104" s="38"/>
      <c r="DD104" s="38"/>
      <c r="DE104" s="38"/>
      <c r="DF104" s="38"/>
      <c r="DG104" s="38"/>
      <c r="DH104" s="38"/>
      <c r="DI104" s="38"/>
      <c r="DJ104" s="38"/>
      <c r="DK104" s="38"/>
      <c r="DL104" s="38"/>
      <c r="DM104" s="38"/>
      <c r="DN104" s="38"/>
      <c r="DO104" s="38"/>
      <c r="DP104" s="38"/>
      <c r="DQ104" s="38"/>
      <c r="DR104" s="38"/>
      <c r="DS104" s="38"/>
      <c r="DT104" s="38"/>
      <c r="DU104" s="38"/>
      <c r="DV104" s="38"/>
      <c r="DW104" s="38"/>
      <c r="DX104" s="38"/>
      <c r="DY104" s="38"/>
      <c r="DZ104" s="38"/>
      <c r="EA104" s="38"/>
      <c r="EB104" s="38"/>
      <c r="EC104" s="38"/>
      <c r="ED104" s="38"/>
      <c r="EE104" s="38"/>
      <c r="EF104" s="38"/>
      <c r="EG104" s="38"/>
      <c r="EH104" s="38"/>
      <c r="EI104" s="38"/>
      <c r="EJ104" s="38"/>
      <c r="EK104" s="38"/>
      <c r="EL104" s="38"/>
      <c r="EM104" s="38"/>
      <c r="EN104" s="38"/>
      <c r="EO104" s="38"/>
      <c r="EP104" s="38"/>
      <c r="EQ104" s="38"/>
      <c r="ER104" s="38"/>
      <c r="ES104" s="38"/>
      <c r="ET104" s="38"/>
      <c r="EU104" s="38"/>
      <c r="EV104" s="38"/>
      <c r="EW104" s="38"/>
      <c r="EX104" s="38"/>
      <c r="EY104" s="38"/>
      <c r="EZ104" s="38"/>
      <c r="FA104" s="38"/>
      <c r="FB104" s="38"/>
      <c r="FC104" s="38"/>
      <c r="FD104" s="38"/>
      <c r="FE104" s="38"/>
      <c r="FF104" s="38"/>
      <c r="FG104" s="38"/>
      <c r="FH104" s="38"/>
      <c r="FI104" s="38"/>
      <c r="FJ104" s="38"/>
      <c r="FK104" s="38"/>
      <c r="FL104" s="38"/>
      <c r="FM104" s="38"/>
      <c r="FN104" s="38"/>
      <c r="FO104" s="38"/>
      <c r="FP104" s="38"/>
      <c r="FQ104" s="38"/>
      <c r="FR104" s="38"/>
      <c r="FS104" s="38"/>
      <c r="FT104" s="38"/>
      <c r="FU104" s="38"/>
      <c r="FV104" s="38"/>
      <c r="FW104" s="38"/>
      <c r="FX104" s="38"/>
      <c r="FY104" s="38"/>
      <c r="FZ104" s="38"/>
      <c r="GA104" s="38"/>
      <c r="GB104" s="38"/>
      <c r="GC104" s="38"/>
      <c r="GD104" s="38"/>
      <c r="GE104" s="38"/>
      <c r="GF104" s="38"/>
      <c r="GG104" s="38"/>
      <c r="GH104" s="38"/>
      <c r="GI104" s="38"/>
      <c r="GJ104" s="38"/>
      <c r="GK104" s="38"/>
      <c r="GL104" s="38"/>
      <c r="GM104" s="38"/>
      <c r="GN104" s="38"/>
      <c r="GO104" s="38"/>
      <c r="GP104" s="38"/>
      <c r="GQ104" s="38"/>
      <c r="GR104" s="38"/>
      <c r="GS104" s="38"/>
      <c r="GT104" s="38"/>
      <c r="GU104" s="38"/>
      <c r="GV104" s="38"/>
      <c r="GW104" s="38"/>
      <c r="GX104" s="38"/>
      <c r="GY104" s="38"/>
      <c r="GZ104" s="38"/>
      <c r="HA104" s="38"/>
      <c r="HB104" s="38"/>
      <c r="HC104" s="38"/>
      <c r="HD104" s="38"/>
      <c r="HE104" s="38"/>
      <c r="HF104" s="38"/>
      <c r="HG104" s="38"/>
      <c r="HH104" s="38"/>
      <c r="HI104" s="38"/>
      <c r="HJ104" s="38"/>
      <c r="HK104" s="38"/>
      <c r="HL104" s="38"/>
      <c r="HM104" s="38"/>
      <c r="HN104" s="38"/>
      <c r="HO104" s="38"/>
      <c r="HP104" s="38"/>
      <c r="HQ104" s="38"/>
      <c r="HR104" s="38"/>
      <c r="HS104" s="38"/>
      <c r="HT104" s="38"/>
    </row>
    <row r="105" spans="1:228">
      <c r="B105" s="29"/>
      <c r="C105" s="30"/>
      <c r="D105" s="43"/>
      <c r="E105" s="42" t="s">
        <v>490</v>
      </c>
      <c r="F105" s="35"/>
      <c r="G105" s="30"/>
      <c r="H105" s="30"/>
      <c r="I105" s="189"/>
      <c r="J105" s="189"/>
      <c r="K105" s="189"/>
      <c r="L105" s="30"/>
      <c r="M105" s="31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8"/>
      <c r="CQ105" s="38"/>
      <c r="CR105" s="38"/>
      <c r="CS105" s="38"/>
      <c r="CT105" s="38"/>
      <c r="CU105" s="38"/>
      <c r="CV105" s="38"/>
      <c r="CW105" s="38"/>
      <c r="CX105" s="38"/>
      <c r="CY105" s="38"/>
      <c r="CZ105" s="38"/>
      <c r="DA105" s="38"/>
      <c r="DB105" s="38"/>
      <c r="DC105" s="38"/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  <c r="DN105" s="38"/>
      <c r="DO105" s="38"/>
      <c r="DP105" s="38"/>
      <c r="DQ105" s="38"/>
      <c r="DR105" s="38"/>
      <c r="DS105" s="38"/>
      <c r="DT105" s="38"/>
      <c r="DU105" s="38"/>
      <c r="DV105" s="38"/>
      <c r="DW105" s="38"/>
      <c r="DX105" s="38"/>
      <c r="DY105" s="38"/>
      <c r="DZ105" s="38"/>
      <c r="EA105" s="38"/>
      <c r="EB105" s="38"/>
      <c r="EC105" s="38"/>
      <c r="ED105" s="38"/>
      <c r="EE105" s="38"/>
      <c r="EF105" s="38"/>
      <c r="EG105" s="38"/>
      <c r="EH105" s="38"/>
      <c r="EI105" s="38"/>
      <c r="EJ105" s="38"/>
      <c r="EK105" s="38"/>
      <c r="EL105" s="38"/>
      <c r="EM105" s="38"/>
      <c r="EN105" s="38"/>
      <c r="EO105" s="38"/>
      <c r="EP105" s="38"/>
      <c r="EQ105" s="38"/>
      <c r="ER105" s="38"/>
      <c r="ES105" s="38"/>
      <c r="ET105" s="38"/>
      <c r="EU105" s="38"/>
      <c r="EV105" s="38"/>
      <c r="EW105" s="38"/>
      <c r="EX105" s="38"/>
      <c r="EY105" s="38"/>
      <c r="EZ105" s="38"/>
      <c r="FA105" s="38"/>
      <c r="FB105" s="38"/>
      <c r="FC105" s="38"/>
      <c r="FD105" s="38"/>
      <c r="FE105" s="38"/>
      <c r="FF105" s="38"/>
      <c r="FG105" s="38"/>
      <c r="FH105" s="38"/>
      <c r="FI105" s="38"/>
      <c r="FJ105" s="38"/>
      <c r="FK105" s="38"/>
      <c r="FL105" s="38"/>
      <c r="FM105" s="38"/>
      <c r="FN105" s="38"/>
      <c r="FO105" s="38"/>
      <c r="FP105" s="38"/>
      <c r="FQ105" s="38"/>
      <c r="FR105" s="38"/>
      <c r="FS105" s="38"/>
      <c r="FT105" s="38"/>
      <c r="FU105" s="38"/>
      <c r="FV105" s="38"/>
      <c r="FW105" s="38"/>
      <c r="FX105" s="38"/>
      <c r="FY105" s="38"/>
      <c r="FZ105" s="38"/>
      <c r="GA105" s="38"/>
      <c r="GB105" s="38"/>
      <c r="GC105" s="38"/>
      <c r="GD105" s="38"/>
      <c r="GE105" s="38"/>
      <c r="GF105" s="38"/>
      <c r="GG105" s="38"/>
      <c r="GH105" s="38"/>
      <c r="GI105" s="38"/>
      <c r="GJ105" s="38"/>
      <c r="GK105" s="38"/>
      <c r="GL105" s="38"/>
      <c r="GM105" s="38"/>
      <c r="GN105" s="38"/>
      <c r="GO105" s="38"/>
      <c r="GP105" s="38"/>
      <c r="GQ105" s="38"/>
      <c r="GR105" s="38"/>
      <c r="GS105" s="38"/>
      <c r="GT105" s="38"/>
      <c r="GU105" s="38"/>
      <c r="GV105" s="38"/>
      <c r="GW105" s="38"/>
      <c r="GX105" s="38"/>
      <c r="GY105" s="38"/>
      <c r="GZ105" s="38"/>
      <c r="HA105" s="38"/>
      <c r="HB105" s="38"/>
      <c r="HC105" s="38"/>
      <c r="HD105" s="38"/>
      <c r="HE105" s="38"/>
      <c r="HF105" s="38"/>
      <c r="HG105" s="38"/>
      <c r="HH105" s="38"/>
      <c r="HI105" s="38"/>
      <c r="HJ105" s="38"/>
      <c r="HK105" s="38"/>
      <c r="HL105" s="38"/>
      <c r="HM105" s="38"/>
      <c r="HN105" s="38"/>
      <c r="HO105" s="38"/>
      <c r="HP105" s="38"/>
      <c r="HQ105" s="38"/>
      <c r="HR105" s="38"/>
      <c r="HS105" s="38"/>
      <c r="HT105" s="38"/>
    </row>
    <row r="106" spans="1:228">
      <c r="B106" s="29"/>
      <c r="C106" s="30"/>
      <c r="D106" s="43"/>
      <c r="E106" s="42" t="s">
        <v>490</v>
      </c>
      <c r="F106" s="35"/>
      <c r="G106" s="30"/>
      <c r="H106" s="30"/>
      <c r="I106" s="189"/>
      <c r="J106" s="189"/>
      <c r="K106" s="189"/>
      <c r="L106" s="30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  <c r="DA106" s="38"/>
      <c r="DB106" s="38"/>
      <c r="DC106" s="38"/>
      <c r="DD106" s="38"/>
      <c r="DE106" s="38"/>
      <c r="DF106" s="38"/>
      <c r="DG106" s="38"/>
      <c r="DH106" s="38"/>
      <c r="DI106" s="38"/>
      <c r="DJ106" s="38"/>
      <c r="DK106" s="38"/>
      <c r="DL106" s="38"/>
      <c r="DM106" s="38"/>
      <c r="DN106" s="38"/>
      <c r="DO106" s="38"/>
      <c r="DP106" s="38"/>
      <c r="DQ106" s="38"/>
      <c r="DR106" s="38"/>
      <c r="DS106" s="38"/>
      <c r="DT106" s="38"/>
      <c r="DU106" s="38"/>
      <c r="DV106" s="38"/>
      <c r="DW106" s="38"/>
      <c r="DX106" s="38"/>
      <c r="DY106" s="38"/>
      <c r="DZ106" s="38"/>
      <c r="EA106" s="38"/>
      <c r="EB106" s="38"/>
      <c r="EC106" s="38"/>
      <c r="ED106" s="38"/>
      <c r="EE106" s="38"/>
      <c r="EF106" s="38"/>
      <c r="EG106" s="38"/>
      <c r="EH106" s="38"/>
      <c r="EI106" s="38"/>
      <c r="EJ106" s="38"/>
      <c r="EK106" s="38"/>
      <c r="EL106" s="38"/>
      <c r="EM106" s="38"/>
      <c r="EN106" s="38"/>
      <c r="EO106" s="38"/>
      <c r="EP106" s="38"/>
      <c r="EQ106" s="38"/>
      <c r="ER106" s="38"/>
      <c r="ES106" s="38"/>
      <c r="ET106" s="38"/>
      <c r="EU106" s="38"/>
      <c r="EV106" s="38"/>
      <c r="EW106" s="38"/>
      <c r="EX106" s="38"/>
      <c r="EY106" s="38"/>
      <c r="EZ106" s="38"/>
      <c r="FA106" s="38"/>
      <c r="FB106" s="38"/>
      <c r="FC106" s="38"/>
      <c r="FD106" s="38"/>
      <c r="FE106" s="38"/>
      <c r="FF106" s="38"/>
      <c r="FG106" s="38"/>
      <c r="FH106" s="38"/>
      <c r="FI106" s="38"/>
      <c r="FJ106" s="38"/>
      <c r="FK106" s="38"/>
      <c r="FL106" s="38"/>
      <c r="FM106" s="38"/>
      <c r="FN106" s="38"/>
      <c r="FO106" s="38"/>
      <c r="FP106" s="38"/>
      <c r="FQ106" s="38"/>
      <c r="FR106" s="38"/>
      <c r="FS106" s="38"/>
      <c r="FT106" s="38"/>
      <c r="FU106" s="38"/>
      <c r="FV106" s="38"/>
      <c r="FW106" s="38"/>
      <c r="FX106" s="38"/>
      <c r="FY106" s="38"/>
      <c r="FZ106" s="38"/>
      <c r="GA106" s="38"/>
      <c r="GB106" s="38"/>
      <c r="GC106" s="38"/>
      <c r="GD106" s="38"/>
      <c r="GE106" s="38"/>
      <c r="GF106" s="38"/>
      <c r="GG106" s="38"/>
      <c r="GH106" s="38"/>
      <c r="GI106" s="38"/>
      <c r="GJ106" s="38"/>
      <c r="GK106" s="38"/>
      <c r="GL106" s="38"/>
      <c r="GM106" s="38"/>
      <c r="GN106" s="38"/>
      <c r="GO106" s="38"/>
      <c r="GP106" s="38"/>
      <c r="GQ106" s="38"/>
      <c r="GR106" s="38"/>
      <c r="GS106" s="38"/>
      <c r="GT106" s="38"/>
      <c r="GU106" s="38"/>
      <c r="GV106" s="38"/>
      <c r="GW106" s="38"/>
      <c r="GX106" s="38"/>
      <c r="GY106" s="38"/>
      <c r="GZ106" s="38"/>
      <c r="HA106" s="38"/>
      <c r="HB106" s="38"/>
      <c r="HC106" s="38"/>
      <c r="HD106" s="38"/>
      <c r="HE106" s="38"/>
      <c r="HF106" s="38"/>
      <c r="HG106" s="38"/>
      <c r="HH106" s="38"/>
      <c r="HI106" s="38"/>
      <c r="HJ106" s="38"/>
      <c r="HK106" s="38"/>
      <c r="HL106" s="38"/>
      <c r="HM106" s="38"/>
      <c r="HN106" s="38"/>
      <c r="HO106" s="38"/>
      <c r="HP106" s="38"/>
      <c r="HQ106" s="38"/>
      <c r="HR106" s="38"/>
      <c r="HS106" s="38"/>
      <c r="HT106" s="38"/>
    </row>
    <row r="107" spans="1:228">
      <c r="B107" s="29"/>
      <c r="C107" s="30"/>
      <c r="D107" s="43"/>
      <c r="E107" s="42" t="s">
        <v>490</v>
      </c>
      <c r="F107" s="35"/>
      <c r="G107" s="30"/>
      <c r="H107" s="30"/>
      <c r="I107" s="189"/>
      <c r="J107" s="189"/>
      <c r="K107" s="189"/>
      <c r="L107" s="30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  <c r="CB107" s="31"/>
      <c r="CC107" s="31"/>
      <c r="CD107" s="31"/>
      <c r="CE107" s="31"/>
      <c r="CF107" s="31"/>
      <c r="CG107" s="31"/>
      <c r="CH107" s="31"/>
      <c r="CI107" s="31"/>
      <c r="CJ107" s="31"/>
      <c r="CK107" s="31"/>
      <c r="CL107" s="31"/>
      <c r="CM107" s="31"/>
      <c r="CN107" s="31"/>
      <c r="CO107" s="31"/>
      <c r="CP107" s="31"/>
      <c r="CQ107" s="31"/>
      <c r="CR107" s="31"/>
      <c r="CS107" s="31"/>
      <c r="CT107" s="31"/>
      <c r="CU107" s="31"/>
      <c r="CV107" s="31"/>
      <c r="CW107" s="31"/>
      <c r="CX107" s="31"/>
      <c r="CY107" s="31"/>
      <c r="CZ107" s="31"/>
      <c r="DA107" s="31"/>
      <c r="DB107" s="31"/>
      <c r="DC107" s="31"/>
      <c r="DD107" s="31"/>
      <c r="DE107" s="31"/>
      <c r="DF107" s="31"/>
      <c r="DG107" s="31"/>
      <c r="DH107" s="31"/>
      <c r="DI107" s="31"/>
      <c r="DJ107" s="31"/>
      <c r="DK107" s="31"/>
      <c r="DL107" s="31"/>
      <c r="DM107" s="31"/>
      <c r="DN107" s="31"/>
      <c r="DO107" s="31"/>
      <c r="DP107" s="31"/>
      <c r="DQ107" s="31"/>
      <c r="DR107" s="31"/>
      <c r="DS107" s="31"/>
      <c r="DT107" s="31"/>
      <c r="DU107" s="31"/>
      <c r="DV107" s="31"/>
      <c r="DW107" s="31"/>
      <c r="DX107" s="31"/>
      <c r="DY107" s="31"/>
      <c r="DZ107" s="31"/>
      <c r="EA107" s="31"/>
      <c r="EB107" s="31"/>
      <c r="EC107" s="31"/>
      <c r="ED107" s="31"/>
      <c r="EE107" s="31"/>
      <c r="EF107" s="31"/>
      <c r="EG107" s="31"/>
      <c r="EH107" s="31"/>
      <c r="EI107" s="31"/>
      <c r="EJ107" s="31"/>
      <c r="EK107" s="31"/>
      <c r="EL107" s="31"/>
      <c r="EM107" s="31"/>
      <c r="EN107" s="31"/>
      <c r="EO107" s="31"/>
      <c r="EP107" s="31"/>
      <c r="EQ107" s="31"/>
      <c r="ER107" s="31"/>
      <c r="ES107" s="31"/>
      <c r="ET107" s="31"/>
      <c r="EU107" s="31"/>
      <c r="EV107" s="31"/>
      <c r="EW107" s="31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1"/>
      <c r="FW107" s="31"/>
      <c r="FX107" s="31"/>
      <c r="FY107" s="31"/>
      <c r="FZ107" s="31"/>
      <c r="GA107" s="31"/>
      <c r="GB107" s="31"/>
      <c r="GC107" s="31"/>
      <c r="GD107" s="31"/>
      <c r="GE107" s="31"/>
      <c r="GF107" s="31"/>
      <c r="GG107" s="31"/>
      <c r="GH107" s="31"/>
      <c r="GI107" s="31"/>
      <c r="GJ107" s="31"/>
      <c r="GK107" s="31"/>
      <c r="GL107" s="31"/>
      <c r="GM107" s="31"/>
      <c r="GN107" s="31"/>
      <c r="GO107" s="31"/>
      <c r="GP107" s="31"/>
      <c r="GQ107" s="31"/>
      <c r="GR107" s="31"/>
      <c r="GS107" s="31"/>
      <c r="GT107" s="31"/>
      <c r="GU107" s="31"/>
      <c r="GV107" s="31"/>
      <c r="GW107" s="31"/>
      <c r="GX107" s="31"/>
      <c r="GY107" s="31"/>
      <c r="GZ107" s="31"/>
      <c r="HA107" s="31"/>
      <c r="HB107" s="31"/>
      <c r="HC107" s="31"/>
      <c r="HD107" s="31"/>
      <c r="HE107" s="31"/>
      <c r="HF107" s="31"/>
      <c r="HG107" s="31"/>
      <c r="HH107" s="31"/>
      <c r="HI107" s="31"/>
      <c r="HJ107" s="31"/>
      <c r="HK107" s="31"/>
      <c r="HL107" s="31"/>
      <c r="HM107" s="31"/>
      <c r="HN107" s="31"/>
      <c r="HO107" s="31"/>
      <c r="HP107" s="31"/>
      <c r="HQ107" s="31"/>
      <c r="HR107" s="31"/>
      <c r="HS107" s="31"/>
      <c r="HT107" s="31"/>
    </row>
    <row r="108" spans="1:228">
      <c r="B108" s="29"/>
      <c r="C108" s="30"/>
      <c r="D108" s="43"/>
      <c r="E108" s="42" t="s">
        <v>490</v>
      </c>
      <c r="F108" s="35"/>
      <c r="G108" s="30"/>
      <c r="H108" s="30"/>
      <c r="I108" s="189"/>
      <c r="J108" s="189"/>
      <c r="K108" s="189"/>
      <c r="L108" s="30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  <c r="CB108" s="31"/>
      <c r="CC108" s="31"/>
      <c r="CD108" s="31"/>
      <c r="CE108" s="31"/>
      <c r="CF108" s="31"/>
      <c r="CG108" s="31"/>
      <c r="CH108" s="31"/>
      <c r="CI108" s="31"/>
      <c r="CJ108" s="31"/>
      <c r="CK108" s="31"/>
      <c r="CL108" s="31"/>
      <c r="CM108" s="31"/>
      <c r="CN108" s="31"/>
      <c r="CO108" s="31"/>
      <c r="CP108" s="31"/>
      <c r="CQ108" s="31"/>
      <c r="CR108" s="31"/>
      <c r="CS108" s="31"/>
      <c r="CT108" s="31"/>
      <c r="CU108" s="31"/>
      <c r="CV108" s="31"/>
      <c r="CW108" s="31"/>
      <c r="CX108" s="31"/>
      <c r="CY108" s="31"/>
      <c r="CZ108" s="31"/>
      <c r="DA108" s="31"/>
      <c r="DB108" s="31"/>
      <c r="DC108" s="31"/>
      <c r="DD108" s="31"/>
      <c r="DE108" s="31"/>
      <c r="DF108" s="31"/>
      <c r="DG108" s="31"/>
      <c r="DH108" s="31"/>
      <c r="DI108" s="31"/>
      <c r="DJ108" s="31"/>
      <c r="DK108" s="31"/>
      <c r="DL108" s="31"/>
      <c r="DM108" s="31"/>
      <c r="DN108" s="31"/>
      <c r="DO108" s="31"/>
      <c r="DP108" s="31"/>
      <c r="DQ108" s="31"/>
      <c r="DR108" s="31"/>
      <c r="DS108" s="31"/>
      <c r="DT108" s="31"/>
      <c r="DU108" s="31"/>
      <c r="DV108" s="31"/>
      <c r="DW108" s="31"/>
      <c r="DX108" s="31"/>
      <c r="DY108" s="31"/>
      <c r="DZ108" s="31"/>
      <c r="EA108" s="31"/>
      <c r="EB108" s="31"/>
      <c r="EC108" s="31"/>
      <c r="ED108" s="31"/>
      <c r="EE108" s="31"/>
      <c r="EF108" s="31"/>
      <c r="EG108" s="31"/>
      <c r="EH108" s="31"/>
      <c r="EI108" s="31"/>
      <c r="EJ108" s="31"/>
      <c r="EK108" s="31"/>
      <c r="EL108" s="31"/>
      <c r="EM108" s="31"/>
      <c r="EN108" s="31"/>
      <c r="EO108" s="31"/>
      <c r="EP108" s="31"/>
      <c r="EQ108" s="31"/>
      <c r="ER108" s="31"/>
      <c r="ES108" s="31"/>
      <c r="ET108" s="31"/>
      <c r="EU108" s="31"/>
      <c r="EV108" s="31"/>
      <c r="EW108" s="31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  <c r="FZ108" s="31"/>
      <c r="GA108" s="31"/>
      <c r="GB108" s="31"/>
      <c r="GC108" s="31"/>
      <c r="GD108" s="31"/>
      <c r="GE108" s="31"/>
      <c r="GF108" s="31"/>
      <c r="GG108" s="31"/>
      <c r="GH108" s="31"/>
      <c r="GI108" s="31"/>
      <c r="GJ108" s="31"/>
      <c r="GK108" s="31"/>
      <c r="GL108" s="31"/>
      <c r="GM108" s="31"/>
      <c r="GN108" s="31"/>
      <c r="GO108" s="31"/>
      <c r="GP108" s="31"/>
      <c r="GQ108" s="31"/>
      <c r="GR108" s="31"/>
      <c r="GS108" s="31"/>
      <c r="GT108" s="31"/>
      <c r="GU108" s="31"/>
      <c r="GV108" s="31"/>
      <c r="GW108" s="31"/>
      <c r="GX108" s="31"/>
      <c r="GY108" s="31"/>
      <c r="GZ108" s="31"/>
      <c r="HA108" s="31"/>
      <c r="HB108" s="31"/>
      <c r="HC108" s="31"/>
      <c r="HD108" s="31"/>
      <c r="HE108" s="31"/>
      <c r="HF108" s="31"/>
      <c r="HG108" s="31"/>
      <c r="HH108" s="31"/>
      <c r="HI108" s="31"/>
      <c r="HJ108" s="31"/>
      <c r="HK108" s="31"/>
      <c r="HL108" s="31"/>
      <c r="HM108" s="31"/>
      <c r="HN108" s="31"/>
      <c r="HO108" s="31"/>
      <c r="HP108" s="31"/>
      <c r="HQ108" s="31"/>
      <c r="HR108" s="31"/>
      <c r="HS108" s="31"/>
      <c r="HT108" s="31"/>
    </row>
    <row r="109" spans="1:228">
      <c r="A109" s="84"/>
      <c r="B109" s="29"/>
      <c r="C109" s="212"/>
      <c r="D109" s="50"/>
      <c r="E109" s="42" t="s">
        <v>490</v>
      </c>
      <c r="F109" s="35"/>
      <c r="G109" s="30"/>
      <c r="H109" s="30"/>
      <c r="I109" s="189"/>
      <c r="J109" s="189"/>
      <c r="K109" s="189"/>
      <c r="L109" s="30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  <c r="CC109" s="31"/>
      <c r="CD109" s="31"/>
      <c r="CE109" s="31"/>
      <c r="CF109" s="31"/>
      <c r="CG109" s="31"/>
      <c r="CH109" s="31"/>
      <c r="CI109" s="31"/>
      <c r="CJ109" s="31"/>
      <c r="CK109" s="31"/>
      <c r="CL109" s="31"/>
      <c r="CM109" s="31"/>
      <c r="CN109" s="31"/>
      <c r="CO109" s="31"/>
      <c r="CP109" s="31"/>
      <c r="CQ109" s="31"/>
      <c r="CR109" s="31"/>
      <c r="CS109" s="31"/>
      <c r="CT109" s="31"/>
      <c r="CU109" s="31"/>
      <c r="CV109" s="31"/>
      <c r="CW109" s="31"/>
      <c r="CX109" s="31"/>
      <c r="CY109" s="31"/>
      <c r="CZ109" s="31"/>
      <c r="DA109" s="31"/>
      <c r="DB109" s="31"/>
      <c r="DC109" s="31"/>
      <c r="DD109" s="31"/>
      <c r="DE109" s="31"/>
      <c r="DF109" s="31"/>
      <c r="DG109" s="31"/>
      <c r="DH109" s="31"/>
      <c r="DI109" s="31"/>
      <c r="DJ109" s="31"/>
      <c r="DK109" s="31"/>
      <c r="DL109" s="31"/>
      <c r="DM109" s="31"/>
      <c r="DN109" s="31"/>
      <c r="DO109" s="31"/>
      <c r="DP109" s="31"/>
      <c r="DQ109" s="31"/>
      <c r="DR109" s="31"/>
      <c r="DS109" s="31"/>
      <c r="DT109" s="31"/>
      <c r="DU109" s="31"/>
      <c r="DV109" s="31"/>
      <c r="DW109" s="31"/>
      <c r="DX109" s="31"/>
      <c r="DY109" s="31"/>
      <c r="DZ109" s="31"/>
      <c r="EA109" s="31"/>
      <c r="EB109" s="31"/>
      <c r="EC109" s="31"/>
      <c r="ED109" s="31"/>
      <c r="EE109" s="31"/>
      <c r="EF109" s="31"/>
      <c r="EG109" s="31"/>
      <c r="EH109" s="31"/>
      <c r="EI109" s="31"/>
      <c r="EJ109" s="31"/>
      <c r="EK109" s="31"/>
      <c r="EL109" s="31"/>
      <c r="EM109" s="31"/>
      <c r="EN109" s="31"/>
      <c r="EO109" s="31"/>
      <c r="EP109" s="31"/>
      <c r="EQ109" s="31"/>
      <c r="ER109" s="31"/>
      <c r="ES109" s="31"/>
      <c r="ET109" s="31"/>
      <c r="EU109" s="31"/>
      <c r="EV109" s="31"/>
      <c r="EW109" s="31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  <c r="FZ109" s="31"/>
      <c r="GA109" s="31"/>
      <c r="GB109" s="31"/>
      <c r="GC109" s="31"/>
      <c r="GD109" s="31"/>
      <c r="GE109" s="31"/>
      <c r="GF109" s="31"/>
      <c r="GG109" s="31"/>
      <c r="GH109" s="31"/>
      <c r="GI109" s="31"/>
      <c r="GJ109" s="31"/>
      <c r="GK109" s="31"/>
      <c r="GL109" s="31"/>
      <c r="GM109" s="31"/>
      <c r="GN109" s="31"/>
      <c r="GO109" s="31"/>
      <c r="GP109" s="31"/>
      <c r="GQ109" s="31"/>
      <c r="GR109" s="31"/>
      <c r="GS109" s="31"/>
      <c r="GT109" s="31"/>
      <c r="GU109" s="31"/>
      <c r="GV109" s="31"/>
      <c r="GW109" s="31"/>
      <c r="GX109" s="31"/>
      <c r="GY109" s="31"/>
      <c r="GZ109" s="31"/>
      <c r="HA109" s="31"/>
      <c r="HB109" s="31"/>
      <c r="HC109" s="31"/>
      <c r="HD109" s="31"/>
      <c r="HE109" s="31"/>
      <c r="HF109" s="31"/>
      <c r="HG109" s="31"/>
      <c r="HH109" s="31"/>
      <c r="HI109" s="31"/>
      <c r="HJ109" s="31"/>
      <c r="HK109" s="31"/>
      <c r="HL109" s="31"/>
      <c r="HM109" s="31"/>
      <c r="HN109" s="31"/>
      <c r="HO109" s="31"/>
      <c r="HP109" s="31"/>
      <c r="HQ109" s="31"/>
      <c r="HR109" s="31"/>
      <c r="HS109" s="31"/>
      <c r="HT109" s="31"/>
    </row>
    <row r="110" spans="1:228">
      <c r="A110" s="84"/>
      <c r="B110" s="29"/>
      <c r="C110" s="212"/>
      <c r="D110" s="50"/>
      <c r="E110" s="42" t="s">
        <v>490</v>
      </c>
      <c r="F110" s="35"/>
      <c r="G110" s="30"/>
      <c r="H110" s="30"/>
      <c r="I110" s="189"/>
      <c r="J110" s="189"/>
      <c r="K110" s="38"/>
      <c r="L110" s="30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  <c r="CC110" s="31"/>
      <c r="CD110" s="31"/>
      <c r="CE110" s="31"/>
      <c r="CF110" s="31"/>
      <c r="CG110" s="31"/>
      <c r="CH110" s="31"/>
      <c r="CI110" s="31"/>
      <c r="CJ110" s="31"/>
      <c r="CK110" s="31"/>
      <c r="CL110" s="31"/>
      <c r="CM110" s="31"/>
      <c r="CN110" s="31"/>
      <c r="CO110" s="31"/>
      <c r="CP110" s="31"/>
      <c r="CQ110" s="31"/>
      <c r="CR110" s="31"/>
      <c r="CS110" s="31"/>
      <c r="CT110" s="31"/>
      <c r="CU110" s="31"/>
      <c r="CV110" s="31"/>
      <c r="CW110" s="31"/>
      <c r="CX110" s="31"/>
      <c r="CY110" s="31"/>
      <c r="CZ110" s="31"/>
      <c r="DA110" s="31"/>
      <c r="DB110" s="31"/>
      <c r="DC110" s="31"/>
      <c r="DD110" s="31"/>
      <c r="DE110" s="31"/>
      <c r="DF110" s="31"/>
      <c r="DG110" s="31"/>
      <c r="DH110" s="31"/>
      <c r="DI110" s="31"/>
      <c r="DJ110" s="31"/>
      <c r="DK110" s="31"/>
      <c r="DL110" s="31"/>
      <c r="DM110" s="31"/>
      <c r="DN110" s="31"/>
      <c r="DO110" s="31"/>
      <c r="DP110" s="31"/>
      <c r="DQ110" s="31"/>
      <c r="DR110" s="31"/>
      <c r="DS110" s="31"/>
      <c r="DT110" s="31"/>
      <c r="DU110" s="31"/>
      <c r="DV110" s="31"/>
      <c r="DW110" s="31"/>
      <c r="DX110" s="31"/>
      <c r="DY110" s="31"/>
      <c r="DZ110" s="31"/>
      <c r="EA110" s="31"/>
      <c r="EB110" s="31"/>
      <c r="EC110" s="31"/>
      <c r="ED110" s="31"/>
      <c r="EE110" s="31"/>
      <c r="EF110" s="31"/>
      <c r="EG110" s="31"/>
      <c r="EH110" s="31"/>
      <c r="EI110" s="31"/>
      <c r="EJ110" s="31"/>
      <c r="EK110" s="31"/>
      <c r="EL110" s="31"/>
      <c r="EM110" s="31"/>
      <c r="EN110" s="31"/>
      <c r="EO110" s="31"/>
      <c r="EP110" s="31"/>
      <c r="EQ110" s="31"/>
      <c r="ER110" s="31"/>
      <c r="ES110" s="31"/>
      <c r="ET110" s="31"/>
      <c r="EU110" s="31"/>
      <c r="EV110" s="31"/>
      <c r="EW110" s="31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  <c r="FZ110" s="31"/>
      <c r="GA110" s="31"/>
      <c r="GB110" s="31"/>
      <c r="GC110" s="31"/>
      <c r="GD110" s="31"/>
      <c r="GE110" s="31"/>
      <c r="GF110" s="31"/>
      <c r="GG110" s="31"/>
      <c r="GH110" s="31"/>
      <c r="GI110" s="31"/>
      <c r="GJ110" s="31"/>
      <c r="GK110" s="31"/>
      <c r="GL110" s="31"/>
      <c r="GM110" s="31"/>
      <c r="GN110" s="31"/>
      <c r="GO110" s="31"/>
      <c r="GP110" s="31"/>
      <c r="GQ110" s="31"/>
      <c r="GR110" s="31"/>
      <c r="GS110" s="31"/>
      <c r="GT110" s="31"/>
      <c r="GU110" s="31"/>
      <c r="GV110" s="31"/>
      <c r="GW110" s="31"/>
      <c r="GX110" s="31"/>
      <c r="GY110" s="31"/>
      <c r="GZ110" s="31"/>
      <c r="HA110" s="31"/>
      <c r="HB110" s="31"/>
      <c r="HC110" s="31"/>
      <c r="HD110" s="31"/>
      <c r="HE110" s="31"/>
      <c r="HF110" s="31"/>
      <c r="HG110" s="31"/>
      <c r="HH110" s="31"/>
      <c r="HI110" s="31"/>
      <c r="HJ110" s="31"/>
      <c r="HK110" s="31"/>
      <c r="HL110" s="31"/>
      <c r="HM110" s="31"/>
      <c r="HN110" s="31"/>
      <c r="HO110" s="31"/>
      <c r="HP110" s="31"/>
      <c r="HQ110" s="31"/>
      <c r="HR110" s="31"/>
      <c r="HS110" s="31"/>
      <c r="HT110" s="31"/>
    </row>
    <row r="111" spans="1:228">
      <c r="B111" s="29"/>
      <c r="C111" s="30"/>
      <c r="D111" s="43"/>
      <c r="E111" s="42" t="s">
        <v>490</v>
      </c>
      <c r="F111" s="35"/>
      <c r="G111" s="30"/>
      <c r="H111" s="30"/>
      <c r="I111" s="189"/>
      <c r="J111" s="189"/>
      <c r="K111" s="189"/>
      <c r="L111" s="30"/>
    </row>
    <row r="112" spans="1:228">
      <c r="B112" s="29"/>
      <c r="C112" s="30"/>
      <c r="D112" s="43"/>
      <c r="E112" s="42" t="s">
        <v>490</v>
      </c>
      <c r="F112" s="35"/>
      <c r="G112" s="30"/>
      <c r="H112" s="30"/>
      <c r="I112" s="189"/>
      <c r="J112" s="189"/>
      <c r="K112" s="189"/>
      <c r="L112" s="30"/>
    </row>
    <row r="113" spans="1:228">
      <c r="A113" s="82">
        <v>12500</v>
      </c>
      <c r="B113" s="68" t="s">
        <v>168</v>
      </c>
      <c r="C113" s="70">
        <v>12</v>
      </c>
      <c r="D113" s="69"/>
      <c r="E113" s="69" t="s">
        <v>253</v>
      </c>
      <c r="F113" s="69" t="s">
        <v>253</v>
      </c>
      <c r="G113" s="69" t="s">
        <v>253</v>
      </c>
      <c r="H113" s="70"/>
      <c r="I113" s="152" t="s">
        <v>129</v>
      </c>
      <c r="J113" s="152" t="s">
        <v>132</v>
      </c>
      <c r="K113" s="190" t="s">
        <v>283</v>
      </c>
      <c r="L113" s="183" t="s">
        <v>180</v>
      </c>
      <c r="M113" s="71"/>
    </row>
    <row r="114" spans="1:228">
      <c r="B114" s="29"/>
      <c r="C114" s="30"/>
      <c r="D114" s="43"/>
      <c r="E114" s="43" t="s">
        <v>253</v>
      </c>
      <c r="F114" s="35"/>
      <c r="G114" s="30"/>
      <c r="H114" s="30"/>
      <c r="I114" s="189"/>
      <c r="J114" s="189"/>
      <c r="L114" s="30"/>
    </row>
    <row r="115" spans="1:228">
      <c r="B115" s="29"/>
      <c r="C115" s="30"/>
      <c r="D115" s="43"/>
      <c r="E115" s="43" t="s">
        <v>253</v>
      </c>
      <c r="F115" s="35"/>
      <c r="G115" s="30"/>
      <c r="H115" s="30"/>
      <c r="I115" s="189"/>
      <c r="J115" s="189"/>
      <c r="K115" s="189"/>
      <c r="L115" s="30"/>
    </row>
    <row r="116" spans="1:228" s="71" customFormat="1">
      <c r="A116" s="83"/>
      <c r="B116" s="29"/>
      <c r="C116" s="212"/>
      <c r="D116" s="47"/>
      <c r="E116" s="43" t="s">
        <v>253</v>
      </c>
      <c r="F116" s="35"/>
      <c r="G116" s="30"/>
      <c r="H116" s="30"/>
      <c r="I116" s="189"/>
      <c r="J116" s="189"/>
      <c r="K116" s="189"/>
      <c r="L116" s="30"/>
      <c r="M116" s="30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  <c r="BU116" s="25"/>
      <c r="BV116" s="25"/>
      <c r="BW116" s="25"/>
      <c r="BX116" s="25"/>
      <c r="BY116" s="25"/>
      <c r="BZ116" s="25"/>
      <c r="CA116" s="25"/>
      <c r="CB116" s="25"/>
      <c r="CC116" s="25"/>
      <c r="CD116" s="25"/>
      <c r="CE116" s="25"/>
      <c r="CF116" s="25"/>
      <c r="CG116" s="25"/>
      <c r="CH116" s="25"/>
      <c r="CI116" s="25"/>
      <c r="CJ116" s="25"/>
      <c r="CK116" s="25"/>
      <c r="CL116" s="25"/>
      <c r="CM116" s="25"/>
      <c r="CN116" s="25"/>
      <c r="CO116" s="25"/>
      <c r="CP116" s="25"/>
      <c r="CQ116" s="25"/>
      <c r="CR116" s="25"/>
      <c r="CS116" s="25"/>
      <c r="CT116" s="25"/>
      <c r="CU116" s="25"/>
      <c r="CV116" s="25"/>
      <c r="CW116" s="25"/>
      <c r="CX116" s="25"/>
      <c r="CY116" s="25"/>
      <c r="CZ116" s="25"/>
      <c r="DA116" s="25"/>
      <c r="DB116" s="25"/>
      <c r="DC116" s="25"/>
      <c r="DD116" s="25"/>
      <c r="DE116" s="25"/>
      <c r="DF116" s="25"/>
      <c r="DG116" s="25"/>
      <c r="DH116" s="25"/>
      <c r="DI116" s="25"/>
      <c r="DJ116" s="25"/>
      <c r="DK116" s="25"/>
      <c r="DL116" s="25"/>
      <c r="DM116" s="25"/>
      <c r="DN116" s="25"/>
      <c r="DO116" s="25"/>
      <c r="DP116" s="25"/>
      <c r="DQ116" s="25"/>
      <c r="DR116" s="25"/>
      <c r="DS116" s="25"/>
      <c r="DT116" s="25"/>
      <c r="DU116" s="25"/>
      <c r="DV116" s="25"/>
      <c r="DW116" s="25"/>
      <c r="DX116" s="25"/>
      <c r="DY116" s="25"/>
      <c r="DZ116" s="25"/>
      <c r="EA116" s="25"/>
      <c r="EB116" s="25"/>
      <c r="EC116" s="25"/>
      <c r="ED116" s="25"/>
      <c r="EE116" s="25"/>
      <c r="EF116" s="25"/>
      <c r="EG116" s="25"/>
      <c r="EH116" s="25"/>
      <c r="EI116" s="25"/>
      <c r="EJ116" s="25"/>
      <c r="EK116" s="25"/>
      <c r="EL116" s="25"/>
      <c r="EM116" s="25"/>
      <c r="EN116" s="25"/>
      <c r="EO116" s="25"/>
      <c r="EP116" s="25"/>
      <c r="EQ116" s="25"/>
      <c r="ER116" s="25"/>
      <c r="ES116" s="25"/>
      <c r="ET116" s="25"/>
      <c r="EU116" s="25"/>
      <c r="EV116" s="25"/>
      <c r="EW116" s="25"/>
      <c r="EX116" s="25"/>
      <c r="EY116" s="25"/>
      <c r="EZ116" s="25"/>
      <c r="FA116" s="25"/>
      <c r="FB116" s="25"/>
      <c r="FC116" s="25"/>
      <c r="FD116" s="25"/>
      <c r="FE116" s="25"/>
      <c r="FF116" s="25"/>
      <c r="FG116" s="25"/>
      <c r="FH116" s="25"/>
      <c r="FI116" s="25"/>
      <c r="FJ116" s="25"/>
      <c r="FK116" s="25"/>
      <c r="FL116" s="25"/>
      <c r="FM116" s="25"/>
      <c r="FN116" s="25"/>
      <c r="FO116" s="25"/>
      <c r="FP116" s="25"/>
      <c r="FQ116" s="25"/>
      <c r="FR116" s="25"/>
      <c r="FS116" s="25"/>
      <c r="FT116" s="25"/>
      <c r="FU116" s="25"/>
      <c r="FV116" s="25"/>
      <c r="FW116" s="25"/>
      <c r="FX116" s="25"/>
      <c r="FY116" s="25"/>
      <c r="FZ116" s="25"/>
      <c r="GA116" s="25"/>
      <c r="GB116" s="25"/>
      <c r="GC116" s="25"/>
      <c r="GD116" s="25"/>
      <c r="GE116" s="25"/>
      <c r="GF116" s="25"/>
      <c r="GG116" s="25"/>
      <c r="GH116" s="25"/>
      <c r="GI116" s="25"/>
      <c r="GJ116" s="25"/>
      <c r="GK116" s="25"/>
      <c r="GL116" s="25"/>
      <c r="GM116" s="25"/>
      <c r="GN116" s="25"/>
      <c r="GO116" s="25"/>
      <c r="GP116" s="25"/>
      <c r="GQ116" s="25"/>
      <c r="GR116" s="25"/>
      <c r="GS116" s="25"/>
      <c r="GT116" s="25"/>
      <c r="GU116" s="25"/>
      <c r="GV116" s="25"/>
      <c r="GW116" s="25"/>
      <c r="GX116" s="25"/>
      <c r="GY116" s="25"/>
      <c r="GZ116" s="25"/>
      <c r="HA116" s="25"/>
      <c r="HB116" s="25"/>
      <c r="HC116" s="25"/>
      <c r="HD116" s="25"/>
      <c r="HE116" s="25"/>
      <c r="HF116" s="25"/>
      <c r="HG116" s="25"/>
      <c r="HH116" s="25"/>
      <c r="HI116" s="25"/>
      <c r="HJ116" s="25"/>
      <c r="HK116" s="25"/>
      <c r="HL116" s="25"/>
      <c r="HM116" s="25"/>
      <c r="HN116" s="25"/>
      <c r="HO116" s="25"/>
      <c r="HP116" s="25"/>
      <c r="HQ116" s="25"/>
      <c r="HR116" s="25"/>
      <c r="HS116" s="25"/>
      <c r="HT116" s="25"/>
    </row>
    <row r="117" spans="1:228">
      <c r="B117" s="29"/>
      <c r="C117" s="30"/>
      <c r="D117" s="43"/>
      <c r="E117" s="43" t="s">
        <v>253</v>
      </c>
      <c r="F117" s="35"/>
      <c r="G117" s="30"/>
      <c r="H117" s="30"/>
      <c r="I117" s="189"/>
      <c r="J117" s="189"/>
      <c r="K117" s="189"/>
      <c r="L117" s="30"/>
    </row>
    <row r="118" spans="1:228">
      <c r="B118" s="29"/>
      <c r="C118" s="30"/>
      <c r="D118" s="43"/>
      <c r="E118" s="43" t="s">
        <v>253</v>
      </c>
      <c r="F118" s="35"/>
      <c r="G118" s="30"/>
      <c r="H118" s="30"/>
      <c r="I118" s="189"/>
      <c r="J118" s="189"/>
      <c r="K118" s="189"/>
      <c r="L118" s="30"/>
    </row>
    <row r="119" spans="1:228">
      <c r="B119" s="29"/>
      <c r="C119" s="30"/>
      <c r="D119" s="43"/>
      <c r="E119" s="43" t="s">
        <v>253</v>
      </c>
      <c r="F119" s="35"/>
      <c r="G119" s="30"/>
      <c r="H119" s="30"/>
      <c r="I119" s="189"/>
      <c r="J119" s="189"/>
      <c r="K119" s="189"/>
      <c r="L119" s="30"/>
    </row>
    <row r="120" spans="1:228">
      <c r="B120" s="29"/>
      <c r="C120" s="30"/>
      <c r="D120" s="43"/>
      <c r="E120" s="43" t="s">
        <v>253</v>
      </c>
      <c r="F120" s="35"/>
      <c r="G120" s="30"/>
      <c r="H120" s="30"/>
      <c r="I120" s="189"/>
      <c r="J120" s="189"/>
      <c r="K120" s="189"/>
      <c r="L120" s="30"/>
    </row>
    <row r="121" spans="1:228">
      <c r="B121" s="29"/>
      <c r="C121" s="212"/>
      <c r="D121" s="50"/>
      <c r="E121" s="43" t="s">
        <v>253</v>
      </c>
      <c r="F121" s="35"/>
      <c r="G121" s="30"/>
      <c r="H121" s="30"/>
      <c r="I121" s="189"/>
      <c r="J121" s="189"/>
      <c r="K121" s="189"/>
      <c r="L121" s="30"/>
      <c r="M121" s="31"/>
    </row>
    <row r="122" spans="1:228">
      <c r="B122" s="29"/>
      <c r="C122" s="212"/>
      <c r="D122" s="50"/>
      <c r="E122" s="43" t="s">
        <v>253</v>
      </c>
      <c r="F122" s="35"/>
      <c r="G122" s="30"/>
      <c r="H122" s="30"/>
      <c r="I122" s="189"/>
      <c r="J122" s="189"/>
      <c r="K122" s="189"/>
      <c r="L122" s="30"/>
      <c r="M122" s="3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1"/>
      <c r="AZ122" s="71"/>
      <c r="BA122" s="71"/>
      <c r="BB122" s="71"/>
      <c r="BC122" s="71"/>
      <c r="BD122" s="71"/>
      <c r="BE122" s="71"/>
      <c r="BF122" s="71"/>
      <c r="BG122" s="71"/>
      <c r="BH122" s="71"/>
      <c r="BI122" s="71"/>
      <c r="BJ122" s="71"/>
      <c r="BK122" s="71"/>
      <c r="BL122" s="71"/>
      <c r="BM122" s="71"/>
      <c r="BN122" s="71"/>
      <c r="BO122" s="71"/>
      <c r="BP122" s="71"/>
      <c r="BQ122" s="71"/>
      <c r="BR122" s="71"/>
      <c r="BS122" s="71"/>
      <c r="BT122" s="71"/>
      <c r="BU122" s="71"/>
      <c r="BV122" s="71"/>
      <c r="BW122" s="71"/>
      <c r="BX122" s="71"/>
      <c r="BY122" s="71"/>
      <c r="BZ122" s="71"/>
      <c r="CA122" s="71"/>
      <c r="CB122" s="71"/>
      <c r="CC122" s="71"/>
      <c r="CD122" s="71"/>
      <c r="CE122" s="71"/>
      <c r="CF122" s="71"/>
      <c r="CG122" s="71"/>
      <c r="CH122" s="71"/>
      <c r="CI122" s="71"/>
      <c r="CJ122" s="71"/>
      <c r="CK122" s="71"/>
      <c r="CL122" s="71"/>
      <c r="CM122" s="71"/>
      <c r="CN122" s="71"/>
      <c r="CO122" s="71"/>
      <c r="CP122" s="71"/>
      <c r="CQ122" s="71"/>
      <c r="CR122" s="71"/>
      <c r="CS122" s="71"/>
      <c r="CT122" s="71"/>
      <c r="CU122" s="71"/>
      <c r="CV122" s="71"/>
      <c r="CW122" s="71"/>
      <c r="CX122" s="71"/>
      <c r="CY122" s="71"/>
      <c r="CZ122" s="71"/>
      <c r="DA122" s="71"/>
      <c r="DB122" s="71"/>
      <c r="DC122" s="71"/>
      <c r="DD122" s="71"/>
      <c r="DE122" s="71"/>
      <c r="DF122" s="71"/>
      <c r="DG122" s="71"/>
      <c r="DH122" s="71"/>
      <c r="DI122" s="71"/>
      <c r="DJ122" s="71"/>
      <c r="DK122" s="71"/>
      <c r="DL122" s="71"/>
      <c r="DM122" s="71"/>
      <c r="DN122" s="71"/>
      <c r="DO122" s="71"/>
      <c r="DP122" s="71"/>
      <c r="DQ122" s="71"/>
      <c r="DR122" s="71"/>
      <c r="DS122" s="71"/>
      <c r="DT122" s="71"/>
      <c r="DU122" s="71"/>
      <c r="DV122" s="71"/>
      <c r="DW122" s="71"/>
      <c r="DX122" s="71"/>
      <c r="DY122" s="71"/>
      <c r="DZ122" s="71"/>
      <c r="EA122" s="71"/>
      <c r="EB122" s="71"/>
      <c r="EC122" s="71"/>
      <c r="ED122" s="71"/>
      <c r="EE122" s="71"/>
      <c r="EF122" s="71"/>
      <c r="EG122" s="71"/>
      <c r="EH122" s="71"/>
      <c r="EI122" s="71"/>
      <c r="EJ122" s="71"/>
      <c r="EK122" s="71"/>
      <c r="EL122" s="71"/>
      <c r="EM122" s="71"/>
      <c r="EN122" s="71"/>
      <c r="EO122" s="71"/>
      <c r="EP122" s="71"/>
      <c r="EQ122" s="71"/>
      <c r="ER122" s="71"/>
      <c r="ES122" s="71"/>
      <c r="ET122" s="71"/>
      <c r="EU122" s="71"/>
      <c r="EV122" s="71"/>
      <c r="EW122" s="71"/>
      <c r="EX122" s="71"/>
      <c r="EY122" s="71"/>
      <c r="EZ122" s="71"/>
      <c r="FA122" s="71"/>
      <c r="FB122" s="71"/>
      <c r="FC122" s="71"/>
      <c r="FD122" s="71"/>
      <c r="FE122" s="71"/>
      <c r="FF122" s="71"/>
      <c r="FG122" s="71"/>
      <c r="FH122" s="71"/>
      <c r="FI122" s="71"/>
      <c r="FJ122" s="71"/>
      <c r="FK122" s="71"/>
      <c r="FL122" s="71"/>
      <c r="FM122" s="71"/>
      <c r="FN122" s="71"/>
      <c r="FO122" s="71"/>
      <c r="FP122" s="71"/>
      <c r="FQ122" s="71"/>
      <c r="FR122" s="71"/>
      <c r="FS122" s="71"/>
      <c r="FT122" s="71"/>
      <c r="FU122" s="71"/>
      <c r="FV122" s="71"/>
      <c r="FW122" s="71"/>
      <c r="FX122" s="71"/>
      <c r="FY122" s="71"/>
      <c r="FZ122" s="71"/>
      <c r="GA122" s="71"/>
      <c r="GB122" s="71"/>
      <c r="GC122" s="71"/>
      <c r="GD122" s="71"/>
      <c r="GE122" s="71"/>
      <c r="GF122" s="71"/>
      <c r="GG122" s="71"/>
      <c r="GH122" s="71"/>
      <c r="GI122" s="71"/>
      <c r="GJ122" s="71"/>
      <c r="GK122" s="71"/>
      <c r="GL122" s="71"/>
      <c r="GM122" s="71"/>
      <c r="GN122" s="71"/>
      <c r="GO122" s="71"/>
      <c r="GP122" s="71"/>
      <c r="GQ122" s="71"/>
      <c r="GR122" s="71"/>
      <c r="GS122" s="71"/>
      <c r="GT122" s="71"/>
      <c r="GU122" s="71"/>
      <c r="GV122" s="71"/>
      <c r="GW122" s="71"/>
      <c r="GX122" s="71"/>
      <c r="GY122" s="71"/>
      <c r="GZ122" s="71"/>
      <c r="HA122" s="71"/>
      <c r="HB122" s="71"/>
      <c r="HC122" s="71"/>
      <c r="HD122" s="71"/>
      <c r="HE122" s="71"/>
      <c r="HF122" s="71"/>
      <c r="HG122" s="71"/>
      <c r="HH122" s="71"/>
      <c r="HI122" s="71"/>
      <c r="HJ122" s="71"/>
      <c r="HK122" s="71"/>
      <c r="HL122" s="71"/>
      <c r="HM122" s="71"/>
      <c r="HN122" s="71"/>
      <c r="HO122" s="71"/>
      <c r="HP122" s="71"/>
      <c r="HQ122" s="71"/>
      <c r="HR122" s="71"/>
      <c r="HS122" s="71"/>
      <c r="HT122" s="71"/>
    </row>
    <row r="123" spans="1:228">
      <c r="B123" s="29"/>
      <c r="C123" s="212"/>
      <c r="D123" s="50"/>
      <c r="E123" s="43" t="s">
        <v>253</v>
      </c>
      <c r="F123" s="35"/>
      <c r="G123" s="30"/>
      <c r="H123" s="30"/>
      <c r="I123" s="189"/>
      <c r="J123" s="189"/>
      <c r="K123" s="189"/>
      <c r="L123" s="30"/>
      <c r="M123" s="31"/>
    </row>
    <row r="124" spans="1:228">
      <c r="B124" s="29"/>
      <c r="C124" s="212"/>
      <c r="D124" s="50"/>
      <c r="E124" s="43" t="s">
        <v>253</v>
      </c>
      <c r="F124" s="35"/>
      <c r="G124" s="30"/>
      <c r="H124" s="30"/>
      <c r="I124" s="189"/>
      <c r="J124" s="189"/>
      <c r="K124" s="189"/>
      <c r="L124" s="30"/>
      <c r="M124" s="31"/>
    </row>
    <row r="125" spans="1:228">
      <c r="B125" s="29"/>
      <c r="C125" s="212"/>
      <c r="D125" s="50"/>
      <c r="E125" s="43" t="s">
        <v>253</v>
      </c>
      <c r="F125" s="35"/>
      <c r="G125" s="30"/>
      <c r="H125" s="30"/>
      <c r="I125" s="189"/>
      <c r="J125" s="189"/>
      <c r="K125" s="189"/>
      <c r="L125" s="30"/>
      <c r="M125" s="31"/>
    </row>
    <row r="126" spans="1:228">
      <c r="A126" s="82">
        <v>12500</v>
      </c>
      <c r="B126" s="153" t="s">
        <v>168</v>
      </c>
      <c r="C126" s="44">
        <v>12</v>
      </c>
      <c r="D126" s="154"/>
      <c r="E126" s="154" t="s">
        <v>239</v>
      </c>
      <c r="F126" s="154" t="s">
        <v>239</v>
      </c>
      <c r="G126" s="154" t="s">
        <v>239</v>
      </c>
      <c r="H126" s="70"/>
      <c r="I126" s="70" t="s">
        <v>221</v>
      </c>
      <c r="J126" s="70" t="s">
        <v>240</v>
      </c>
      <c r="K126" s="190" t="s">
        <v>289</v>
      </c>
      <c r="L126" s="70"/>
      <c r="M126" s="71"/>
    </row>
    <row r="127" spans="1:228">
      <c r="B127" s="39"/>
      <c r="C127" s="31"/>
      <c r="D127" s="42"/>
      <c r="E127" s="42" t="s">
        <v>239</v>
      </c>
      <c r="F127" s="35"/>
      <c r="G127" s="30"/>
      <c r="H127" s="30"/>
      <c r="I127" s="189"/>
      <c r="J127" s="189"/>
      <c r="K127" s="189"/>
      <c r="L127" s="30"/>
    </row>
    <row r="128" spans="1:228" s="71" customFormat="1">
      <c r="A128" s="83"/>
      <c r="B128" s="39"/>
      <c r="C128" s="31"/>
      <c r="D128" s="42"/>
      <c r="E128" s="42" t="s">
        <v>239</v>
      </c>
      <c r="F128" s="35"/>
      <c r="G128" s="30"/>
      <c r="H128" s="30"/>
      <c r="I128" s="189"/>
      <c r="J128" s="189"/>
      <c r="K128" s="189"/>
      <c r="L128" s="30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25"/>
      <c r="BP128" s="25"/>
      <c r="BQ128" s="25"/>
      <c r="BR128" s="25"/>
      <c r="BS128" s="25"/>
      <c r="BT128" s="25"/>
      <c r="BU128" s="25"/>
      <c r="BV128" s="25"/>
      <c r="BW128" s="25"/>
      <c r="BX128" s="25"/>
      <c r="BY128" s="25"/>
      <c r="BZ128" s="25"/>
      <c r="CA128" s="25"/>
      <c r="CB128" s="25"/>
      <c r="CC128" s="25"/>
      <c r="CD128" s="25"/>
      <c r="CE128" s="25"/>
      <c r="CF128" s="25"/>
      <c r="CG128" s="25"/>
      <c r="CH128" s="25"/>
      <c r="CI128" s="25"/>
      <c r="CJ128" s="25"/>
      <c r="CK128" s="25"/>
      <c r="CL128" s="25"/>
      <c r="CM128" s="25"/>
      <c r="CN128" s="25"/>
      <c r="CO128" s="25"/>
      <c r="CP128" s="25"/>
      <c r="CQ128" s="25"/>
      <c r="CR128" s="25"/>
      <c r="CS128" s="25"/>
      <c r="CT128" s="25"/>
      <c r="CU128" s="25"/>
      <c r="CV128" s="25"/>
      <c r="CW128" s="25"/>
      <c r="CX128" s="25"/>
      <c r="CY128" s="25"/>
      <c r="CZ128" s="25"/>
      <c r="DA128" s="25"/>
      <c r="DB128" s="25"/>
      <c r="DC128" s="25"/>
      <c r="DD128" s="25"/>
      <c r="DE128" s="25"/>
      <c r="DF128" s="25"/>
      <c r="DG128" s="25"/>
      <c r="DH128" s="25"/>
      <c r="DI128" s="25"/>
      <c r="DJ128" s="25"/>
      <c r="DK128" s="25"/>
      <c r="DL128" s="25"/>
      <c r="DM128" s="25"/>
      <c r="DN128" s="25"/>
      <c r="DO128" s="25"/>
      <c r="DP128" s="25"/>
      <c r="DQ128" s="25"/>
      <c r="DR128" s="25"/>
      <c r="DS128" s="25"/>
      <c r="DT128" s="25"/>
      <c r="DU128" s="25"/>
      <c r="DV128" s="25"/>
      <c r="DW128" s="25"/>
      <c r="DX128" s="25"/>
      <c r="DY128" s="25"/>
      <c r="DZ128" s="25"/>
      <c r="EA128" s="25"/>
      <c r="EB128" s="25"/>
      <c r="EC128" s="25"/>
      <c r="ED128" s="25"/>
      <c r="EE128" s="25"/>
      <c r="EF128" s="25"/>
      <c r="EG128" s="25"/>
      <c r="EH128" s="25"/>
      <c r="EI128" s="25"/>
      <c r="EJ128" s="25"/>
      <c r="EK128" s="25"/>
      <c r="EL128" s="25"/>
      <c r="EM128" s="25"/>
      <c r="EN128" s="25"/>
      <c r="EO128" s="25"/>
      <c r="EP128" s="25"/>
      <c r="EQ128" s="25"/>
      <c r="ER128" s="25"/>
      <c r="ES128" s="25"/>
      <c r="ET128" s="25"/>
      <c r="EU128" s="25"/>
      <c r="EV128" s="25"/>
      <c r="EW128" s="25"/>
      <c r="EX128" s="25"/>
      <c r="EY128" s="25"/>
      <c r="EZ128" s="25"/>
      <c r="FA128" s="25"/>
      <c r="FB128" s="25"/>
      <c r="FC128" s="25"/>
      <c r="FD128" s="25"/>
      <c r="FE128" s="25"/>
      <c r="FF128" s="25"/>
      <c r="FG128" s="25"/>
      <c r="FH128" s="25"/>
      <c r="FI128" s="25"/>
      <c r="FJ128" s="25"/>
      <c r="FK128" s="25"/>
      <c r="FL128" s="25"/>
      <c r="FM128" s="25"/>
      <c r="FN128" s="25"/>
      <c r="FO128" s="25"/>
      <c r="FP128" s="25"/>
      <c r="FQ128" s="25"/>
      <c r="FR128" s="25"/>
      <c r="FS128" s="25"/>
      <c r="FT128" s="25"/>
      <c r="FU128" s="25"/>
      <c r="FV128" s="25"/>
      <c r="FW128" s="25"/>
      <c r="FX128" s="25"/>
      <c r="FY128" s="25"/>
      <c r="FZ128" s="25"/>
      <c r="GA128" s="25"/>
      <c r="GB128" s="25"/>
      <c r="GC128" s="25"/>
      <c r="GD128" s="25"/>
      <c r="GE128" s="25"/>
      <c r="GF128" s="25"/>
      <c r="GG128" s="25"/>
      <c r="GH128" s="25"/>
      <c r="GI128" s="25"/>
      <c r="GJ128" s="25"/>
      <c r="GK128" s="25"/>
      <c r="GL128" s="25"/>
      <c r="GM128" s="25"/>
      <c r="GN128" s="25"/>
      <c r="GO128" s="25"/>
      <c r="GP128" s="25"/>
      <c r="GQ128" s="25"/>
      <c r="GR128" s="25"/>
      <c r="GS128" s="25"/>
      <c r="GT128" s="25"/>
      <c r="GU128" s="25"/>
      <c r="GV128" s="25"/>
      <c r="GW128" s="25"/>
      <c r="GX128" s="25"/>
      <c r="GY128" s="25"/>
      <c r="GZ128" s="25"/>
      <c r="HA128" s="25"/>
      <c r="HB128" s="25"/>
      <c r="HC128" s="25"/>
      <c r="HD128" s="25"/>
      <c r="HE128" s="25"/>
      <c r="HF128" s="25"/>
      <c r="HG128" s="25"/>
      <c r="HH128" s="25"/>
      <c r="HI128" s="25"/>
      <c r="HJ128" s="25"/>
      <c r="HK128" s="25"/>
      <c r="HL128" s="25"/>
      <c r="HM128" s="25"/>
      <c r="HN128" s="25"/>
      <c r="HO128" s="25"/>
      <c r="HP128" s="25"/>
      <c r="HQ128" s="25"/>
      <c r="HR128" s="25"/>
      <c r="HS128" s="25"/>
      <c r="HT128" s="25"/>
    </row>
    <row r="129" spans="1:228">
      <c r="B129" s="39"/>
      <c r="C129" s="30"/>
      <c r="D129" s="43"/>
      <c r="E129" s="42" t="s">
        <v>239</v>
      </c>
      <c r="F129" s="35" t="s">
        <v>798</v>
      </c>
      <c r="G129" s="35" t="s">
        <v>242</v>
      </c>
      <c r="H129" s="30"/>
      <c r="I129" s="189"/>
      <c r="J129" s="189"/>
      <c r="K129" s="189"/>
      <c r="L129" s="30"/>
    </row>
    <row r="130" spans="1:228">
      <c r="B130" s="36"/>
      <c r="C130" s="212"/>
      <c r="D130" s="50"/>
      <c r="E130" s="42" t="s">
        <v>239</v>
      </c>
      <c r="F130" s="35" t="s">
        <v>797</v>
      </c>
      <c r="G130" s="35" t="s">
        <v>242</v>
      </c>
      <c r="H130" s="30"/>
      <c r="I130" s="189"/>
      <c r="J130" s="189"/>
      <c r="K130" s="189"/>
      <c r="L130" s="30"/>
    </row>
    <row r="131" spans="1:228">
      <c r="B131" s="36"/>
      <c r="C131" s="30"/>
      <c r="D131" s="43"/>
      <c r="E131" s="42" t="s">
        <v>239</v>
      </c>
      <c r="F131" s="35" t="s">
        <v>789</v>
      </c>
      <c r="G131" s="35" t="s">
        <v>242</v>
      </c>
      <c r="H131" s="30"/>
      <c r="I131" s="189"/>
      <c r="J131" s="189"/>
      <c r="K131" s="189"/>
      <c r="L131" s="30"/>
    </row>
    <row r="132" spans="1:228">
      <c r="B132" s="36"/>
      <c r="C132" s="30"/>
      <c r="D132" s="43"/>
      <c r="E132" s="42" t="s">
        <v>239</v>
      </c>
      <c r="F132" s="35" t="s">
        <v>790</v>
      </c>
      <c r="G132" s="35" t="s">
        <v>796</v>
      </c>
      <c r="H132" s="30"/>
      <c r="I132" s="189"/>
      <c r="J132" s="189"/>
      <c r="K132" s="189"/>
      <c r="L132" s="30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71"/>
      <c r="AZ132" s="71"/>
      <c r="BA132" s="71"/>
      <c r="BB132" s="71"/>
      <c r="BC132" s="71"/>
      <c r="BD132" s="71"/>
      <c r="BE132" s="71"/>
      <c r="BF132" s="71"/>
      <c r="BG132" s="71"/>
      <c r="BH132" s="71"/>
      <c r="BI132" s="71"/>
      <c r="BJ132" s="71"/>
      <c r="BK132" s="71"/>
      <c r="BL132" s="71"/>
      <c r="BM132" s="71"/>
      <c r="BN132" s="71"/>
      <c r="BO132" s="71"/>
      <c r="BP132" s="71"/>
      <c r="BQ132" s="71"/>
      <c r="BR132" s="71"/>
      <c r="BS132" s="71"/>
      <c r="BT132" s="71"/>
      <c r="BU132" s="71"/>
      <c r="BV132" s="71"/>
      <c r="BW132" s="71"/>
      <c r="BX132" s="71"/>
      <c r="BY132" s="71"/>
      <c r="BZ132" s="71"/>
      <c r="CA132" s="71"/>
      <c r="CB132" s="71"/>
      <c r="CC132" s="71"/>
      <c r="CD132" s="71"/>
      <c r="CE132" s="71"/>
      <c r="CF132" s="71"/>
      <c r="CG132" s="71"/>
      <c r="CH132" s="71"/>
      <c r="CI132" s="71"/>
      <c r="CJ132" s="71"/>
      <c r="CK132" s="71"/>
      <c r="CL132" s="71"/>
      <c r="CM132" s="71"/>
      <c r="CN132" s="71"/>
      <c r="CO132" s="71"/>
      <c r="CP132" s="71"/>
      <c r="CQ132" s="71"/>
      <c r="CR132" s="71"/>
      <c r="CS132" s="71"/>
      <c r="CT132" s="71"/>
      <c r="CU132" s="71"/>
      <c r="CV132" s="71"/>
      <c r="CW132" s="71"/>
      <c r="CX132" s="71"/>
      <c r="CY132" s="71"/>
      <c r="CZ132" s="71"/>
      <c r="DA132" s="71"/>
      <c r="DB132" s="71"/>
      <c r="DC132" s="71"/>
      <c r="DD132" s="71"/>
      <c r="DE132" s="71"/>
      <c r="DF132" s="71"/>
      <c r="DG132" s="71"/>
      <c r="DH132" s="71"/>
      <c r="DI132" s="71"/>
      <c r="DJ132" s="71"/>
      <c r="DK132" s="71"/>
      <c r="DL132" s="71"/>
      <c r="DM132" s="71"/>
      <c r="DN132" s="71"/>
      <c r="DO132" s="71"/>
      <c r="DP132" s="71"/>
      <c r="DQ132" s="71"/>
      <c r="DR132" s="71"/>
      <c r="DS132" s="71"/>
      <c r="DT132" s="71"/>
      <c r="DU132" s="71"/>
      <c r="DV132" s="71"/>
      <c r="DW132" s="71"/>
      <c r="DX132" s="71"/>
      <c r="DY132" s="71"/>
      <c r="DZ132" s="71"/>
      <c r="EA132" s="71"/>
      <c r="EB132" s="71"/>
      <c r="EC132" s="71"/>
      <c r="ED132" s="71"/>
      <c r="EE132" s="71"/>
      <c r="EF132" s="71"/>
      <c r="EG132" s="71"/>
      <c r="EH132" s="71"/>
      <c r="EI132" s="71"/>
      <c r="EJ132" s="71"/>
      <c r="EK132" s="71"/>
      <c r="EL132" s="71"/>
      <c r="EM132" s="71"/>
      <c r="EN132" s="71"/>
      <c r="EO132" s="71"/>
      <c r="EP132" s="71"/>
      <c r="EQ132" s="71"/>
      <c r="ER132" s="71"/>
      <c r="ES132" s="71"/>
      <c r="ET132" s="71"/>
      <c r="EU132" s="71"/>
      <c r="EV132" s="71"/>
      <c r="EW132" s="71"/>
      <c r="EX132" s="71"/>
      <c r="EY132" s="71"/>
      <c r="EZ132" s="71"/>
      <c r="FA132" s="71"/>
      <c r="FB132" s="71"/>
      <c r="FC132" s="71"/>
      <c r="FD132" s="71"/>
      <c r="FE132" s="71"/>
      <c r="FF132" s="71"/>
      <c r="FG132" s="71"/>
      <c r="FH132" s="71"/>
      <c r="FI132" s="71"/>
      <c r="FJ132" s="71"/>
      <c r="FK132" s="71"/>
      <c r="FL132" s="71"/>
      <c r="FM132" s="71"/>
      <c r="FN132" s="71"/>
      <c r="FO132" s="71"/>
      <c r="FP132" s="71"/>
      <c r="FQ132" s="71"/>
      <c r="FR132" s="71"/>
      <c r="FS132" s="71"/>
      <c r="FT132" s="71"/>
      <c r="FU132" s="71"/>
      <c r="FV132" s="71"/>
      <c r="FW132" s="71"/>
      <c r="FX132" s="71"/>
      <c r="FY132" s="71"/>
      <c r="FZ132" s="71"/>
      <c r="GA132" s="71"/>
      <c r="GB132" s="71"/>
      <c r="GC132" s="71"/>
      <c r="GD132" s="71"/>
      <c r="GE132" s="71"/>
      <c r="GF132" s="71"/>
      <c r="GG132" s="71"/>
      <c r="GH132" s="71"/>
      <c r="GI132" s="71"/>
      <c r="GJ132" s="71"/>
      <c r="GK132" s="71"/>
      <c r="GL132" s="71"/>
      <c r="GM132" s="71"/>
      <c r="GN132" s="71"/>
      <c r="GO132" s="71"/>
      <c r="GP132" s="71"/>
      <c r="GQ132" s="71"/>
      <c r="GR132" s="71"/>
      <c r="GS132" s="71"/>
      <c r="GT132" s="71"/>
      <c r="GU132" s="71"/>
      <c r="GV132" s="71"/>
      <c r="GW132" s="71"/>
      <c r="GX132" s="71"/>
      <c r="GY132" s="71"/>
      <c r="GZ132" s="71"/>
      <c r="HA132" s="71"/>
      <c r="HB132" s="71"/>
      <c r="HC132" s="71"/>
      <c r="HD132" s="71"/>
      <c r="HE132" s="71"/>
      <c r="HF132" s="71"/>
      <c r="HG132" s="71"/>
      <c r="HH132" s="71"/>
      <c r="HI132" s="71"/>
      <c r="HJ132" s="71"/>
      <c r="HK132" s="71"/>
      <c r="HL132" s="71"/>
      <c r="HM132" s="71"/>
      <c r="HN132" s="71"/>
      <c r="HO132" s="71"/>
      <c r="HP132" s="71"/>
      <c r="HQ132" s="71"/>
      <c r="HR132" s="71"/>
      <c r="HS132" s="71"/>
      <c r="HT132" s="71"/>
    </row>
    <row r="133" spans="1:228">
      <c r="B133" s="36"/>
      <c r="C133" s="30"/>
      <c r="D133" s="43"/>
      <c r="E133" s="42" t="s">
        <v>239</v>
      </c>
      <c r="F133" s="35" t="s">
        <v>791</v>
      </c>
      <c r="G133" s="35" t="s">
        <v>242</v>
      </c>
      <c r="H133" s="30"/>
      <c r="I133" s="189"/>
      <c r="J133" s="189"/>
      <c r="K133" s="189"/>
      <c r="L133" s="30"/>
    </row>
    <row r="134" spans="1:228">
      <c r="B134" s="36"/>
      <c r="C134" s="30"/>
      <c r="D134" s="43"/>
      <c r="E134" s="42" t="s">
        <v>239</v>
      </c>
      <c r="F134" s="35" t="s">
        <v>792</v>
      </c>
      <c r="G134" s="35" t="s">
        <v>238</v>
      </c>
      <c r="H134" s="30"/>
      <c r="I134" s="189"/>
      <c r="J134" s="189"/>
      <c r="K134" s="189"/>
      <c r="L134" s="30"/>
    </row>
    <row r="135" spans="1:228" s="31" customFormat="1" ht="15.75" customHeight="1">
      <c r="A135" s="83"/>
      <c r="B135" s="36"/>
      <c r="C135" s="30"/>
      <c r="D135" s="43"/>
      <c r="E135" s="42" t="s">
        <v>239</v>
      </c>
      <c r="F135" s="35" t="s">
        <v>795</v>
      </c>
      <c r="G135" s="35" t="s">
        <v>238</v>
      </c>
      <c r="H135" s="30"/>
      <c r="I135" s="189"/>
      <c r="J135" s="189"/>
      <c r="K135" s="189"/>
      <c r="L135" s="30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5"/>
      <c r="BP135" s="25"/>
      <c r="BQ135" s="25"/>
      <c r="BR135" s="25"/>
      <c r="BS135" s="25"/>
      <c r="BT135" s="25"/>
      <c r="BU135" s="25"/>
      <c r="BV135" s="25"/>
      <c r="BW135" s="25"/>
      <c r="BX135" s="25"/>
      <c r="BY135" s="25"/>
      <c r="BZ135" s="25"/>
      <c r="CA135" s="25"/>
      <c r="CB135" s="25"/>
      <c r="CC135" s="25"/>
      <c r="CD135" s="25"/>
      <c r="CE135" s="25"/>
      <c r="CF135" s="25"/>
      <c r="CG135" s="25"/>
      <c r="CH135" s="25"/>
      <c r="CI135" s="25"/>
      <c r="CJ135" s="25"/>
      <c r="CK135" s="25"/>
      <c r="CL135" s="25"/>
      <c r="CM135" s="25"/>
      <c r="CN135" s="25"/>
      <c r="CO135" s="25"/>
      <c r="CP135" s="25"/>
      <c r="CQ135" s="25"/>
      <c r="CR135" s="25"/>
      <c r="CS135" s="25"/>
      <c r="CT135" s="25"/>
      <c r="CU135" s="25"/>
      <c r="CV135" s="25"/>
      <c r="CW135" s="25"/>
      <c r="CX135" s="25"/>
      <c r="CY135" s="25"/>
      <c r="CZ135" s="25"/>
      <c r="DA135" s="25"/>
      <c r="DB135" s="25"/>
      <c r="DC135" s="25"/>
      <c r="DD135" s="25"/>
      <c r="DE135" s="25"/>
      <c r="DF135" s="25"/>
      <c r="DG135" s="25"/>
      <c r="DH135" s="25"/>
      <c r="DI135" s="25"/>
      <c r="DJ135" s="25"/>
      <c r="DK135" s="25"/>
      <c r="DL135" s="25"/>
      <c r="DM135" s="25"/>
      <c r="DN135" s="25"/>
      <c r="DO135" s="25"/>
      <c r="DP135" s="25"/>
      <c r="DQ135" s="25"/>
      <c r="DR135" s="25"/>
      <c r="DS135" s="25"/>
      <c r="DT135" s="25"/>
      <c r="DU135" s="25"/>
      <c r="DV135" s="25"/>
      <c r="DW135" s="25"/>
      <c r="DX135" s="25"/>
      <c r="DY135" s="25"/>
      <c r="DZ135" s="25"/>
      <c r="EA135" s="25"/>
      <c r="EB135" s="25"/>
      <c r="EC135" s="25"/>
      <c r="ED135" s="25"/>
      <c r="EE135" s="25"/>
      <c r="EF135" s="25"/>
      <c r="EG135" s="25"/>
      <c r="EH135" s="25"/>
      <c r="EI135" s="25"/>
      <c r="EJ135" s="25"/>
      <c r="EK135" s="25"/>
      <c r="EL135" s="25"/>
      <c r="EM135" s="25"/>
      <c r="EN135" s="25"/>
      <c r="EO135" s="25"/>
      <c r="EP135" s="25"/>
      <c r="EQ135" s="25"/>
      <c r="ER135" s="25"/>
      <c r="ES135" s="25"/>
      <c r="ET135" s="25"/>
      <c r="EU135" s="25"/>
      <c r="EV135" s="25"/>
      <c r="EW135" s="25"/>
      <c r="EX135" s="25"/>
      <c r="EY135" s="25"/>
      <c r="EZ135" s="25"/>
      <c r="FA135" s="25"/>
      <c r="FB135" s="25"/>
      <c r="FC135" s="25"/>
      <c r="FD135" s="25"/>
      <c r="FE135" s="25"/>
      <c r="FF135" s="25"/>
      <c r="FG135" s="25"/>
      <c r="FH135" s="25"/>
      <c r="FI135" s="25"/>
      <c r="FJ135" s="25"/>
      <c r="FK135" s="25"/>
      <c r="FL135" s="25"/>
      <c r="FM135" s="25"/>
      <c r="FN135" s="25"/>
      <c r="FO135" s="25"/>
      <c r="FP135" s="25"/>
      <c r="FQ135" s="25"/>
      <c r="FR135" s="25"/>
      <c r="FS135" s="25"/>
      <c r="FT135" s="25"/>
      <c r="FU135" s="25"/>
      <c r="FV135" s="25"/>
      <c r="FW135" s="25"/>
      <c r="FX135" s="25"/>
      <c r="FY135" s="25"/>
      <c r="FZ135" s="25"/>
      <c r="GA135" s="25"/>
      <c r="GB135" s="25"/>
      <c r="GC135" s="25"/>
      <c r="GD135" s="25"/>
      <c r="GE135" s="25"/>
      <c r="GF135" s="25"/>
      <c r="GG135" s="25"/>
      <c r="GH135" s="25"/>
      <c r="GI135" s="25"/>
      <c r="GJ135" s="25"/>
      <c r="GK135" s="25"/>
      <c r="GL135" s="25"/>
      <c r="GM135" s="25"/>
      <c r="GN135" s="25"/>
      <c r="GO135" s="25"/>
      <c r="GP135" s="25"/>
      <c r="GQ135" s="25"/>
      <c r="GR135" s="25"/>
      <c r="GS135" s="25"/>
      <c r="GT135" s="25"/>
      <c r="GU135" s="25"/>
      <c r="GV135" s="25"/>
      <c r="GW135" s="25"/>
      <c r="GX135" s="25"/>
      <c r="GY135" s="25"/>
      <c r="GZ135" s="25"/>
      <c r="HA135" s="25"/>
      <c r="HB135" s="25"/>
      <c r="HC135" s="25"/>
      <c r="HD135" s="25"/>
      <c r="HE135" s="25"/>
      <c r="HF135" s="25"/>
      <c r="HG135" s="25"/>
      <c r="HH135" s="25"/>
      <c r="HI135" s="25"/>
      <c r="HJ135" s="25"/>
      <c r="HK135" s="25"/>
      <c r="HL135" s="25"/>
      <c r="HM135" s="25"/>
      <c r="HN135" s="25"/>
      <c r="HO135" s="25"/>
      <c r="HP135" s="25"/>
      <c r="HQ135" s="25"/>
      <c r="HR135" s="25"/>
      <c r="HS135" s="25"/>
      <c r="HT135" s="25"/>
    </row>
    <row r="136" spans="1:228" s="31" customFormat="1" ht="15.75" customHeight="1">
      <c r="A136" s="83"/>
      <c r="B136" s="36"/>
      <c r="C136" s="30"/>
      <c r="D136" s="43"/>
      <c r="E136" s="42" t="s">
        <v>239</v>
      </c>
      <c r="F136" s="35" t="s">
        <v>793</v>
      </c>
      <c r="G136" s="35" t="s">
        <v>796</v>
      </c>
      <c r="H136" s="30"/>
      <c r="I136" s="189"/>
      <c r="J136" s="189"/>
      <c r="K136" s="189"/>
      <c r="L136" s="30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5"/>
      <c r="BP136" s="25"/>
      <c r="BQ136" s="25"/>
      <c r="BR136" s="25"/>
      <c r="BS136" s="25"/>
      <c r="BT136" s="25"/>
      <c r="BU136" s="25"/>
      <c r="BV136" s="25"/>
      <c r="BW136" s="25"/>
      <c r="BX136" s="25"/>
      <c r="BY136" s="25"/>
      <c r="BZ136" s="25"/>
      <c r="CA136" s="25"/>
      <c r="CB136" s="25"/>
      <c r="CC136" s="25"/>
      <c r="CD136" s="25"/>
      <c r="CE136" s="25"/>
      <c r="CF136" s="25"/>
      <c r="CG136" s="25"/>
      <c r="CH136" s="25"/>
      <c r="CI136" s="25"/>
      <c r="CJ136" s="25"/>
      <c r="CK136" s="25"/>
      <c r="CL136" s="25"/>
      <c r="CM136" s="25"/>
      <c r="CN136" s="25"/>
      <c r="CO136" s="25"/>
      <c r="CP136" s="25"/>
      <c r="CQ136" s="25"/>
      <c r="CR136" s="25"/>
      <c r="CS136" s="25"/>
      <c r="CT136" s="25"/>
      <c r="CU136" s="25"/>
      <c r="CV136" s="25"/>
      <c r="CW136" s="25"/>
      <c r="CX136" s="25"/>
      <c r="CY136" s="25"/>
      <c r="CZ136" s="25"/>
      <c r="DA136" s="25"/>
      <c r="DB136" s="25"/>
      <c r="DC136" s="25"/>
      <c r="DD136" s="25"/>
      <c r="DE136" s="25"/>
      <c r="DF136" s="25"/>
      <c r="DG136" s="25"/>
      <c r="DH136" s="25"/>
      <c r="DI136" s="25"/>
      <c r="DJ136" s="25"/>
      <c r="DK136" s="25"/>
      <c r="DL136" s="25"/>
      <c r="DM136" s="25"/>
      <c r="DN136" s="25"/>
      <c r="DO136" s="25"/>
      <c r="DP136" s="25"/>
      <c r="DQ136" s="25"/>
      <c r="DR136" s="25"/>
      <c r="DS136" s="25"/>
      <c r="DT136" s="25"/>
      <c r="DU136" s="25"/>
      <c r="DV136" s="25"/>
      <c r="DW136" s="25"/>
      <c r="DX136" s="25"/>
      <c r="DY136" s="25"/>
      <c r="DZ136" s="25"/>
      <c r="EA136" s="25"/>
      <c r="EB136" s="25"/>
      <c r="EC136" s="25"/>
      <c r="ED136" s="25"/>
      <c r="EE136" s="25"/>
      <c r="EF136" s="25"/>
      <c r="EG136" s="25"/>
      <c r="EH136" s="25"/>
      <c r="EI136" s="25"/>
      <c r="EJ136" s="25"/>
      <c r="EK136" s="25"/>
      <c r="EL136" s="25"/>
      <c r="EM136" s="25"/>
      <c r="EN136" s="25"/>
      <c r="EO136" s="25"/>
      <c r="EP136" s="25"/>
      <c r="EQ136" s="25"/>
      <c r="ER136" s="25"/>
      <c r="ES136" s="25"/>
      <c r="ET136" s="25"/>
      <c r="EU136" s="25"/>
      <c r="EV136" s="25"/>
      <c r="EW136" s="25"/>
      <c r="EX136" s="25"/>
      <c r="EY136" s="25"/>
      <c r="EZ136" s="25"/>
      <c r="FA136" s="25"/>
      <c r="FB136" s="25"/>
      <c r="FC136" s="25"/>
      <c r="FD136" s="25"/>
      <c r="FE136" s="25"/>
      <c r="FF136" s="25"/>
      <c r="FG136" s="25"/>
      <c r="FH136" s="25"/>
      <c r="FI136" s="25"/>
      <c r="FJ136" s="25"/>
      <c r="FK136" s="25"/>
      <c r="FL136" s="25"/>
      <c r="FM136" s="25"/>
      <c r="FN136" s="25"/>
      <c r="FO136" s="25"/>
      <c r="FP136" s="25"/>
      <c r="FQ136" s="25"/>
      <c r="FR136" s="25"/>
      <c r="FS136" s="25"/>
      <c r="FT136" s="25"/>
      <c r="FU136" s="25"/>
      <c r="FV136" s="25"/>
      <c r="FW136" s="25"/>
      <c r="FX136" s="25"/>
      <c r="FY136" s="25"/>
      <c r="FZ136" s="25"/>
      <c r="GA136" s="25"/>
      <c r="GB136" s="25"/>
      <c r="GC136" s="25"/>
      <c r="GD136" s="25"/>
      <c r="GE136" s="25"/>
      <c r="GF136" s="25"/>
      <c r="GG136" s="25"/>
      <c r="GH136" s="25"/>
      <c r="GI136" s="25"/>
      <c r="GJ136" s="25"/>
      <c r="GK136" s="25"/>
      <c r="GL136" s="25"/>
      <c r="GM136" s="25"/>
      <c r="GN136" s="25"/>
      <c r="GO136" s="25"/>
      <c r="GP136" s="25"/>
      <c r="GQ136" s="25"/>
      <c r="GR136" s="25"/>
      <c r="GS136" s="25"/>
      <c r="GT136" s="25"/>
      <c r="GU136" s="25"/>
      <c r="GV136" s="25"/>
      <c r="GW136" s="25"/>
      <c r="GX136" s="25"/>
      <c r="GY136" s="25"/>
      <c r="GZ136" s="25"/>
      <c r="HA136" s="25"/>
      <c r="HB136" s="25"/>
      <c r="HC136" s="25"/>
      <c r="HD136" s="25"/>
      <c r="HE136" s="25"/>
      <c r="HF136" s="25"/>
      <c r="HG136" s="25"/>
      <c r="HH136" s="25"/>
      <c r="HI136" s="25"/>
      <c r="HJ136" s="25"/>
      <c r="HK136" s="25"/>
      <c r="HL136" s="25"/>
      <c r="HM136" s="25"/>
      <c r="HN136" s="25"/>
      <c r="HO136" s="25"/>
      <c r="HP136" s="25"/>
      <c r="HQ136" s="25"/>
      <c r="HR136" s="25"/>
      <c r="HS136" s="25"/>
      <c r="HT136" s="25"/>
    </row>
    <row r="137" spans="1:228" s="31" customFormat="1" ht="15.75" customHeight="1">
      <c r="A137" s="83"/>
      <c r="B137" s="36"/>
      <c r="C137" s="30"/>
      <c r="D137" s="43"/>
      <c r="E137" s="42" t="s">
        <v>239</v>
      </c>
      <c r="F137" s="35" t="s">
        <v>794</v>
      </c>
      <c r="G137" s="35" t="s">
        <v>242</v>
      </c>
      <c r="H137" s="30"/>
      <c r="I137" s="189"/>
      <c r="J137" s="189"/>
      <c r="K137" s="189"/>
      <c r="L137" s="30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5"/>
      <c r="BP137" s="25"/>
      <c r="BQ137" s="25"/>
      <c r="BR137" s="25"/>
      <c r="BS137" s="25"/>
      <c r="BT137" s="25"/>
      <c r="BU137" s="25"/>
      <c r="BV137" s="25"/>
      <c r="BW137" s="25"/>
      <c r="BX137" s="25"/>
      <c r="BY137" s="25"/>
      <c r="BZ137" s="25"/>
      <c r="CA137" s="25"/>
      <c r="CB137" s="25"/>
      <c r="CC137" s="25"/>
      <c r="CD137" s="25"/>
      <c r="CE137" s="25"/>
      <c r="CF137" s="25"/>
      <c r="CG137" s="25"/>
      <c r="CH137" s="25"/>
      <c r="CI137" s="25"/>
      <c r="CJ137" s="25"/>
      <c r="CK137" s="25"/>
      <c r="CL137" s="25"/>
      <c r="CM137" s="25"/>
      <c r="CN137" s="25"/>
      <c r="CO137" s="25"/>
      <c r="CP137" s="25"/>
      <c r="CQ137" s="25"/>
      <c r="CR137" s="25"/>
      <c r="CS137" s="25"/>
      <c r="CT137" s="25"/>
      <c r="CU137" s="25"/>
      <c r="CV137" s="25"/>
      <c r="CW137" s="25"/>
      <c r="CX137" s="25"/>
      <c r="CY137" s="25"/>
      <c r="CZ137" s="25"/>
      <c r="DA137" s="25"/>
      <c r="DB137" s="25"/>
      <c r="DC137" s="25"/>
      <c r="DD137" s="25"/>
      <c r="DE137" s="25"/>
      <c r="DF137" s="25"/>
      <c r="DG137" s="25"/>
      <c r="DH137" s="25"/>
      <c r="DI137" s="25"/>
      <c r="DJ137" s="25"/>
      <c r="DK137" s="25"/>
      <c r="DL137" s="25"/>
      <c r="DM137" s="25"/>
      <c r="DN137" s="25"/>
      <c r="DO137" s="25"/>
      <c r="DP137" s="25"/>
      <c r="DQ137" s="25"/>
      <c r="DR137" s="25"/>
      <c r="DS137" s="25"/>
      <c r="DT137" s="25"/>
      <c r="DU137" s="25"/>
      <c r="DV137" s="25"/>
      <c r="DW137" s="25"/>
      <c r="DX137" s="25"/>
      <c r="DY137" s="25"/>
      <c r="DZ137" s="25"/>
      <c r="EA137" s="25"/>
      <c r="EB137" s="25"/>
      <c r="EC137" s="25"/>
      <c r="ED137" s="25"/>
      <c r="EE137" s="25"/>
      <c r="EF137" s="25"/>
      <c r="EG137" s="25"/>
      <c r="EH137" s="25"/>
      <c r="EI137" s="25"/>
      <c r="EJ137" s="25"/>
      <c r="EK137" s="25"/>
      <c r="EL137" s="25"/>
      <c r="EM137" s="25"/>
      <c r="EN137" s="25"/>
      <c r="EO137" s="25"/>
      <c r="EP137" s="25"/>
      <c r="EQ137" s="25"/>
      <c r="ER137" s="25"/>
      <c r="ES137" s="25"/>
      <c r="ET137" s="25"/>
      <c r="EU137" s="25"/>
      <c r="EV137" s="25"/>
      <c r="EW137" s="25"/>
      <c r="EX137" s="25"/>
      <c r="EY137" s="25"/>
      <c r="EZ137" s="25"/>
      <c r="FA137" s="25"/>
      <c r="FB137" s="25"/>
      <c r="FC137" s="25"/>
      <c r="FD137" s="25"/>
      <c r="FE137" s="25"/>
      <c r="FF137" s="25"/>
      <c r="FG137" s="25"/>
      <c r="FH137" s="25"/>
      <c r="FI137" s="25"/>
      <c r="FJ137" s="25"/>
      <c r="FK137" s="25"/>
      <c r="FL137" s="25"/>
      <c r="FM137" s="25"/>
      <c r="FN137" s="25"/>
      <c r="FO137" s="25"/>
      <c r="FP137" s="25"/>
      <c r="FQ137" s="25"/>
      <c r="FR137" s="25"/>
      <c r="FS137" s="25"/>
      <c r="FT137" s="25"/>
      <c r="FU137" s="25"/>
      <c r="FV137" s="25"/>
      <c r="FW137" s="25"/>
      <c r="FX137" s="25"/>
      <c r="FY137" s="25"/>
      <c r="FZ137" s="25"/>
      <c r="GA137" s="25"/>
      <c r="GB137" s="25"/>
      <c r="GC137" s="25"/>
      <c r="GD137" s="25"/>
      <c r="GE137" s="25"/>
      <c r="GF137" s="25"/>
      <c r="GG137" s="25"/>
      <c r="GH137" s="25"/>
      <c r="GI137" s="25"/>
      <c r="GJ137" s="25"/>
      <c r="GK137" s="25"/>
      <c r="GL137" s="25"/>
      <c r="GM137" s="25"/>
      <c r="GN137" s="25"/>
      <c r="GO137" s="25"/>
      <c r="GP137" s="25"/>
      <c r="GQ137" s="25"/>
      <c r="GR137" s="25"/>
      <c r="GS137" s="25"/>
      <c r="GT137" s="25"/>
      <c r="GU137" s="25"/>
      <c r="GV137" s="25"/>
      <c r="GW137" s="25"/>
      <c r="GX137" s="25"/>
      <c r="GY137" s="25"/>
      <c r="GZ137" s="25"/>
      <c r="HA137" s="25"/>
      <c r="HB137" s="25"/>
      <c r="HC137" s="25"/>
      <c r="HD137" s="25"/>
      <c r="HE137" s="25"/>
      <c r="HF137" s="25"/>
      <c r="HG137" s="25"/>
      <c r="HH137" s="25"/>
      <c r="HI137" s="25"/>
      <c r="HJ137" s="25"/>
      <c r="HK137" s="25"/>
      <c r="HL137" s="25"/>
      <c r="HM137" s="25"/>
      <c r="HN137" s="25"/>
      <c r="HO137" s="25"/>
      <c r="HP137" s="25"/>
      <c r="HQ137" s="25"/>
      <c r="HR137" s="25"/>
      <c r="HS137" s="25"/>
      <c r="HT137" s="25"/>
    </row>
    <row r="138" spans="1:228" s="31" customFormat="1" ht="15.75" customHeight="1">
      <c r="A138" s="82">
        <v>8000</v>
      </c>
      <c r="B138" s="152" t="s">
        <v>175</v>
      </c>
      <c r="C138" s="70">
        <v>10</v>
      </c>
      <c r="D138" s="69"/>
      <c r="E138" s="152" t="s">
        <v>232</v>
      </c>
      <c r="F138" s="152" t="s">
        <v>232</v>
      </c>
      <c r="G138" s="152" t="s">
        <v>232</v>
      </c>
      <c r="H138" s="70"/>
      <c r="I138" s="152" t="s">
        <v>284</v>
      </c>
      <c r="J138" s="152" t="s">
        <v>285</v>
      </c>
      <c r="K138" s="225"/>
      <c r="L138" s="70"/>
      <c r="M138" s="71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5"/>
      <c r="BP138" s="25"/>
      <c r="BQ138" s="25"/>
      <c r="BR138" s="25"/>
      <c r="BS138" s="25"/>
      <c r="BT138" s="25"/>
      <c r="BU138" s="25"/>
      <c r="BV138" s="25"/>
      <c r="BW138" s="25"/>
      <c r="BX138" s="25"/>
      <c r="BY138" s="25"/>
      <c r="BZ138" s="25"/>
      <c r="CA138" s="25"/>
      <c r="CB138" s="25"/>
      <c r="CC138" s="25"/>
      <c r="CD138" s="25"/>
      <c r="CE138" s="25"/>
      <c r="CF138" s="25"/>
      <c r="CG138" s="25"/>
      <c r="CH138" s="25"/>
      <c r="CI138" s="25"/>
      <c r="CJ138" s="25"/>
      <c r="CK138" s="25"/>
      <c r="CL138" s="25"/>
      <c r="CM138" s="25"/>
      <c r="CN138" s="25"/>
      <c r="CO138" s="25"/>
      <c r="CP138" s="25"/>
      <c r="CQ138" s="25"/>
      <c r="CR138" s="25"/>
      <c r="CS138" s="25"/>
      <c r="CT138" s="25"/>
      <c r="CU138" s="25"/>
      <c r="CV138" s="25"/>
      <c r="CW138" s="25"/>
      <c r="CX138" s="25"/>
      <c r="CY138" s="25"/>
      <c r="CZ138" s="25"/>
      <c r="DA138" s="25"/>
      <c r="DB138" s="25"/>
      <c r="DC138" s="25"/>
      <c r="DD138" s="25"/>
      <c r="DE138" s="25"/>
      <c r="DF138" s="25"/>
      <c r="DG138" s="25"/>
      <c r="DH138" s="25"/>
      <c r="DI138" s="25"/>
      <c r="DJ138" s="25"/>
      <c r="DK138" s="25"/>
      <c r="DL138" s="25"/>
      <c r="DM138" s="25"/>
      <c r="DN138" s="25"/>
      <c r="DO138" s="25"/>
      <c r="DP138" s="25"/>
      <c r="DQ138" s="25"/>
      <c r="DR138" s="25"/>
      <c r="DS138" s="25"/>
      <c r="DT138" s="25"/>
      <c r="DU138" s="25"/>
      <c r="DV138" s="25"/>
      <c r="DW138" s="25"/>
      <c r="DX138" s="25"/>
      <c r="DY138" s="25"/>
      <c r="DZ138" s="25"/>
      <c r="EA138" s="25"/>
      <c r="EB138" s="25"/>
      <c r="EC138" s="25"/>
      <c r="ED138" s="25"/>
      <c r="EE138" s="25"/>
      <c r="EF138" s="25"/>
      <c r="EG138" s="25"/>
      <c r="EH138" s="25"/>
      <c r="EI138" s="25"/>
      <c r="EJ138" s="25"/>
      <c r="EK138" s="25"/>
      <c r="EL138" s="25"/>
      <c r="EM138" s="25"/>
      <c r="EN138" s="25"/>
      <c r="EO138" s="25"/>
      <c r="EP138" s="25"/>
      <c r="EQ138" s="25"/>
      <c r="ER138" s="25"/>
      <c r="ES138" s="25"/>
      <c r="ET138" s="25"/>
      <c r="EU138" s="25"/>
      <c r="EV138" s="25"/>
      <c r="EW138" s="25"/>
      <c r="EX138" s="25"/>
      <c r="EY138" s="25"/>
      <c r="EZ138" s="25"/>
      <c r="FA138" s="25"/>
      <c r="FB138" s="25"/>
      <c r="FC138" s="25"/>
      <c r="FD138" s="25"/>
      <c r="FE138" s="25"/>
      <c r="FF138" s="25"/>
      <c r="FG138" s="25"/>
      <c r="FH138" s="25"/>
      <c r="FI138" s="25"/>
      <c r="FJ138" s="25"/>
      <c r="FK138" s="25"/>
      <c r="FL138" s="25"/>
      <c r="FM138" s="25"/>
      <c r="FN138" s="25"/>
      <c r="FO138" s="25"/>
      <c r="FP138" s="25"/>
      <c r="FQ138" s="25"/>
      <c r="FR138" s="25"/>
      <c r="FS138" s="25"/>
      <c r="FT138" s="25"/>
      <c r="FU138" s="25"/>
      <c r="FV138" s="25"/>
      <c r="FW138" s="25"/>
      <c r="FX138" s="25"/>
      <c r="FY138" s="25"/>
      <c r="FZ138" s="25"/>
      <c r="GA138" s="25"/>
      <c r="GB138" s="25"/>
      <c r="GC138" s="25"/>
      <c r="GD138" s="25"/>
      <c r="GE138" s="25"/>
      <c r="GF138" s="25"/>
      <c r="GG138" s="25"/>
      <c r="GH138" s="25"/>
      <c r="GI138" s="25"/>
      <c r="GJ138" s="25"/>
      <c r="GK138" s="25"/>
      <c r="GL138" s="25"/>
      <c r="GM138" s="25"/>
      <c r="GN138" s="25"/>
      <c r="GO138" s="25"/>
      <c r="GP138" s="25"/>
      <c r="GQ138" s="25"/>
      <c r="GR138" s="25"/>
      <c r="GS138" s="25"/>
      <c r="GT138" s="25"/>
      <c r="GU138" s="25"/>
      <c r="GV138" s="25"/>
      <c r="GW138" s="25"/>
      <c r="GX138" s="25"/>
      <c r="GY138" s="25"/>
      <c r="GZ138" s="25"/>
      <c r="HA138" s="25"/>
      <c r="HB138" s="25"/>
      <c r="HC138" s="25"/>
      <c r="HD138" s="25"/>
      <c r="HE138" s="25"/>
      <c r="HF138" s="25"/>
      <c r="HG138" s="25"/>
      <c r="HH138" s="25"/>
      <c r="HI138" s="25"/>
      <c r="HJ138" s="25"/>
      <c r="HK138" s="25"/>
      <c r="HL138" s="25"/>
      <c r="HM138" s="25"/>
      <c r="HN138" s="25"/>
      <c r="HO138" s="25"/>
      <c r="HP138" s="25"/>
      <c r="HQ138" s="25"/>
      <c r="HR138" s="25"/>
      <c r="HS138" s="25"/>
      <c r="HT138" s="25"/>
    </row>
    <row r="139" spans="1:228" s="44" customFormat="1">
      <c r="A139" s="83"/>
      <c r="B139" s="29"/>
      <c r="C139" s="30"/>
      <c r="D139" s="43"/>
      <c r="E139" s="41" t="s">
        <v>232</v>
      </c>
      <c r="F139" s="35"/>
      <c r="G139" s="30"/>
      <c r="H139" s="30"/>
      <c r="I139" s="189"/>
      <c r="J139" s="189"/>
      <c r="K139" s="189"/>
      <c r="L139" s="30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5"/>
      <c r="BP139" s="25"/>
      <c r="BQ139" s="25"/>
      <c r="BR139" s="25"/>
      <c r="BS139" s="25"/>
      <c r="BT139" s="25"/>
      <c r="BU139" s="25"/>
      <c r="BV139" s="25"/>
      <c r="BW139" s="25"/>
      <c r="BX139" s="25"/>
      <c r="BY139" s="25"/>
      <c r="BZ139" s="25"/>
      <c r="CA139" s="25"/>
      <c r="CB139" s="25"/>
      <c r="CC139" s="25"/>
      <c r="CD139" s="25"/>
      <c r="CE139" s="25"/>
      <c r="CF139" s="25"/>
      <c r="CG139" s="25"/>
      <c r="CH139" s="25"/>
      <c r="CI139" s="25"/>
      <c r="CJ139" s="25"/>
      <c r="CK139" s="25"/>
      <c r="CL139" s="25"/>
      <c r="CM139" s="25"/>
      <c r="CN139" s="25"/>
      <c r="CO139" s="25"/>
      <c r="CP139" s="25"/>
      <c r="CQ139" s="25"/>
      <c r="CR139" s="25"/>
      <c r="CS139" s="25"/>
      <c r="CT139" s="25"/>
      <c r="CU139" s="25"/>
      <c r="CV139" s="25"/>
      <c r="CW139" s="25"/>
      <c r="CX139" s="25"/>
      <c r="CY139" s="25"/>
      <c r="CZ139" s="25"/>
      <c r="DA139" s="25"/>
      <c r="DB139" s="25"/>
      <c r="DC139" s="25"/>
      <c r="DD139" s="25"/>
      <c r="DE139" s="25"/>
      <c r="DF139" s="25"/>
      <c r="DG139" s="25"/>
      <c r="DH139" s="25"/>
      <c r="DI139" s="25"/>
      <c r="DJ139" s="25"/>
      <c r="DK139" s="25"/>
      <c r="DL139" s="25"/>
      <c r="DM139" s="25"/>
      <c r="DN139" s="25"/>
      <c r="DO139" s="25"/>
      <c r="DP139" s="25"/>
      <c r="DQ139" s="25"/>
      <c r="DR139" s="25"/>
      <c r="DS139" s="25"/>
      <c r="DT139" s="25"/>
      <c r="DU139" s="25"/>
      <c r="DV139" s="25"/>
      <c r="DW139" s="25"/>
      <c r="DX139" s="25"/>
      <c r="DY139" s="25"/>
      <c r="DZ139" s="25"/>
      <c r="EA139" s="25"/>
      <c r="EB139" s="25"/>
      <c r="EC139" s="25"/>
      <c r="ED139" s="25"/>
      <c r="EE139" s="25"/>
      <c r="EF139" s="25"/>
      <c r="EG139" s="25"/>
      <c r="EH139" s="25"/>
      <c r="EI139" s="25"/>
      <c r="EJ139" s="25"/>
      <c r="EK139" s="25"/>
      <c r="EL139" s="25"/>
      <c r="EM139" s="25"/>
      <c r="EN139" s="25"/>
      <c r="EO139" s="25"/>
      <c r="EP139" s="25"/>
      <c r="EQ139" s="25"/>
      <c r="ER139" s="25"/>
      <c r="ES139" s="25"/>
      <c r="ET139" s="25"/>
      <c r="EU139" s="25"/>
      <c r="EV139" s="25"/>
      <c r="EW139" s="25"/>
      <c r="EX139" s="25"/>
      <c r="EY139" s="25"/>
      <c r="EZ139" s="25"/>
      <c r="FA139" s="25"/>
      <c r="FB139" s="25"/>
      <c r="FC139" s="25"/>
      <c r="FD139" s="25"/>
      <c r="FE139" s="25"/>
      <c r="FF139" s="25"/>
      <c r="FG139" s="25"/>
      <c r="FH139" s="25"/>
      <c r="FI139" s="25"/>
      <c r="FJ139" s="25"/>
      <c r="FK139" s="25"/>
      <c r="FL139" s="25"/>
      <c r="FM139" s="25"/>
      <c r="FN139" s="25"/>
      <c r="FO139" s="25"/>
      <c r="FP139" s="25"/>
      <c r="FQ139" s="25"/>
      <c r="FR139" s="25"/>
      <c r="FS139" s="25"/>
      <c r="FT139" s="25"/>
      <c r="FU139" s="25"/>
      <c r="FV139" s="25"/>
      <c r="FW139" s="25"/>
      <c r="FX139" s="25"/>
      <c r="FY139" s="25"/>
      <c r="FZ139" s="25"/>
      <c r="GA139" s="25"/>
      <c r="GB139" s="25"/>
      <c r="GC139" s="25"/>
      <c r="GD139" s="25"/>
      <c r="GE139" s="25"/>
      <c r="GF139" s="25"/>
      <c r="GG139" s="25"/>
      <c r="GH139" s="25"/>
      <c r="GI139" s="25"/>
      <c r="GJ139" s="25"/>
      <c r="GK139" s="25"/>
      <c r="GL139" s="25"/>
      <c r="GM139" s="25"/>
      <c r="GN139" s="25"/>
      <c r="GO139" s="25"/>
      <c r="GP139" s="25"/>
      <c r="GQ139" s="25"/>
      <c r="GR139" s="25"/>
      <c r="GS139" s="25"/>
      <c r="GT139" s="25"/>
      <c r="GU139" s="25"/>
      <c r="GV139" s="25"/>
      <c r="GW139" s="25"/>
      <c r="GX139" s="25"/>
      <c r="GY139" s="25"/>
      <c r="GZ139" s="25"/>
      <c r="HA139" s="25"/>
      <c r="HB139" s="25"/>
      <c r="HC139" s="25"/>
      <c r="HD139" s="25"/>
      <c r="HE139" s="25"/>
      <c r="HF139" s="25"/>
      <c r="HG139" s="25"/>
      <c r="HH139" s="25"/>
      <c r="HI139" s="25"/>
      <c r="HJ139" s="25"/>
      <c r="HK139" s="25"/>
      <c r="HL139" s="25"/>
      <c r="HM139" s="25"/>
      <c r="HN139" s="25"/>
      <c r="HO139" s="25"/>
      <c r="HP139" s="25"/>
      <c r="HQ139" s="25"/>
      <c r="HR139" s="25"/>
      <c r="HS139" s="25"/>
      <c r="HT139" s="25"/>
    </row>
    <row r="140" spans="1:228">
      <c r="B140" s="29"/>
      <c r="C140" s="30"/>
      <c r="D140" s="43"/>
      <c r="E140" s="41" t="s">
        <v>232</v>
      </c>
      <c r="F140" s="35"/>
      <c r="G140" s="30"/>
      <c r="H140" s="30"/>
      <c r="I140" s="189"/>
      <c r="J140" s="189"/>
      <c r="K140" s="189"/>
      <c r="L140" s="30"/>
    </row>
    <row r="141" spans="1:228">
      <c r="B141" s="29"/>
      <c r="C141" s="30"/>
      <c r="D141" s="43"/>
      <c r="E141" s="41" t="s">
        <v>232</v>
      </c>
      <c r="F141" s="35"/>
      <c r="G141" s="30"/>
      <c r="H141" s="30"/>
      <c r="I141" s="189"/>
      <c r="J141" s="189"/>
      <c r="K141" s="189"/>
      <c r="L141" s="30"/>
      <c r="N141" s="30"/>
      <c r="O141" s="30"/>
      <c r="P141" s="32"/>
      <c r="Q141" s="33"/>
      <c r="R141" s="33"/>
      <c r="S141" s="34"/>
      <c r="T141" s="34"/>
      <c r="U141" s="35"/>
      <c r="V141" s="29"/>
      <c r="W141" s="29"/>
      <c r="X141" s="29"/>
      <c r="Y141" s="46"/>
      <c r="Z141" s="52"/>
      <c r="AA141" s="52"/>
      <c r="AB141" s="48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  <c r="CB141" s="31"/>
      <c r="CC141" s="31"/>
      <c r="CD141" s="31"/>
      <c r="CE141" s="31"/>
      <c r="CF141" s="31"/>
      <c r="CG141" s="31"/>
      <c r="CH141" s="31"/>
      <c r="CI141" s="31"/>
      <c r="CJ141" s="31"/>
      <c r="CK141" s="31"/>
      <c r="CL141" s="31"/>
      <c r="CM141" s="31"/>
      <c r="CN141" s="31"/>
      <c r="CO141" s="31"/>
      <c r="CP141" s="31"/>
      <c r="CQ141" s="31"/>
      <c r="CR141" s="31"/>
      <c r="CS141" s="31"/>
      <c r="CT141" s="31"/>
      <c r="CU141" s="31"/>
      <c r="CV141" s="31"/>
      <c r="CW141" s="31"/>
      <c r="CX141" s="31"/>
      <c r="CY141" s="31"/>
      <c r="CZ141" s="31"/>
      <c r="DA141" s="31"/>
      <c r="DB141" s="31"/>
      <c r="DC141" s="31"/>
      <c r="DD141" s="31"/>
      <c r="DE141" s="31"/>
      <c r="DF141" s="31"/>
      <c r="DG141" s="31"/>
      <c r="DH141" s="31"/>
      <c r="DI141" s="31"/>
      <c r="DJ141" s="31"/>
      <c r="DK141" s="31"/>
      <c r="DL141" s="31"/>
      <c r="DM141" s="31"/>
      <c r="DN141" s="31"/>
      <c r="DO141" s="31"/>
      <c r="DP141" s="31"/>
      <c r="DQ141" s="31"/>
      <c r="DR141" s="31"/>
      <c r="DS141" s="31"/>
      <c r="DT141" s="31"/>
      <c r="DU141" s="31"/>
      <c r="DV141" s="31"/>
      <c r="DW141" s="31"/>
      <c r="DX141" s="31"/>
      <c r="DY141" s="31"/>
      <c r="DZ141" s="31"/>
      <c r="EA141" s="31"/>
      <c r="EB141" s="31"/>
      <c r="EC141" s="31"/>
      <c r="ED141" s="31"/>
      <c r="EE141" s="31"/>
      <c r="EF141" s="31"/>
      <c r="EG141" s="31"/>
      <c r="EH141" s="31"/>
      <c r="EI141" s="31"/>
      <c r="EJ141" s="31"/>
      <c r="EK141" s="31"/>
      <c r="EL141" s="31"/>
      <c r="EM141" s="31"/>
      <c r="EN141" s="31"/>
      <c r="EO141" s="31"/>
      <c r="EP141" s="31"/>
      <c r="EQ141" s="31"/>
      <c r="ER141" s="31"/>
      <c r="ES141" s="31"/>
      <c r="ET141" s="31"/>
      <c r="EU141" s="31"/>
      <c r="EV141" s="31"/>
      <c r="EW141" s="31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  <c r="FZ141" s="31"/>
      <c r="GA141" s="31"/>
      <c r="GB141" s="31"/>
      <c r="GC141" s="31"/>
      <c r="GD141" s="31"/>
      <c r="GE141" s="31"/>
      <c r="GF141" s="31"/>
      <c r="GG141" s="31"/>
      <c r="GH141" s="31"/>
      <c r="GI141" s="31"/>
      <c r="GJ141" s="31"/>
      <c r="GK141" s="31"/>
      <c r="GL141" s="31"/>
      <c r="GM141" s="31"/>
      <c r="GN141" s="31"/>
      <c r="GO141" s="31"/>
      <c r="GP141" s="31"/>
      <c r="GQ141" s="31"/>
      <c r="GR141" s="31"/>
      <c r="GS141" s="31"/>
      <c r="GT141" s="31"/>
      <c r="GU141" s="31"/>
      <c r="GV141" s="31"/>
      <c r="GW141" s="31"/>
      <c r="GX141" s="31"/>
      <c r="GY141" s="31"/>
      <c r="GZ141" s="31"/>
      <c r="HA141" s="31"/>
      <c r="HB141" s="31"/>
      <c r="HC141" s="31"/>
      <c r="HD141" s="31"/>
      <c r="HE141" s="31"/>
      <c r="HF141" s="31"/>
      <c r="HG141" s="31"/>
      <c r="HH141" s="31"/>
      <c r="HI141" s="31"/>
      <c r="HJ141" s="31"/>
      <c r="HK141" s="31"/>
      <c r="HL141" s="31"/>
      <c r="HM141" s="31"/>
      <c r="HN141" s="31"/>
      <c r="HO141" s="31"/>
      <c r="HP141" s="31"/>
      <c r="HQ141" s="31"/>
      <c r="HR141" s="31"/>
      <c r="HS141" s="31"/>
      <c r="HT141" s="31"/>
    </row>
    <row r="142" spans="1:228">
      <c r="B142" s="29"/>
      <c r="C142" s="30"/>
      <c r="D142" s="43"/>
      <c r="E142" s="41" t="s">
        <v>232</v>
      </c>
      <c r="F142" s="35"/>
      <c r="G142" s="30"/>
      <c r="H142" s="30"/>
      <c r="I142" s="189"/>
      <c r="J142" s="189"/>
      <c r="K142" s="189"/>
      <c r="L142" s="30"/>
      <c r="M142" s="30"/>
    </row>
    <row r="143" spans="1:228">
      <c r="B143" s="29"/>
      <c r="C143" s="30"/>
      <c r="D143" s="43"/>
      <c r="E143" s="41" t="s">
        <v>232</v>
      </c>
      <c r="F143" s="35"/>
      <c r="G143" s="30"/>
      <c r="H143" s="30"/>
      <c r="I143" s="189"/>
      <c r="J143" s="189"/>
      <c r="K143" s="189"/>
      <c r="L143" s="30"/>
      <c r="M143" s="30"/>
    </row>
    <row r="144" spans="1:228">
      <c r="B144" s="29"/>
      <c r="C144" s="30"/>
      <c r="D144" s="43"/>
      <c r="E144" s="41" t="s">
        <v>232</v>
      </c>
      <c r="F144" s="35"/>
      <c r="G144" s="30"/>
      <c r="H144" s="30"/>
      <c r="I144" s="189"/>
      <c r="J144" s="189"/>
      <c r="K144" s="189"/>
      <c r="L144" s="30"/>
    </row>
    <row r="145" spans="1:228">
      <c r="B145" s="29"/>
      <c r="C145" s="30"/>
      <c r="D145" s="43"/>
      <c r="E145" s="41" t="s">
        <v>232</v>
      </c>
      <c r="F145" s="35"/>
      <c r="G145" s="30"/>
      <c r="H145" s="30"/>
      <c r="I145" s="189"/>
      <c r="J145" s="189"/>
      <c r="K145" s="189"/>
      <c r="L145" s="30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  <c r="AJ145" s="71"/>
      <c r="AK145" s="71"/>
      <c r="AL145" s="71"/>
      <c r="AM145" s="71"/>
      <c r="AN145" s="71"/>
      <c r="AO145" s="71"/>
      <c r="AP145" s="71"/>
      <c r="AQ145" s="71"/>
      <c r="AR145" s="71"/>
      <c r="AS145" s="71"/>
      <c r="AT145" s="71"/>
      <c r="AU145" s="71"/>
      <c r="AV145" s="71"/>
      <c r="AW145" s="71"/>
      <c r="AX145" s="71"/>
      <c r="AY145" s="71"/>
      <c r="AZ145" s="71"/>
      <c r="BA145" s="71"/>
      <c r="BB145" s="71"/>
      <c r="BC145" s="71"/>
      <c r="BD145" s="71"/>
      <c r="BE145" s="71"/>
      <c r="BF145" s="71"/>
      <c r="BG145" s="71"/>
      <c r="BH145" s="71"/>
      <c r="BI145" s="71"/>
      <c r="BJ145" s="71"/>
      <c r="BK145" s="71"/>
      <c r="BL145" s="71"/>
      <c r="BM145" s="71"/>
      <c r="BN145" s="71"/>
      <c r="BO145" s="71"/>
      <c r="BP145" s="71"/>
      <c r="BQ145" s="71"/>
      <c r="BR145" s="71"/>
      <c r="BS145" s="71"/>
      <c r="BT145" s="71"/>
      <c r="BU145" s="71"/>
      <c r="BV145" s="71"/>
      <c r="BW145" s="71"/>
      <c r="BX145" s="71"/>
      <c r="BY145" s="71"/>
      <c r="BZ145" s="71"/>
      <c r="CA145" s="71"/>
      <c r="CB145" s="71"/>
      <c r="CC145" s="71"/>
      <c r="CD145" s="71"/>
      <c r="CE145" s="71"/>
      <c r="CF145" s="71"/>
      <c r="CG145" s="71"/>
      <c r="CH145" s="71"/>
      <c r="CI145" s="71"/>
      <c r="CJ145" s="71"/>
      <c r="CK145" s="71"/>
      <c r="CL145" s="71"/>
      <c r="CM145" s="71"/>
      <c r="CN145" s="71"/>
      <c r="CO145" s="71"/>
      <c r="CP145" s="71"/>
      <c r="CQ145" s="71"/>
      <c r="CR145" s="71"/>
      <c r="CS145" s="71"/>
      <c r="CT145" s="71"/>
      <c r="CU145" s="71"/>
      <c r="CV145" s="71"/>
      <c r="CW145" s="71"/>
      <c r="CX145" s="71"/>
      <c r="CY145" s="71"/>
      <c r="CZ145" s="71"/>
      <c r="DA145" s="71"/>
      <c r="DB145" s="71"/>
      <c r="DC145" s="71"/>
      <c r="DD145" s="71"/>
      <c r="DE145" s="71"/>
      <c r="DF145" s="71"/>
      <c r="DG145" s="71"/>
      <c r="DH145" s="71"/>
      <c r="DI145" s="71"/>
      <c r="DJ145" s="71"/>
      <c r="DK145" s="71"/>
      <c r="DL145" s="71"/>
      <c r="DM145" s="71"/>
      <c r="DN145" s="71"/>
      <c r="DO145" s="71"/>
      <c r="DP145" s="71"/>
      <c r="DQ145" s="71"/>
      <c r="DR145" s="71"/>
      <c r="DS145" s="71"/>
      <c r="DT145" s="71"/>
      <c r="DU145" s="71"/>
      <c r="DV145" s="71"/>
      <c r="DW145" s="71"/>
      <c r="DX145" s="71"/>
      <c r="DY145" s="71"/>
      <c r="DZ145" s="71"/>
      <c r="EA145" s="71"/>
      <c r="EB145" s="71"/>
      <c r="EC145" s="71"/>
      <c r="ED145" s="71"/>
      <c r="EE145" s="71"/>
      <c r="EF145" s="71"/>
      <c r="EG145" s="71"/>
      <c r="EH145" s="71"/>
      <c r="EI145" s="71"/>
      <c r="EJ145" s="71"/>
      <c r="EK145" s="71"/>
      <c r="EL145" s="71"/>
      <c r="EM145" s="71"/>
      <c r="EN145" s="71"/>
      <c r="EO145" s="71"/>
      <c r="EP145" s="71"/>
      <c r="EQ145" s="71"/>
      <c r="ER145" s="71"/>
      <c r="ES145" s="71"/>
      <c r="ET145" s="71"/>
      <c r="EU145" s="71"/>
      <c r="EV145" s="71"/>
      <c r="EW145" s="71"/>
      <c r="EX145" s="71"/>
      <c r="EY145" s="71"/>
      <c r="EZ145" s="71"/>
      <c r="FA145" s="71"/>
      <c r="FB145" s="71"/>
      <c r="FC145" s="71"/>
      <c r="FD145" s="71"/>
      <c r="FE145" s="71"/>
      <c r="FF145" s="71"/>
      <c r="FG145" s="71"/>
      <c r="FH145" s="71"/>
      <c r="FI145" s="71"/>
      <c r="FJ145" s="71"/>
      <c r="FK145" s="71"/>
      <c r="FL145" s="71"/>
      <c r="FM145" s="71"/>
      <c r="FN145" s="71"/>
      <c r="FO145" s="71"/>
      <c r="FP145" s="71"/>
      <c r="FQ145" s="71"/>
      <c r="FR145" s="71"/>
      <c r="FS145" s="71"/>
      <c r="FT145" s="71"/>
      <c r="FU145" s="71"/>
      <c r="FV145" s="71"/>
      <c r="FW145" s="71"/>
      <c r="FX145" s="71"/>
      <c r="FY145" s="71"/>
      <c r="FZ145" s="71"/>
      <c r="GA145" s="71"/>
      <c r="GB145" s="71"/>
      <c r="GC145" s="71"/>
      <c r="GD145" s="71"/>
      <c r="GE145" s="71"/>
      <c r="GF145" s="71"/>
      <c r="GG145" s="71"/>
      <c r="GH145" s="71"/>
      <c r="GI145" s="71"/>
      <c r="GJ145" s="71"/>
      <c r="GK145" s="71"/>
      <c r="GL145" s="71"/>
      <c r="GM145" s="71"/>
      <c r="GN145" s="71"/>
      <c r="GO145" s="71"/>
      <c r="GP145" s="71"/>
      <c r="GQ145" s="71"/>
      <c r="GR145" s="71"/>
      <c r="GS145" s="71"/>
      <c r="GT145" s="71"/>
      <c r="GU145" s="71"/>
      <c r="GV145" s="71"/>
      <c r="GW145" s="71"/>
      <c r="GX145" s="71"/>
      <c r="GY145" s="71"/>
      <c r="GZ145" s="71"/>
      <c r="HA145" s="71"/>
      <c r="HB145" s="71"/>
      <c r="HC145" s="71"/>
      <c r="HD145" s="71"/>
      <c r="HE145" s="71"/>
      <c r="HF145" s="71"/>
      <c r="HG145" s="71"/>
      <c r="HH145" s="71"/>
      <c r="HI145" s="71"/>
      <c r="HJ145" s="71"/>
      <c r="HK145" s="71"/>
      <c r="HL145" s="71"/>
      <c r="HM145" s="71"/>
      <c r="HN145" s="71"/>
      <c r="HO145" s="71"/>
      <c r="HP145" s="71"/>
      <c r="HQ145" s="71"/>
      <c r="HR145" s="71"/>
      <c r="HS145" s="71"/>
      <c r="HT145" s="71"/>
    </row>
    <row r="146" spans="1:228">
      <c r="B146" s="29"/>
      <c r="C146" s="212"/>
      <c r="D146" s="50"/>
      <c r="E146" s="41" t="s">
        <v>232</v>
      </c>
      <c r="F146" s="35"/>
      <c r="G146" s="30"/>
      <c r="H146" s="30"/>
      <c r="I146" s="189"/>
      <c r="J146" s="189"/>
      <c r="K146" s="189"/>
      <c r="L146" s="30"/>
    </row>
    <row r="147" spans="1:228">
      <c r="B147" s="29"/>
      <c r="C147" s="212"/>
      <c r="D147" s="50"/>
      <c r="E147" s="41" t="s">
        <v>232</v>
      </c>
      <c r="F147" s="35"/>
      <c r="G147" s="30"/>
      <c r="H147" s="30"/>
      <c r="I147" s="189"/>
      <c r="J147" s="189"/>
      <c r="K147" s="189"/>
      <c r="L147" s="30"/>
    </row>
    <row r="148" spans="1:228">
      <c r="B148" s="29"/>
      <c r="C148" s="212"/>
      <c r="D148" s="50"/>
      <c r="E148" s="41" t="s">
        <v>232</v>
      </c>
      <c r="F148" s="35"/>
      <c r="G148" s="30"/>
      <c r="H148" s="30"/>
      <c r="I148" s="189"/>
      <c r="J148" s="189"/>
      <c r="K148" s="189"/>
      <c r="L148" s="30"/>
    </row>
    <row r="149" spans="1:228">
      <c r="A149" s="82">
        <v>8000</v>
      </c>
      <c r="B149" s="72" t="s">
        <v>175</v>
      </c>
      <c r="C149" s="70">
        <v>10</v>
      </c>
      <c r="D149" s="69"/>
      <c r="E149" s="69" t="s">
        <v>254</v>
      </c>
      <c r="F149" s="69" t="s">
        <v>254</v>
      </c>
      <c r="G149" s="69" t="s">
        <v>254</v>
      </c>
      <c r="H149" s="70"/>
      <c r="I149" s="152" t="s">
        <v>257</v>
      </c>
      <c r="J149" s="152" t="s">
        <v>368</v>
      </c>
      <c r="K149" s="191" t="s">
        <v>437</v>
      </c>
      <c r="L149" s="70"/>
      <c r="M149" s="71"/>
    </row>
    <row r="150" spans="1:228" s="71" customFormat="1">
      <c r="A150" s="83"/>
      <c r="B150" s="36"/>
      <c r="C150" s="30"/>
      <c r="D150" s="43"/>
      <c r="E150" s="43" t="s">
        <v>254</v>
      </c>
      <c r="F150" s="35"/>
      <c r="G150" s="30"/>
      <c r="H150" s="30"/>
      <c r="I150" s="189"/>
      <c r="J150" s="189"/>
      <c r="K150" s="189"/>
      <c r="L150" s="30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/>
      <c r="BL150" s="25"/>
      <c r="BM150" s="25"/>
      <c r="BN150" s="25"/>
      <c r="BO150" s="25"/>
      <c r="BP150" s="25"/>
      <c r="BQ150" s="25"/>
      <c r="BR150" s="25"/>
      <c r="BS150" s="25"/>
      <c r="BT150" s="25"/>
      <c r="BU150" s="25"/>
      <c r="BV150" s="25"/>
      <c r="BW150" s="25"/>
      <c r="BX150" s="25"/>
      <c r="BY150" s="25"/>
      <c r="BZ150" s="25"/>
      <c r="CA150" s="25"/>
      <c r="CB150" s="25"/>
      <c r="CC150" s="25"/>
      <c r="CD150" s="25"/>
      <c r="CE150" s="25"/>
      <c r="CF150" s="25"/>
      <c r="CG150" s="25"/>
      <c r="CH150" s="25"/>
      <c r="CI150" s="25"/>
      <c r="CJ150" s="25"/>
      <c r="CK150" s="25"/>
      <c r="CL150" s="25"/>
      <c r="CM150" s="25"/>
      <c r="CN150" s="25"/>
      <c r="CO150" s="25"/>
      <c r="CP150" s="25"/>
      <c r="CQ150" s="25"/>
      <c r="CR150" s="25"/>
      <c r="CS150" s="25"/>
      <c r="CT150" s="25"/>
      <c r="CU150" s="25"/>
      <c r="CV150" s="25"/>
      <c r="CW150" s="25"/>
      <c r="CX150" s="25"/>
      <c r="CY150" s="25"/>
      <c r="CZ150" s="25"/>
      <c r="DA150" s="25"/>
      <c r="DB150" s="25"/>
      <c r="DC150" s="25"/>
      <c r="DD150" s="25"/>
      <c r="DE150" s="25"/>
      <c r="DF150" s="25"/>
      <c r="DG150" s="25"/>
      <c r="DH150" s="25"/>
      <c r="DI150" s="25"/>
      <c r="DJ150" s="25"/>
      <c r="DK150" s="25"/>
      <c r="DL150" s="25"/>
      <c r="DM150" s="25"/>
      <c r="DN150" s="25"/>
      <c r="DO150" s="25"/>
      <c r="DP150" s="25"/>
      <c r="DQ150" s="25"/>
      <c r="DR150" s="25"/>
      <c r="DS150" s="25"/>
      <c r="DT150" s="25"/>
      <c r="DU150" s="25"/>
      <c r="DV150" s="25"/>
      <c r="DW150" s="25"/>
      <c r="DX150" s="25"/>
      <c r="DY150" s="25"/>
      <c r="DZ150" s="25"/>
      <c r="EA150" s="25"/>
      <c r="EB150" s="25"/>
      <c r="EC150" s="25"/>
      <c r="ED150" s="25"/>
      <c r="EE150" s="25"/>
      <c r="EF150" s="25"/>
      <c r="EG150" s="25"/>
      <c r="EH150" s="25"/>
      <c r="EI150" s="25"/>
      <c r="EJ150" s="25"/>
      <c r="EK150" s="25"/>
      <c r="EL150" s="25"/>
      <c r="EM150" s="25"/>
      <c r="EN150" s="25"/>
      <c r="EO150" s="25"/>
      <c r="EP150" s="25"/>
      <c r="EQ150" s="25"/>
      <c r="ER150" s="25"/>
      <c r="ES150" s="25"/>
      <c r="ET150" s="25"/>
      <c r="EU150" s="25"/>
      <c r="EV150" s="25"/>
      <c r="EW150" s="25"/>
      <c r="EX150" s="25"/>
      <c r="EY150" s="25"/>
      <c r="EZ150" s="25"/>
      <c r="FA150" s="25"/>
      <c r="FB150" s="25"/>
      <c r="FC150" s="25"/>
      <c r="FD150" s="25"/>
      <c r="FE150" s="25"/>
      <c r="FF150" s="25"/>
      <c r="FG150" s="25"/>
      <c r="FH150" s="25"/>
      <c r="FI150" s="25"/>
      <c r="FJ150" s="25"/>
      <c r="FK150" s="25"/>
      <c r="FL150" s="25"/>
      <c r="FM150" s="25"/>
      <c r="FN150" s="25"/>
      <c r="FO150" s="25"/>
      <c r="FP150" s="25"/>
      <c r="FQ150" s="25"/>
      <c r="FR150" s="25"/>
      <c r="FS150" s="25"/>
      <c r="FT150" s="25"/>
      <c r="FU150" s="25"/>
      <c r="FV150" s="25"/>
      <c r="FW150" s="25"/>
      <c r="FX150" s="25"/>
      <c r="FY150" s="25"/>
      <c r="FZ150" s="25"/>
      <c r="GA150" s="25"/>
      <c r="GB150" s="25"/>
      <c r="GC150" s="25"/>
      <c r="GD150" s="25"/>
      <c r="GE150" s="25"/>
      <c r="GF150" s="25"/>
      <c r="GG150" s="25"/>
      <c r="GH150" s="25"/>
      <c r="GI150" s="25"/>
      <c r="GJ150" s="25"/>
      <c r="GK150" s="25"/>
      <c r="GL150" s="25"/>
      <c r="GM150" s="25"/>
      <c r="GN150" s="25"/>
      <c r="GO150" s="25"/>
      <c r="GP150" s="25"/>
      <c r="GQ150" s="25"/>
      <c r="GR150" s="25"/>
      <c r="GS150" s="25"/>
      <c r="GT150" s="25"/>
      <c r="GU150" s="25"/>
      <c r="GV150" s="25"/>
      <c r="GW150" s="25"/>
      <c r="GX150" s="25"/>
      <c r="GY150" s="25"/>
      <c r="GZ150" s="25"/>
      <c r="HA150" s="25"/>
      <c r="HB150" s="25"/>
      <c r="HC150" s="25"/>
      <c r="HD150" s="25"/>
      <c r="HE150" s="25"/>
      <c r="HF150" s="25"/>
      <c r="HG150" s="25"/>
      <c r="HH150" s="25"/>
      <c r="HI150" s="25"/>
      <c r="HJ150" s="25"/>
      <c r="HK150" s="25"/>
      <c r="HL150" s="25"/>
      <c r="HM150" s="25"/>
      <c r="HN150" s="25"/>
      <c r="HO150" s="25"/>
      <c r="HP150" s="25"/>
      <c r="HQ150" s="25"/>
      <c r="HR150" s="25"/>
      <c r="HS150" s="25"/>
      <c r="HT150" s="25"/>
    </row>
    <row r="151" spans="1:228">
      <c r="B151" s="36"/>
      <c r="C151" s="30"/>
      <c r="D151" s="43"/>
      <c r="E151" s="43" t="s">
        <v>254</v>
      </c>
      <c r="F151" s="35"/>
      <c r="G151" s="30"/>
      <c r="H151" s="30"/>
      <c r="I151" s="189"/>
      <c r="J151" s="189"/>
      <c r="K151" s="189"/>
      <c r="L151" s="30"/>
    </row>
    <row r="152" spans="1:228">
      <c r="B152" s="36"/>
      <c r="C152" s="30"/>
      <c r="D152" s="43"/>
      <c r="E152" s="43" t="s">
        <v>254</v>
      </c>
      <c r="F152" s="35"/>
      <c r="G152" s="30"/>
      <c r="H152" s="30"/>
      <c r="I152" s="189"/>
      <c r="J152" s="189"/>
      <c r="K152" s="189"/>
      <c r="L152" s="30"/>
    </row>
    <row r="153" spans="1:228">
      <c r="B153" s="36"/>
      <c r="C153" s="30"/>
      <c r="D153" s="43"/>
      <c r="E153" s="43" t="s">
        <v>254</v>
      </c>
      <c r="F153" s="35"/>
      <c r="G153" s="30"/>
      <c r="H153" s="30"/>
      <c r="I153" s="189"/>
      <c r="J153" s="189"/>
      <c r="K153" s="189"/>
      <c r="L153" s="30"/>
    </row>
    <row r="154" spans="1:228">
      <c r="B154" s="36"/>
      <c r="C154" s="57"/>
      <c r="D154" s="51"/>
      <c r="E154" s="43" t="s">
        <v>254</v>
      </c>
      <c r="F154" s="35"/>
      <c r="G154" s="30"/>
      <c r="H154" s="30"/>
      <c r="I154" s="189"/>
      <c r="J154" s="189"/>
      <c r="K154" s="189"/>
      <c r="L154" s="30"/>
    </row>
    <row r="155" spans="1:228">
      <c r="B155" s="36"/>
      <c r="C155" s="30"/>
      <c r="D155" s="43"/>
      <c r="E155" s="43" t="s">
        <v>254</v>
      </c>
      <c r="F155" s="35"/>
      <c r="G155" s="30"/>
      <c r="H155" s="30"/>
      <c r="I155" s="189"/>
      <c r="J155" s="189"/>
      <c r="K155" s="189"/>
      <c r="L155" s="30"/>
    </row>
    <row r="156" spans="1:228">
      <c r="A156" s="84"/>
      <c r="B156" s="29"/>
      <c r="C156" s="30"/>
      <c r="D156" s="43"/>
      <c r="E156" s="43" t="s">
        <v>254</v>
      </c>
      <c r="F156" s="35"/>
      <c r="G156" s="30"/>
      <c r="H156" s="30"/>
      <c r="I156" s="189"/>
      <c r="J156" s="189"/>
      <c r="K156" s="38"/>
      <c r="L156" s="30"/>
    </row>
    <row r="157" spans="1:228">
      <c r="A157" s="84"/>
      <c r="B157" s="29"/>
      <c r="C157" s="30"/>
      <c r="D157" s="43"/>
      <c r="E157" s="43" t="s">
        <v>254</v>
      </c>
      <c r="F157" s="35"/>
      <c r="G157" s="30"/>
      <c r="H157" s="30"/>
      <c r="I157" s="189"/>
      <c r="J157" s="189"/>
      <c r="K157" s="189"/>
      <c r="L157" s="30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  <c r="AJ157" s="71"/>
      <c r="AK157" s="71"/>
      <c r="AL157" s="71"/>
      <c r="AM157" s="71"/>
      <c r="AN157" s="71"/>
      <c r="AO157" s="71"/>
      <c r="AP157" s="71"/>
      <c r="AQ157" s="71"/>
      <c r="AR157" s="71"/>
      <c r="AS157" s="71"/>
      <c r="AT157" s="71"/>
      <c r="AU157" s="71"/>
      <c r="AV157" s="71"/>
      <c r="AW157" s="71"/>
      <c r="AX157" s="71"/>
      <c r="AY157" s="71"/>
      <c r="AZ157" s="71"/>
      <c r="BA157" s="71"/>
      <c r="BB157" s="71"/>
      <c r="BC157" s="71"/>
      <c r="BD157" s="71"/>
      <c r="BE157" s="71"/>
      <c r="BF157" s="71"/>
      <c r="BG157" s="71"/>
      <c r="BH157" s="71"/>
      <c r="BI157" s="71"/>
      <c r="BJ157" s="71"/>
      <c r="BK157" s="71"/>
      <c r="BL157" s="71"/>
      <c r="BM157" s="71"/>
      <c r="BN157" s="71"/>
      <c r="BO157" s="71"/>
      <c r="BP157" s="71"/>
      <c r="BQ157" s="71"/>
      <c r="BR157" s="71"/>
      <c r="BS157" s="71"/>
      <c r="BT157" s="71"/>
      <c r="BU157" s="71"/>
      <c r="BV157" s="71"/>
      <c r="BW157" s="71"/>
      <c r="BX157" s="71"/>
      <c r="BY157" s="71"/>
      <c r="BZ157" s="71"/>
      <c r="CA157" s="71"/>
      <c r="CB157" s="71"/>
      <c r="CC157" s="71"/>
      <c r="CD157" s="71"/>
      <c r="CE157" s="71"/>
      <c r="CF157" s="71"/>
      <c r="CG157" s="71"/>
      <c r="CH157" s="71"/>
      <c r="CI157" s="71"/>
      <c r="CJ157" s="71"/>
      <c r="CK157" s="71"/>
      <c r="CL157" s="71"/>
      <c r="CM157" s="71"/>
      <c r="CN157" s="71"/>
      <c r="CO157" s="71"/>
      <c r="CP157" s="71"/>
      <c r="CQ157" s="71"/>
      <c r="CR157" s="71"/>
      <c r="CS157" s="71"/>
      <c r="CT157" s="71"/>
      <c r="CU157" s="71"/>
      <c r="CV157" s="71"/>
      <c r="CW157" s="71"/>
      <c r="CX157" s="71"/>
      <c r="CY157" s="71"/>
      <c r="CZ157" s="71"/>
      <c r="DA157" s="71"/>
      <c r="DB157" s="71"/>
      <c r="DC157" s="71"/>
      <c r="DD157" s="71"/>
      <c r="DE157" s="71"/>
      <c r="DF157" s="71"/>
      <c r="DG157" s="71"/>
      <c r="DH157" s="71"/>
      <c r="DI157" s="71"/>
      <c r="DJ157" s="71"/>
      <c r="DK157" s="71"/>
      <c r="DL157" s="71"/>
      <c r="DM157" s="71"/>
      <c r="DN157" s="71"/>
      <c r="DO157" s="71"/>
      <c r="DP157" s="71"/>
      <c r="DQ157" s="71"/>
      <c r="DR157" s="71"/>
      <c r="DS157" s="71"/>
      <c r="DT157" s="71"/>
      <c r="DU157" s="71"/>
      <c r="DV157" s="71"/>
      <c r="DW157" s="71"/>
      <c r="DX157" s="71"/>
      <c r="DY157" s="71"/>
      <c r="DZ157" s="71"/>
      <c r="EA157" s="71"/>
      <c r="EB157" s="71"/>
      <c r="EC157" s="71"/>
      <c r="ED157" s="71"/>
      <c r="EE157" s="71"/>
      <c r="EF157" s="71"/>
      <c r="EG157" s="71"/>
      <c r="EH157" s="71"/>
      <c r="EI157" s="71"/>
      <c r="EJ157" s="71"/>
      <c r="EK157" s="71"/>
      <c r="EL157" s="71"/>
      <c r="EM157" s="71"/>
      <c r="EN157" s="71"/>
      <c r="EO157" s="71"/>
      <c r="EP157" s="71"/>
      <c r="EQ157" s="71"/>
      <c r="ER157" s="71"/>
      <c r="ES157" s="71"/>
      <c r="ET157" s="71"/>
      <c r="EU157" s="71"/>
      <c r="EV157" s="71"/>
      <c r="EW157" s="71"/>
      <c r="EX157" s="71"/>
      <c r="EY157" s="71"/>
      <c r="EZ157" s="71"/>
      <c r="FA157" s="71"/>
      <c r="FB157" s="71"/>
      <c r="FC157" s="71"/>
      <c r="FD157" s="71"/>
      <c r="FE157" s="71"/>
      <c r="FF157" s="71"/>
      <c r="FG157" s="71"/>
      <c r="FH157" s="71"/>
      <c r="FI157" s="71"/>
      <c r="FJ157" s="71"/>
      <c r="FK157" s="71"/>
      <c r="FL157" s="71"/>
      <c r="FM157" s="71"/>
      <c r="FN157" s="71"/>
      <c r="FO157" s="71"/>
      <c r="FP157" s="71"/>
      <c r="FQ157" s="71"/>
      <c r="FR157" s="71"/>
      <c r="FS157" s="71"/>
      <c r="FT157" s="71"/>
      <c r="FU157" s="71"/>
      <c r="FV157" s="71"/>
      <c r="FW157" s="71"/>
      <c r="FX157" s="71"/>
      <c r="FY157" s="71"/>
      <c r="FZ157" s="71"/>
      <c r="GA157" s="71"/>
      <c r="GB157" s="71"/>
      <c r="GC157" s="71"/>
      <c r="GD157" s="71"/>
      <c r="GE157" s="71"/>
      <c r="GF157" s="71"/>
      <c r="GG157" s="71"/>
      <c r="GH157" s="71"/>
      <c r="GI157" s="71"/>
      <c r="GJ157" s="71"/>
      <c r="GK157" s="71"/>
      <c r="GL157" s="71"/>
      <c r="GM157" s="71"/>
      <c r="GN157" s="71"/>
      <c r="GO157" s="71"/>
      <c r="GP157" s="71"/>
      <c r="GQ157" s="71"/>
      <c r="GR157" s="71"/>
      <c r="GS157" s="71"/>
      <c r="GT157" s="71"/>
      <c r="GU157" s="71"/>
      <c r="GV157" s="71"/>
      <c r="GW157" s="71"/>
      <c r="GX157" s="71"/>
      <c r="GY157" s="71"/>
      <c r="GZ157" s="71"/>
      <c r="HA157" s="71"/>
      <c r="HB157" s="71"/>
      <c r="HC157" s="71"/>
      <c r="HD157" s="71"/>
      <c r="HE157" s="71"/>
      <c r="HF157" s="71"/>
      <c r="HG157" s="71"/>
      <c r="HH157" s="71"/>
      <c r="HI157" s="71"/>
      <c r="HJ157" s="71"/>
      <c r="HK157" s="71"/>
      <c r="HL157" s="71"/>
      <c r="HM157" s="71"/>
      <c r="HN157" s="71"/>
      <c r="HO157" s="71"/>
      <c r="HP157" s="71"/>
      <c r="HQ157" s="71"/>
      <c r="HR157" s="71"/>
      <c r="HS157" s="71"/>
      <c r="HT157" s="71"/>
    </row>
    <row r="158" spans="1:228">
      <c r="A158" s="84"/>
      <c r="B158" s="29"/>
      <c r="C158" s="30"/>
      <c r="D158" s="43"/>
      <c r="E158" s="43" t="s">
        <v>254</v>
      </c>
      <c r="F158" s="35"/>
      <c r="G158" s="30"/>
      <c r="H158" s="30"/>
      <c r="I158" s="189"/>
      <c r="J158" s="189"/>
      <c r="K158" s="189"/>
      <c r="L158" s="30"/>
    </row>
    <row r="159" spans="1:228">
      <c r="A159" s="84"/>
      <c r="B159" s="29"/>
      <c r="C159" s="30"/>
      <c r="D159" s="43"/>
      <c r="E159" s="43" t="s">
        <v>254</v>
      </c>
      <c r="F159" s="35"/>
      <c r="G159" s="30"/>
      <c r="H159" s="30"/>
      <c r="I159" s="189"/>
      <c r="J159" s="189"/>
      <c r="K159" s="189"/>
      <c r="L159" s="30"/>
    </row>
    <row r="160" spans="1:228">
      <c r="A160" s="82">
        <v>8000</v>
      </c>
      <c r="B160" s="68" t="s">
        <v>175</v>
      </c>
      <c r="C160" s="44">
        <v>10</v>
      </c>
      <c r="D160" s="154"/>
      <c r="E160" s="154" t="s">
        <v>442</v>
      </c>
      <c r="F160" s="154" t="s">
        <v>442</v>
      </c>
      <c r="G160" s="154" t="s">
        <v>442</v>
      </c>
      <c r="H160" s="70"/>
      <c r="I160" s="152" t="s">
        <v>439</v>
      </c>
      <c r="J160" s="152" t="s">
        <v>440</v>
      </c>
      <c r="K160" s="191" t="s">
        <v>441</v>
      </c>
      <c r="L160" s="70"/>
      <c r="M160" s="71"/>
    </row>
    <row r="161" spans="1:228">
      <c r="B161" s="29"/>
      <c r="C161" s="31"/>
      <c r="D161" s="42"/>
      <c r="E161" s="42" t="s">
        <v>556</v>
      </c>
      <c r="F161" s="35"/>
      <c r="G161" s="30"/>
      <c r="H161" s="30"/>
      <c r="I161" s="189"/>
      <c r="J161" s="189"/>
      <c r="K161" s="189"/>
      <c r="L161" s="30"/>
    </row>
    <row r="162" spans="1:228">
      <c r="B162" s="29"/>
      <c r="C162" s="31"/>
      <c r="D162" s="42"/>
      <c r="E162" s="42" t="s">
        <v>556</v>
      </c>
      <c r="F162" s="35"/>
      <c r="G162" s="30"/>
      <c r="H162" s="30"/>
      <c r="I162" s="189"/>
      <c r="J162" s="189"/>
      <c r="K162" s="189"/>
      <c r="L162" s="30"/>
    </row>
    <row r="163" spans="1:228" s="71" customFormat="1" ht="15.75" customHeight="1">
      <c r="A163" s="83"/>
      <c r="B163" s="29"/>
      <c r="C163" s="31"/>
      <c r="D163" s="42"/>
      <c r="E163" s="42" t="s">
        <v>556</v>
      </c>
      <c r="F163" s="35"/>
      <c r="G163" s="30"/>
      <c r="H163" s="30"/>
      <c r="I163" s="189"/>
      <c r="J163" s="189"/>
      <c r="K163" s="189"/>
      <c r="L163" s="30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  <c r="BJ163" s="25"/>
      <c r="BK163" s="25"/>
      <c r="BL163" s="25"/>
      <c r="BM163" s="25"/>
      <c r="BN163" s="25"/>
      <c r="BO163" s="25"/>
      <c r="BP163" s="25"/>
      <c r="BQ163" s="25"/>
      <c r="BR163" s="25"/>
      <c r="BS163" s="25"/>
      <c r="BT163" s="25"/>
      <c r="BU163" s="25"/>
      <c r="BV163" s="25"/>
      <c r="BW163" s="25"/>
      <c r="BX163" s="25"/>
      <c r="BY163" s="25"/>
      <c r="BZ163" s="25"/>
      <c r="CA163" s="25"/>
      <c r="CB163" s="25"/>
      <c r="CC163" s="25"/>
      <c r="CD163" s="25"/>
      <c r="CE163" s="25"/>
      <c r="CF163" s="25"/>
      <c r="CG163" s="25"/>
      <c r="CH163" s="25"/>
      <c r="CI163" s="25"/>
      <c r="CJ163" s="25"/>
      <c r="CK163" s="25"/>
      <c r="CL163" s="25"/>
      <c r="CM163" s="25"/>
      <c r="CN163" s="25"/>
      <c r="CO163" s="25"/>
      <c r="CP163" s="25"/>
      <c r="CQ163" s="25"/>
      <c r="CR163" s="25"/>
      <c r="CS163" s="25"/>
      <c r="CT163" s="25"/>
      <c r="CU163" s="25"/>
      <c r="CV163" s="25"/>
      <c r="CW163" s="25"/>
      <c r="CX163" s="25"/>
      <c r="CY163" s="25"/>
      <c r="CZ163" s="25"/>
      <c r="DA163" s="25"/>
      <c r="DB163" s="25"/>
      <c r="DC163" s="25"/>
      <c r="DD163" s="25"/>
      <c r="DE163" s="25"/>
      <c r="DF163" s="25"/>
      <c r="DG163" s="25"/>
      <c r="DH163" s="25"/>
      <c r="DI163" s="25"/>
      <c r="DJ163" s="25"/>
      <c r="DK163" s="25"/>
      <c r="DL163" s="25"/>
      <c r="DM163" s="25"/>
      <c r="DN163" s="25"/>
      <c r="DO163" s="25"/>
      <c r="DP163" s="25"/>
      <c r="DQ163" s="25"/>
      <c r="DR163" s="25"/>
      <c r="DS163" s="25"/>
      <c r="DT163" s="25"/>
      <c r="DU163" s="25"/>
      <c r="DV163" s="25"/>
      <c r="DW163" s="25"/>
      <c r="DX163" s="25"/>
      <c r="DY163" s="25"/>
      <c r="DZ163" s="25"/>
      <c r="EA163" s="25"/>
      <c r="EB163" s="25"/>
      <c r="EC163" s="25"/>
      <c r="ED163" s="25"/>
      <c r="EE163" s="25"/>
      <c r="EF163" s="25"/>
      <c r="EG163" s="25"/>
      <c r="EH163" s="25"/>
      <c r="EI163" s="25"/>
      <c r="EJ163" s="25"/>
      <c r="EK163" s="25"/>
      <c r="EL163" s="25"/>
      <c r="EM163" s="25"/>
      <c r="EN163" s="25"/>
      <c r="EO163" s="25"/>
      <c r="EP163" s="25"/>
      <c r="EQ163" s="25"/>
      <c r="ER163" s="25"/>
      <c r="ES163" s="25"/>
      <c r="ET163" s="25"/>
      <c r="EU163" s="25"/>
      <c r="EV163" s="25"/>
      <c r="EW163" s="25"/>
      <c r="EX163" s="25"/>
      <c r="EY163" s="25"/>
      <c r="EZ163" s="25"/>
      <c r="FA163" s="25"/>
      <c r="FB163" s="25"/>
      <c r="FC163" s="25"/>
      <c r="FD163" s="25"/>
      <c r="FE163" s="25"/>
      <c r="FF163" s="25"/>
      <c r="FG163" s="25"/>
      <c r="FH163" s="25"/>
      <c r="FI163" s="25"/>
      <c r="FJ163" s="25"/>
      <c r="FK163" s="25"/>
      <c r="FL163" s="25"/>
      <c r="FM163" s="25"/>
      <c r="FN163" s="25"/>
      <c r="FO163" s="25"/>
      <c r="FP163" s="25"/>
      <c r="FQ163" s="25"/>
      <c r="FR163" s="25"/>
      <c r="FS163" s="25"/>
      <c r="FT163" s="25"/>
      <c r="FU163" s="25"/>
      <c r="FV163" s="25"/>
      <c r="FW163" s="25"/>
      <c r="FX163" s="25"/>
      <c r="FY163" s="25"/>
      <c r="FZ163" s="25"/>
      <c r="GA163" s="25"/>
      <c r="GB163" s="25"/>
      <c r="GC163" s="25"/>
      <c r="GD163" s="25"/>
      <c r="GE163" s="25"/>
      <c r="GF163" s="25"/>
      <c r="GG163" s="25"/>
      <c r="GH163" s="25"/>
      <c r="GI163" s="25"/>
      <c r="GJ163" s="25"/>
      <c r="GK163" s="25"/>
      <c r="GL163" s="25"/>
      <c r="GM163" s="25"/>
      <c r="GN163" s="25"/>
      <c r="GO163" s="25"/>
      <c r="GP163" s="25"/>
      <c r="GQ163" s="25"/>
      <c r="GR163" s="25"/>
      <c r="GS163" s="25"/>
      <c r="GT163" s="25"/>
      <c r="GU163" s="25"/>
      <c r="GV163" s="25"/>
      <c r="GW163" s="25"/>
      <c r="GX163" s="25"/>
      <c r="GY163" s="25"/>
      <c r="GZ163" s="25"/>
      <c r="HA163" s="25"/>
      <c r="HB163" s="25"/>
      <c r="HC163" s="25"/>
      <c r="HD163" s="25"/>
      <c r="HE163" s="25"/>
      <c r="HF163" s="25"/>
      <c r="HG163" s="25"/>
      <c r="HH163" s="25"/>
      <c r="HI163" s="25"/>
      <c r="HJ163" s="25"/>
      <c r="HK163" s="25"/>
      <c r="HL163" s="25"/>
      <c r="HM163" s="25"/>
      <c r="HN163" s="25"/>
      <c r="HO163" s="25"/>
      <c r="HP163" s="25"/>
      <c r="HQ163" s="25"/>
      <c r="HR163" s="25"/>
      <c r="HS163" s="25"/>
      <c r="HT163" s="25"/>
    </row>
    <row r="164" spans="1:228">
      <c r="B164" s="29"/>
      <c r="C164" s="31"/>
      <c r="D164" s="42"/>
      <c r="E164" s="42" t="s">
        <v>556</v>
      </c>
      <c r="F164" s="35"/>
      <c r="G164" s="30"/>
      <c r="H164" s="30"/>
      <c r="I164" s="189"/>
      <c r="J164" s="189"/>
      <c r="K164" s="189"/>
      <c r="L164" s="30"/>
    </row>
    <row r="165" spans="1:228">
      <c r="B165" s="29"/>
      <c r="C165" s="31"/>
      <c r="D165" s="42"/>
      <c r="E165" s="42" t="s">
        <v>556</v>
      </c>
      <c r="F165" s="35"/>
      <c r="G165" s="30"/>
      <c r="H165" s="30"/>
      <c r="I165" s="189"/>
      <c r="J165" s="189"/>
      <c r="K165" s="189"/>
      <c r="L165" s="30"/>
    </row>
    <row r="166" spans="1:228">
      <c r="B166" s="29"/>
      <c r="C166" s="31"/>
      <c r="D166" s="42"/>
      <c r="E166" s="42" t="s">
        <v>556</v>
      </c>
      <c r="F166" s="35"/>
      <c r="G166" s="30"/>
      <c r="H166" s="30"/>
      <c r="I166" s="189"/>
      <c r="J166" s="189"/>
      <c r="K166" s="189"/>
      <c r="L166" s="30"/>
    </row>
    <row r="167" spans="1:228">
      <c r="B167" s="29"/>
      <c r="C167" s="31"/>
      <c r="D167" s="42"/>
      <c r="E167" s="42" t="s">
        <v>556</v>
      </c>
      <c r="F167" s="35"/>
      <c r="G167" s="30"/>
      <c r="H167" s="30"/>
      <c r="I167" s="189"/>
      <c r="J167" s="189"/>
      <c r="K167" s="189"/>
      <c r="L167" s="30"/>
    </row>
    <row r="168" spans="1:228">
      <c r="B168" s="29"/>
      <c r="C168" s="31"/>
      <c r="D168" s="42"/>
      <c r="E168" s="42" t="s">
        <v>556</v>
      </c>
      <c r="F168" s="35"/>
      <c r="G168" s="30"/>
      <c r="H168" s="30"/>
      <c r="I168" s="189"/>
      <c r="J168" s="189"/>
      <c r="K168" s="189"/>
      <c r="L168" s="30"/>
    </row>
    <row r="169" spans="1:228">
      <c r="B169" s="29"/>
      <c r="C169" s="31"/>
      <c r="D169" s="42"/>
      <c r="E169" s="42" t="s">
        <v>556</v>
      </c>
      <c r="F169" s="35"/>
      <c r="G169" s="30"/>
      <c r="H169" s="30"/>
      <c r="I169" s="189"/>
      <c r="J169" s="189"/>
      <c r="K169" s="189"/>
      <c r="L169" s="30"/>
    </row>
    <row r="170" spans="1:228">
      <c r="B170" s="29"/>
      <c r="C170" s="212"/>
      <c r="D170" s="50"/>
      <c r="E170" s="42" t="s">
        <v>556</v>
      </c>
      <c r="F170" s="35"/>
      <c r="G170" s="30"/>
      <c r="H170" s="30"/>
      <c r="I170" s="189"/>
      <c r="J170" s="189"/>
      <c r="K170" s="189"/>
      <c r="L170" s="30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  <c r="AJ170" s="71"/>
      <c r="AK170" s="71"/>
      <c r="AL170" s="71"/>
      <c r="AM170" s="71"/>
      <c r="AN170" s="71"/>
      <c r="AO170" s="71"/>
      <c r="AP170" s="71"/>
      <c r="AQ170" s="71"/>
      <c r="AR170" s="71"/>
      <c r="AS170" s="71"/>
      <c r="AT170" s="71"/>
      <c r="AU170" s="71"/>
      <c r="AV170" s="71"/>
      <c r="AW170" s="71"/>
      <c r="AX170" s="71"/>
      <c r="AY170" s="71"/>
      <c r="AZ170" s="71"/>
      <c r="BA170" s="71"/>
      <c r="BB170" s="71"/>
      <c r="BC170" s="71"/>
      <c r="BD170" s="71"/>
      <c r="BE170" s="71"/>
      <c r="BF170" s="71"/>
      <c r="BG170" s="71"/>
      <c r="BH170" s="71"/>
      <c r="BI170" s="71"/>
      <c r="BJ170" s="71"/>
      <c r="BK170" s="71"/>
      <c r="BL170" s="71"/>
      <c r="BM170" s="71"/>
      <c r="BN170" s="71"/>
      <c r="BO170" s="71"/>
      <c r="BP170" s="71"/>
      <c r="BQ170" s="71"/>
      <c r="BR170" s="71"/>
      <c r="BS170" s="71"/>
      <c r="BT170" s="71"/>
      <c r="BU170" s="71"/>
      <c r="BV170" s="71"/>
      <c r="BW170" s="71"/>
      <c r="BX170" s="71"/>
      <c r="BY170" s="71"/>
      <c r="BZ170" s="71"/>
      <c r="CA170" s="71"/>
      <c r="CB170" s="71"/>
      <c r="CC170" s="71"/>
      <c r="CD170" s="71"/>
      <c r="CE170" s="71"/>
      <c r="CF170" s="71"/>
      <c r="CG170" s="71"/>
      <c r="CH170" s="71"/>
      <c r="CI170" s="71"/>
      <c r="CJ170" s="71"/>
      <c r="CK170" s="71"/>
      <c r="CL170" s="71"/>
      <c r="CM170" s="71"/>
      <c r="CN170" s="71"/>
      <c r="CO170" s="71"/>
      <c r="CP170" s="71"/>
      <c r="CQ170" s="71"/>
      <c r="CR170" s="71"/>
      <c r="CS170" s="71"/>
      <c r="CT170" s="71"/>
      <c r="CU170" s="71"/>
      <c r="CV170" s="71"/>
      <c r="CW170" s="71"/>
      <c r="CX170" s="71"/>
      <c r="CY170" s="71"/>
      <c r="CZ170" s="71"/>
      <c r="DA170" s="71"/>
      <c r="DB170" s="71"/>
      <c r="DC170" s="71"/>
      <c r="DD170" s="71"/>
      <c r="DE170" s="71"/>
      <c r="DF170" s="71"/>
      <c r="DG170" s="71"/>
      <c r="DH170" s="71"/>
      <c r="DI170" s="71"/>
      <c r="DJ170" s="71"/>
      <c r="DK170" s="71"/>
      <c r="DL170" s="71"/>
      <c r="DM170" s="71"/>
      <c r="DN170" s="71"/>
      <c r="DO170" s="71"/>
      <c r="DP170" s="71"/>
      <c r="DQ170" s="71"/>
      <c r="DR170" s="71"/>
      <c r="DS170" s="71"/>
      <c r="DT170" s="71"/>
      <c r="DU170" s="71"/>
      <c r="DV170" s="71"/>
      <c r="DW170" s="71"/>
      <c r="DX170" s="71"/>
      <c r="DY170" s="71"/>
      <c r="DZ170" s="71"/>
      <c r="EA170" s="71"/>
      <c r="EB170" s="71"/>
      <c r="EC170" s="71"/>
      <c r="ED170" s="71"/>
      <c r="EE170" s="71"/>
      <c r="EF170" s="71"/>
      <c r="EG170" s="71"/>
      <c r="EH170" s="71"/>
      <c r="EI170" s="71"/>
      <c r="EJ170" s="71"/>
      <c r="EK170" s="71"/>
      <c r="EL170" s="71"/>
      <c r="EM170" s="71"/>
      <c r="EN170" s="71"/>
      <c r="EO170" s="71"/>
      <c r="EP170" s="71"/>
      <c r="EQ170" s="71"/>
      <c r="ER170" s="71"/>
      <c r="ES170" s="71"/>
      <c r="ET170" s="71"/>
      <c r="EU170" s="71"/>
      <c r="EV170" s="71"/>
      <c r="EW170" s="71"/>
      <c r="EX170" s="71"/>
      <c r="EY170" s="71"/>
      <c r="EZ170" s="71"/>
      <c r="FA170" s="71"/>
      <c r="FB170" s="71"/>
      <c r="FC170" s="71"/>
      <c r="FD170" s="71"/>
      <c r="FE170" s="71"/>
      <c r="FF170" s="71"/>
      <c r="FG170" s="71"/>
      <c r="FH170" s="71"/>
      <c r="FI170" s="71"/>
      <c r="FJ170" s="71"/>
      <c r="FK170" s="71"/>
      <c r="FL170" s="71"/>
      <c r="FM170" s="71"/>
      <c r="FN170" s="71"/>
      <c r="FO170" s="71"/>
      <c r="FP170" s="71"/>
      <c r="FQ170" s="71"/>
      <c r="FR170" s="71"/>
      <c r="FS170" s="71"/>
      <c r="FT170" s="71"/>
      <c r="FU170" s="71"/>
      <c r="FV170" s="71"/>
      <c r="FW170" s="71"/>
      <c r="FX170" s="71"/>
      <c r="FY170" s="71"/>
      <c r="FZ170" s="71"/>
      <c r="GA170" s="71"/>
      <c r="GB170" s="71"/>
      <c r="GC170" s="71"/>
      <c r="GD170" s="71"/>
      <c r="GE170" s="71"/>
      <c r="GF170" s="71"/>
      <c r="GG170" s="71"/>
      <c r="GH170" s="71"/>
      <c r="GI170" s="71"/>
      <c r="GJ170" s="71"/>
      <c r="GK170" s="71"/>
      <c r="GL170" s="71"/>
      <c r="GM170" s="71"/>
      <c r="GN170" s="71"/>
      <c r="GO170" s="71"/>
      <c r="GP170" s="71"/>
      <c r="GQ170" s="71"/>
      <c r="GR170" s="71"/>
      <c r="GS170" s="71"/>
      <c r="GT170" s="71"/>
      <c r="GU170" s="71"/>
      <c r="GV170" s="71"/>
      <c r="GW170" s="71"/>
      <c r="GX170" s="71"/>
      <c r="GY170" s="71"/>
      <c r="GZ170" s="71"/>
      <c r="HA170" s="71"/>
      <c r="HB170" s="71"/>
      <c r="HC170" s="71"/>
      <c r="HD170" s="71"/>
      <c r="HE170" s="71"/>
      <c r="HF170" s="71"/>
      <c r="HG170" s="71"/>
      <c r="HH170" s="71"/>
      <c r="HI170" s="71"/>
      <c r="HJ170" s="71"/>
      <c r="HK170" s="71"/>
      <c r="HL170" s="71"/>
      <c r="HM170" s="71"/>
      <c r="HN170" s="71"/>
      <c r="HO170" s="71"/>
      <c r="HP170" s="71"/>
      <c r="HQ170" s="71"/>
      <c r="HR170" s="71"/>
      <c r="HS170" s="71"/>
      <c r="HT170" s="71"/>
    </row>
    <row r="171" spans="1:228">
      <c r="A171" s="82">
        <v>25000</v>
      </c>
      <c r="B171" s="71" t="s">
        <v>157</v>
      </c>
      <c r="C171" s="191">
        <v>10</v>
      </c>
      <c r="D171" s="197"/>
      <c r="E171" s="197" t="s">
        <v>674</v>
      </c>
      <c r="F171" s="197" t="s">
        <v>674</v>
      </c>
      <c r="G171" s="197" t="s">
        <v>674</v>
      </c>
      <c r="H171" s="191"/>
      <c r="I171" s="191" t="s">
        <v>675</v>
      </c>
      <c r="J171" s="191" t="s">
        <v>466</v>
      </c>
      <c r="K171" s="191" t="s">
        <v>677</v>
      </c>
      <c r="L171" s="196" t="s">
        <v>678</v>
      </c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  <c r="AJ171" s="71"/>
      <c r="AK171" s="71"/>
      <c r="AL171" s="71"/>
      <c r="AM171" s="71"/>
      <c r="AN171" s="71"/>
      <c r="AO171" s="71"/>
      <c r="AP171" s="71"/>
      <c r="AQ171" s="71"/>
      <c r="AR171" s="71"/>
      <c r="AS171" s="71"/>
      <c r="AT171" s="71"/>
      <c r="AU171" s="71"/>
      <c r="AV171" s="71"/>
      <c r="AW171" s="71"/>
      <c r="AX171" s="71"/>
      <c r="AY171" s="71"/>
      <c r="AZ171" s="71"/>
      <c r="BA171" s="71"/>
      <c r="BB171" s="71"/>
      <c r="BC171" s="71"/>
      <c r="BD171" s="71"/>
      <c r="BE171" s="71"/>
      <c r="BF171" s="71"/>
      <c r="BG171" s="71"/>
      <c r="BH171" s="71"/>
      <c r="BI171" s="71"/>
      <c r="BJ171" s="71"/>
      <c r="BK171" s="71"/>
      <c r="BL171" s="71"/>
      <c r="BM171" s="71"/>
      <c r="BN171" s="71"/>
      <c r="BO171" s="71"/>
      <c r="BP171" s="71"/>
      <c r="BQ171" s="71"/>
      <c r="BR171" s="71"/>
      <c r="BS171" s="71"/>
      <c r="BT171" s="71"/>
      <c r="BU171" s="71"/>
      <c r="BV171" s="71"/>
      <c r="BW171" s="71"/>
      <c r="BX171" s="71"/>
      <c r="BY171" s="71"/>
      <c r="BZ171" s="71"/>
      <c r="CA171" s="71"/>
      <c r="CB171" s="71"/>
      <c r="CC171" s="71"/>
      <c r="CD171" s="71"/>
      <c r="CE171" s="71"/>
      <c r="CF171" s="71"/>
      <c r="CG171" s="71"/>
      <c r="CH171" s="71"/>
      <c r="CI171" s="71"/>
      <c r="CJ171" s="71"/>
      <c r="CK171" s="71"/>
      <c r="CL171" s="71"/>
      <c r="CM171" s="71"/>
      <c r="CN171" s="71"/>
      <c r="CO171" s="71"/>
      <c r="CP171" s="71"/>
      <c r="CQ171" s="71"/>
      <c r="CR171" s="71"/>
      <c r="CS171" s="71"/>
      <c r="CT171" s="71"/>
      <c r="CU171" s="71"/>
      <c r="CV171" s="71"/>
      <c r="CW171" s="71"/>
      <c r="CX171" s="71"/>
      <c r="CY171" s="71"/>
      <c r="CZ171" s="71"/>
      <c r="DA171" s="71"/>
      <c r="DB171" s="71"/>
      <c r="DC171" s="71"/>
      <c r="DD171" s="71"/>
      <c r="DE171" s="71"/>
      <c r="DF171" s="71"/>
      <c r="DG171" s="71"/>
      <c r="DH171" s="71"/>
      <c r="DI171" s="71"/>
      <c r="DJ171" s="71"/>
      <c r="DK171" s="71"/>
      <c r="DL171" s="71"/>
      <c r="DM171" s="71"/>
      <c r="DN171" s="71"/>
      <c r="DO171" s="71"/>
      <c r="DP171" s="71"/>
      <c r="DQ171" s="71"/>
      <c r="DR171" s="71"/>
      <c r="DS171" s="71"/>
      <c r="DT171" s="71"/>
      <c r="DU171" s="71"/>
      <c r="DV171" s="71"/>
      <c r="DW171" s="71"/>
      <c r="DX171" s="71"/>
      <c r="DY171" s="71"/>
      <c r="DZ171" s="71"/>
      <c r="EA171" s="71"/>
      <c r="EB171" s="71"/>
      <c r="EC171" s="71"/>
      <c r="ED171" s="71"/>
      <c r="EE171" s="71"/>
      <c r="EF171" s="71"/>
      <c r="EG171" s="71"/>
      <c r="EH171" s="71"/>
      <c r="EI171" s="71"/>
      <c r="EJ171" s="71"/>
      <c r="EK171" s="71"/>
      <c r="EL171" s="71"/>
      <c r="EM171" s="71"/>
      <c r="EN171" s="71"/>
      <c r="EO171" s="71"/>
      <c r="EP171" s="71"/>
      <c r="EQ171" s="71"/>
      <c r="ER171" s="71"/>
      <c r="ES171" s="71"/>
      <c r="ET171" s="71"/>
      <c r="EU171" s="71"/>
      <c r="EV171" s="71"/>
      <c r="EW171" s="71"/>
      <c r="EX171" s="71"/>
      <c r="EY171" s="71"/>
      <c r="EZ171" s="71"/>
      <c r="FA171" s="71"/>
      <c r="FB171" s="71"/>
      <c r="FC171" s="71"/>
      <c r="FD171" s="71"/>
      <c r="FE171" s="71"/>
      <c r="FF171" s="71"/>
      <c r="FG171" s="71"/>
      <c r="FH171" s="71"/>
      <c r="FI171" s="71"/>
      <c r="FJ171" s="71"/>
      <c r="FK171" s="71"/>
      <c r="FL171" s="71"/>
      <c r="FM171" s="71"/>
      <c r="FN171" s="71"/>
      <c r="FO171" s="71"/>
      <c r="FP171" s="71"/>
      <c r="FQ171" s="71"/>
      <c r="FR171" s="71"/>
      <c r="FS171" s="71"/>
      <c r="FT171" s="71"/>
      <c r="FU171" s="71"/>
      <c r="FV171" s="71"/>
      <c r="FW171" s="71"/>
      <c r="FX171" s="71"/>
      <c r="FY171" s="71"/>
      <c r="FZ171" s="71"/>
      <c r="GA171" s="71"/>
      <c r="GB171" s="71"/>
      <c r="GC171" s="71"/>
      <c r="GD171" s="71"/>
      <c r="GE171" s="71"/>
      <c r="GF171" s="71"/>
      <c r="GG171" s="71"/>
      <c r="GH171" s="71"/>
      <c r="GI171" s="71"/>
      <c r="GJ171" s="71"/>
      <c r="GK171" s="71"/>
      <c r="GL171" s="71"/>
      <c r="GM171" s="71"/>
      <c r="GN171" s="71"/>
      <c r="GO171" s="71"/>
      <c r="GP171" s="71"/>
      <c r="GQ171" s="71"/>
      <c r="GR171" s="71"/>
      <c r="GS171" s="71"/>
      <c r="GT171" s="71"/>
      <c r="GU171" s="71"/>
      <c r="GV171" s="71"/>
      <c r="GW171" s="71"/>
      <c r="GX171" s="71"/>
      <c r="GY171" s="71"/>
      <c r="GZ171" s="71"/>
      <c r="HA171" s="71"/>
      <c r="HB171" s="71"/>
      <c r="HC171" s="71"/>
      <c r="HD171" s="71"/>
      <c r="HE171" s="71"/>
      <c r="HF171" s="71"/>
      <c r="HG171" s="71"/>
      <c r="HH171" s="71"/>
      <c r="HI171" s="71"/>
      <c r="HJ171" s="71"/>
      <c r="HK171" s="71"/>
      <c r="HL171" s="71"/>
      <c r="HM171" s="71"/>
      <c r="HN171" s="71"/>
      <c r="HO171" s="71"/>
      <c r="HP171" s="71"/>
      <c r="HQ171" s="71"/>
      <c r="HR171" s="71"/>
      <c r="HS171" s="71"/>
      <c r="HT171" s="71"/>
    </row>
    <row r="172" spans="1:228">
      <c r="A172" s="82">
        <v>2000</v>
      </c>
      <c r="B172" s="68" t="s">
        <v>401</v>
      </c>
      <c r="C172" s="70">
        <v>2</v>
      </c>
      <c r="D172" s="69"/>
      <c r="E172" s="69" t="s">
        <v>396</v>
      </c>
      <c r="F172" s="69" t="s">
        <v>396</v>
      </c>
      <c r="G172" s="69" t="s">
        <v>396</v>
      </c>
      <c r="H172" s="70"/>
      <c r="I172" s="152" t="s">
        <v>397</v>
      </c>
      <c r="J172" s="152" t="s">
        <v>398</v>
      </c>
      <c r="K172" s="190" t="s">
        <v>400</v>
      </c>
      <c r="L172" s="70"/>
      <c r="M172" s="71"/>
    </row>
    <row r="173" spans="1:228">
      <c r="B173" s="29"/>
      <c r="C173" s="30"/>
      <c r="D173" s="43"/>
      <c r="E173" s="43" t="s">
        <v>396</v>
      </c>
      <c r="F173" s="43" t="s">
        <v>706</v>
      </c>
      <c r="G173" s="30"/>
      <c r="H173" s="30"/>
      <c r="I173" s="189"/>
      <c r="J173" s="189"/>
      <c r="K173" s="189"/>
      <c r="L173" s="30"/>
    </row>
    <row r="174" spans="1:228">
      <c r="B174" s="29"/>
      <c r="C174" s="30"/>
      <c r="D174" s="43"/>
      <c r="E174" s="43" t="s">
        <v>396</v>
      </c>
      <c r="F174" s="43" t="s">
        <v>707</v>
      </c>
      <c r="G174" s="30"/>
      <c r="H174" s="30"/>
      <c r="I174" s="189"/>
      <c r="J174" s="189"/>
      <c r="K174" s="189"/>
      <c r="L174" s="30"/>
    </row>
    <row r="175" spans="1:228" s="71" customFormat="1">
      <c r="A175" s="82"/>
      <c r="B175" s="68" t="s">
        <v>208</v>
      </c>
      <c r="C175" s="70"/>
      <c r="D175" s="69"/>
      <c r="E175" s="69" t="s">
        <v>209</v>
      </c>
      <c r="F175" s="69" t="s">
        <v>209</v>
      </c>
      <c r="G175" s="69" t="s">
        <v>209</v>
      </c>
      <c r="H175" s="70"/>
      <c r="I175" s="152" t="s">
        <v>123</v>
      </c>
      <c r="J175" s="152" t="s">
        <v>124</v>
      </c>
      <c r="K175" s="190" t="s">
        <v>184</v>
      </c>
      <c r="L175" s="185" t="s">
        <v>183</v>
      </c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  <c r="BJ175" s="25"/>
      <c r="BK175" s="25"/>
      <c r="BL175" s="25"/>
      <c r="BM175" s="25"/>
      <c r="BN175" s="25"/>
      <c r="BO175" s="25"/>
      <c r="BP175" s="25"/>
      <c r="BQ175" s="25"/>
      <c r="BR175" s="25"/>
      <c r="BS175" s="25"/>
      <c r="BT175" s="25"/>
      <c r="BU175" s="25"/>
      <c r="BV175" s="25"/>
      <c r="BW175" s="25"/>
      <c r="BX175" s="25"/>
      <c r="BY175" s="25"/>
      <c r="BZ175" s="25"/>
      <c r="CA175" s="25"/>
      <c r="CB175" s="25"/>
      <c r="CC175" s="25"/>
      <c r="CD175" s="25"/>
      <c r="CE175" s="25"/>
      <c r="CF175" s="25"/>
      <c r="CG175" s="25"/>
      <c r="CH175" s="25"/>
      <c r="CI175" s="25"/>
      <c r="CJ175" s="25"/>
      <c r="CK175" s="25"/>
      <c r="CL175" s="25"/>
      <c r="CM175" s="25"/>
      <c r="CN175" s="25"/>
      <c r="CO175" s="25"/>
      <c r="CP175" s="25"/>
      <c r="CQ175" s="25"/>
      <c r="CR175" s="25"/>
      <c r="CS175" s="25"/>
      <c r="CT175" s="25"/>
      <c r="CU175" s="25"/>
      <c r="CV175" s="25"/>
      <c r="CW175" s="25"/>
      <c r="CX175" s="25"/>
      <c r="CY175" s="25"/>
      <c r="CZ175" s="25"/>
      <c r="DA175" s="25"/>
      <c r="DB175" s="25"/>
      <c r="DC175" s="25"/>
      <c r="DD175" s="25"/>
      <c r="DE175" s="25"/>
      <c r="DF175" s="25"/>
      <c r="DG175" s="25"/>
      <c r="DH175" s="25"/>
      <c r="DI175" s="25"/>
      <c r="DJ175" s="25"/>
      <c r="DK175" s="25"/>
      <c r="DL175" s="25"/>
      <c r="DM175" s="25"/>
      <c r="DN175" s="25"/>
      <c r="DO175" s="25"/>
      <c r="DP175" s="25"/>
      <c r="DQ175" s="25"/>
      <c r="DR175" s="25"/>
      <c r="DS175" s="25"/>
      <c r="DT175" s="25"/>
      <c r="DU175" s="25"/>
      <c r="DV175" s="25"/>
      <c r="DW175" s="25"/>
      <c r="DX175" s="25"/>
      <c r="DY175" s="25"/>
      <c r="DZ175" s="25"/>
      <c r="EA175" s="25"/>
      <c r="EB175" s="25"/>
      <c r="EC175" s="25"/>
      <c r="ED175" s="25"/>
      <c r="EE175" s="25"/>
      <c r="EF175" s="25"/>
      <c r="EG175" s="25"/>
      <c r="EH175" s="25"/>
      <c r="EI175" s="25"/>
      <c r="EJ175" s="25"/>
      <c r="EK175" s="25"/>
      <c r="EL175" s="25"/>
      <c r="EM175" s="25"/>
      <c r="EN175" s="25"/>
      <c r="EO175" s="25"/>
      <c r="EP175" s="25"/>
      <c r="EQ175" s="25"/>
      <c r="ER175" s="25"/>
      <c r="ES175" s="25"/>
      <c r="ET175" s="25"/>
      <c r="EU175" s="25"/>
      <c r="EV175" s="25"/>
      <c r="EW175" s="25"/>
      <c r="EX175" s="25"/>
      <c r="EY175" s="25"/>
      <c r="EZ175" s="25"/>
      <c r="FA175" s="25"/>
      <c r="FB175" s="25"/>
      <c r="FC175" s="25"/>
      <c r="FD175" s="25"/>
      <c r="FE175" s="25"/>
      <c r="FF175" s="25"/>
      <c r="FG175" s="25"/>
      <c r="FH175" s="25"/>
      <c r="FI175" s="25"/>
      <c r="FJ175" s="25"/>
      <c r="FK175" s="25"/>
      <c r="FL175" s="25"/>
      <c r="FM175" s="25"/>
      <c r="FN175" s="25"/>
      <c r="FO175" s="25"/>
      <c r="FP175" s="25"/>
      <c r="FQ175" s="25"/>
      <c r="FR175" s="25"/>
      <c r="FS175" s="25"/>
      <c r="FT175" s="25"/>
      <c r="FU175" s="25"/>
      <c r="FV175" s="25"/>
      <c r="FW175" s="25"/>
      <c r="FX175" s="25"/>
      <c r="FY175" s="25"/>
      <c r="FZ175" s="25"/>
      <c r="GA175" s="25"/>
      <c r="GB175" s="25"/>
      <c r="GC175" s="25"/>
      <c r="GD175" s="25"/>
      <c r="GE175" s="25"/>
      <c r="GF175" s="25"/>
      <c r="GG175" s="25"/>
      <c r="GH175" s="25"/>
      <c r="GI175" s="25"/>
      <c r="GJ175" s="25"/>
      <c r="GK175" s="25"/>
      <c r="GL175" s="25"/>
      <c r="GM175" s="25"/>
      <c r="GN175" s="25"/>
      <c r="GO175" s="25"/>
      <c r="GP175" s="25"/>
      <c r="GQ175" s="25"/>
      <c r="GR175" s="25"/>
      <c r="GS175" s="25"/>
      <c r="GT175" s="25"/>
      <c r="GU175" s="25"/>
      <c r="GV175" s="25"/>
      <c r="GW175" s="25"/>
      <c r="GX175" s="25"/>
      <c r="GY175" s="25"/>
      <c r="GZ175" s="25"/>
      <c r="HA175" s="25"/>
      <c r="HB175" s="25"/>
      <c r="HC175" s="25"/>
      <c r="HD175" s="25"/>
      <c r="HE175" s="25"/>
      <c r="HF175" s="25"/>
      <c r="HG175" s="25"/>
      <c r="HH175" s="25"/>
      <c r="HI175" s="25"/>
      <c r="HJ175" s="25"/>
      <c r="HK175" s="25"/>
      <c r="HL175" s="25"/>
      <c r="HM175" s="25"/>
      <c r="HN175" s="25"/>
      <c r="HO175" s="25"/>
      <c r="HP175" s="25"/>
      <c r="HQ175" s="25"/>
      <c r="HR175" s="25"/>
      <c r="HS175" s="25"/>
      <c r="HT175" s="25"/>
    </row>
    <row r="176" spans="1:228">
      <c r="B176" s="29"/>
      <c r="C176" s="30"/>
      <c r="D176" s="43"/>
      <c r="E176" s="43" t="s">
        <v>209</v>
      </c>
      <c r="F176" s="35"/>
      <c r="G176" s="30"/>
      <c r="H176" s="30"/>
      <c r="I176" s="189"/>
      <c r="J176" s="189"/>
      <c r="K176" s="189"/>
      <c r="L176" s="30"/>
    </row>
    <row r="177" spans="1:228">
      <c r="B177" s="29"/>
      <c r="C177" s="30"/>
      <c r="D177" s="43"/>
      <c r="E177" s="43" t="s">
        <v>209</v>
      </c>
      <c r="F177" s="35"/>
      <c r="G177" s="30"/>
      <c r="H177" s="30"/>
      <c r="I177" s="189"/>
      <c r="J177" s="189"/>
      <c r="K177" s="189"/>
      <c r="L177" s="30"/>
    </row>
    <row r="178" spans="1:228">
      <c r="B178" s="29"/>
      <c r="C178" s="30"/>
      <c r="D178" s="43"/>
      <c r="E178" s="43" t="s">
        <v>209</v>
      </c>
      <c r="F178" s="35"/>
      <c r="G178" s="30"/>
      <c r="H178" s="30"/>
      <c r="I178" s="189"/>
      <c r="J178" s="189"/>
      <c r="K178" s="189"/>
      <c r="L178" s="30"/>
    </row>
    <row r="179" spans="1:228">
      <c r="B179" s="29"/>
      <c r="C179" s="30"/>
      <c r="D179" s="43"/>
      <c r="E179" s="43" t="s">
        <v>209</v>
      </c>
      <c r="F179" s="35"/>
      <c r="G179" s="30"/>
      <c r="H179" s="30"/>
      <c r="I179" s="189"/>
      <c r="J179" s="189"/>
      <c r="K179" s="189"/>
      <c r="L179" s="30"/>
    </row>
    <row r="180" spans="1:228">
      <c r="A180" s="84"/>
      <c r="B180" s="36"/>
      <c r="C180" s="30"/>
      <c r="D180" s="43"/>
      <c r="E180" s="43" t="s">
        <v>209</v>
      </c>
      <c r="F180" s="35"/>
      <c r="G180" s="30"/>
      <c r="H180" s="30"/>
      <c r="I180" s="189"/>
      <c r="J180" s="38"/>
      <c r="K180" s="189"/>
      <c r="L180" s="30"/>
    </row>
    <row r="181" spans="1:228" s="71" customFormat="1">
      <c r="A181" s="84"/>
      <c r="B181" s="36"/>
      <c r="C181" s="30"/>
      <c r="D181" s="43"/>
      <c r="E181" s="43" t="s">
        <v>209</v>
      </c>
      <c r="F181" s="35"/>
      <c r="G181" s="30"/>
      <c r="H181" s="30"/>
      <c r="I181" s="189"/>
      <c r="J181" s="38"/>
      <c r="K181" s="189"/>
      <c r="L181" s="30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  <c r="BJ181" s="25"/>
      <c r="BK181" s="25"/>
      <c r="BL181" s="25"/>
      <c r="BM181" s="25"/>
      <c r="BN181" s="25"/>
      <c r="BO181" s="25"/>
      <c r="BP181" s="25"/>
      <c r="BQ181" s="25"/>
      <c r="BR181" s="25"/>
      <c r="BS181" s="25"/>
      <c r="BT181" s="25"/>
      <c r="BU181" s="25"/>
      <c r="BV181" s="25"/>
      <c r="BW181" s="25"/>
      <c r="BX181" s="25"/>
      <c r="BY181" s="25"/>
      <c r="BZ181" s="25"/>
      <c r="CA181" s="25"/>
      <c r="CB181" s="25"/>
      <c r="CC181" s="25"/>
      <c r="CD181" s="25"/>
      <c r="CE181" s="25"/>
      <c r="CF181" s="25"/>
      <c r="CG181" s="25"/>
      <c r="CH181" s="25"/>
      <c r="CI181" s="25"/>
      <c r="CJ181" s="25"/>
      <c r="CK181" s="25"/>
      <c r="CL181" s="25"/>
      <c r="CM181" s="25"/>
      <c r="CN181" s="25"/>
      <c r="CO181" s="25"/>
      <c r="CP181" s="25"/>
      <c r="CQ181" s="25"/>
      <c r="CR181" s="25"/>
      <c r="CS181" s="25"/>
      <c r="CT181" s="25"/>
      <c r="CU181" s="25"/>
      <c r="CV181" s="25"/>
      <c r="CW181" s="25"/>
      <c r="CX181" s="25"/>
      <c r="CY181" s="25"/>
      <c r="CZ181" s="25"/>
      <c r="DA181" s="25"/>
      <c r="DB181" s="25"/>
      <c r="DC181" s="25"/>
      <c r="DD181" s="25"/>
      <c r="DE181" s="25"/>
      <c r="DF181" s="25"/>
      <c r="DG181" s="25"/>
      <c r="DH181" s="25"/>
      <c r="DI181" s="25"/>
      <c r="DJ181" s="25"/>
      <c r="DK181" s="25"/>
      <c r="DL181" s="25"/>
      <c r="DM181" s="25"/>
      <c r="DN181" s="25"/>
      <c r="DO181" s="25"/>
      <c r="DP181" s="25"/>
      <c r="DQ181" s="25"/>
      <c r="DR181" s="25"/>
      <c r="DS181" s="25"/>
      <c r="DT181" s="25"/>
      <c r="DU181" s="25"/>
      <c r="DV181" s="25"/>
      <c r="DW181" s="25"/>
      <c r="DX181" s="25"/>
      <c r="DY181" s="25"/>
      <c r="DZ181" s="25"/>
      <c r="EA181" s="25"/>
      <c r="EB181" s="25"/>
      <c r="EC181" s="25"/>
      <c r="ED181" s="25"/>
      <c r="EE181" s="25"/>
      <c r="EF181" s="25"/>
      <c r="EG181" s="25"/>
      <c r="EH181" s="25"/>
      <c r="EI181" s="25"/>
      <c r="EJ181" s="25"/>
      <c r="EK181" s="25"/>
      <c r="EL181" s="25"/>
      <c r="EM181" s="25"/>
      <c r="EN181" s="25"/>
      <c r="EO181" s="25"/>
      <c r="EP181" s="25"/>
      <c r="EQ181" s="25"/>
      <c r="ER181" s="25"/>
      <c r="ES181" s="25"/>
      <c r="ET181" s="25"/>
      <c r="EU181" s="25"/>
      <c r="EV181" s="25"/>
      <c r="EW181" s="25"/>
      <c r="EX181" s="25"/>
      <c r="EY181" s="25"/>
      <c r="EZ181" s="25"/>
      <c r="FA181" s="25"/>
      <c r="FB181" s="25"/>
      <c r="FC181" s="25"/>
      <c r="FD181" s="25"/>
      <c r="FE181" s="25"/>
      <c r="FF181" s="25"/>
      <c r="FG181" s="25"/>
      <c r="FH181" s="25"/>
      <c r="FI181" s="25"/>
      <c r="FJ181" s="25"/>
      <c r="FK181" s="25"/>
      <c r="FL181" s="25"/>
      <c r="FM181" s="25"/>
      <c r="FN181" s="25"/>
      <c r="FO181" s="25"/>
      <c r="FP181" s="25"/>
      <c r="FQ181" s="25"/>
      <c r="FR181" s="25"/>
      <c r="FS181" s="25"/>
      <c r="FT181" s="25"/>
      <c r="FU181" s="25"/>
      <c r="FV181" s="25"/>
      <c r="FW181" s="25"/>
      <c r="FX181" s="25"/>
      <c r="FY181" s="25"/>
      <c r="FZ181" s="25"/>
      <c r="GA181" s="25"/>
      <c r="GB181" s="25"/>
      <c r="GC181" s="25"/>
      <c r="GD181" s="25"/>
      <c r="GE181" s="25"/>
      <c r="GF181" s="25"/>
      <c r="GG181" s="25"/>
      <c r="GH181" s="25"/>
      <c r="GI181" s="25"/>
      <c r="GJ181" s="25"/>
      <c r="GK181" s="25"/>
      <c r="GL181" s="25"/>
      <c r="GM181" s="25"/>
      <c r="GN181" s="25"/>
      <c r="GO181" s="25"/>
      <c r="GP181" s="25"/>
      <c r="GQ181" s="25"/>
      <c r="GR181" s="25"/>
      <c r="GS181" s="25"/>
      <c r="GT181" s="25"/>
      <c r="GU181" s="25"/>
      <c r="GV181" s="25"/>
      <c r="GW181" s="25"/>
      <c r="GX181" s="25"/>
      <c r="GY181" s="25"/>
      <c r="GZ181" s="25"/>
      <c r="HA181" s="25"/>
      <c r="HB181" s="25"/>
      <c r="HC181" s="25"/>
      <c r="HD181" s="25"/>
      <c r="HE181" s="25"/>
      <c r="HF181" s="25"/>
      <c r="HG181" s="25"/>
      <c r="HH181" s="25"/>
      <c r="HI181" s="25"/>
      <c r="HJ181" s="25"/>
      <c r="HK181" s="25"/>
      <c r="HL181" s="25"/>
      <c r="HM181" s="25"/>
      <c r="HN181" s="25"/>
      <c r="HO181" s="25"/>
      <c r="HP181" s="25"/>
      <c r="HQ181" s="25"/>
      <c r="HR181" s="25"/>
      <c r="HS181" s="25"/>
      <c r="HT181" s="25"/>
    </row>
    <row r="182" spans="1:228">
      <c r="A182" s="84"/>
      <c r="B182" s="36"/>
      <c r="C182" s="30"/>
      <c r="D182" s="43"/>
      <c r="E182" s="43" t="s">
        <v>209</v>
      </c>
      <c r="F182" s="35"/>
      <c r="G182" s="30"/>
      <c r="H182" s="30"/>
      <c r="I182" s="189"/>
      <c r="J182" s="38"/>
      <c r="K182" s="189"/>
      <c r="L182" s="30"/>
    </row>
    <row r="183" spans="1:228">
      <c r="A183" s="84"/>
      <c r="B183" s="36"/>
      <c r="C183" s="212"/>
      <c r="D183" s="50"/>
      <c r="E183" s="43" t="s">
        <v>209</v>
      </c>
      <c r="F183" s="35"/>
      <c r="G183" s="30"/>
      <c r="H183" s="30"/>
      <c r="I183" s="189"/>
      <c r="J183" s="38"/>
      <c r="K183" s="189"/>
      <c r="L183" s="30"/>
    </row>
    <row r="184" spans="1:228">
      <c r="A184" s="84"/>
      <c r="B184" s="36"/>
      <c r="C184" s="212"/>
      <c r="D184" s="50"/>
      <c r="E184" s="43" t="s">
        <v>209</v>
      </c>
      <c r="F184" s="35"/>
      <c r="G184" s="30"/>
      <c r="H184" s="30"/>
      <c r="I184" s="189"/>
      <c r="J184" s="38"/>
      <c r="K184" s="189"/>
      <c r="L184" s="30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  <c r="AJ184" s="71"/>
      <c r="AK184" s="71"/>
      <c r="AL184" s="71"/>
      <c r="AM184" s="71"/>
      <c r="AN184" s="71"/>
      <c r="AO184" s="71"/>
      <c r="AP184" s="71"/>
      <c r="AQ184" s="71"/>
      <c r="AR184" s="71"/>
      <c r="AS184" s="71"/>
      <c r="AT184" s="71"/>
      <c r="AU184" s="71"/>
      <c r="AV184" s="71"/>
      <c r="AW184" s="71"/>
      <c r="AX184" s="71"/>
      <c r="AY184" s="71"/>
      <c r="AZ184" s="71"/>
      <c r="BA184" s="71"/>
      <c r="BB184" s="71"/>
      <c r="BC184" s="71"/>
      <c r="BD184" s="71"/>
      <c r="BE184" s="71"/>
      <c r="BF184" s="71"/>
      <c r="BG184" s="71"/>
      <c r="BH184" s="71"/>
      <c r="BI184" s="71"/>
      <c r="BJ184" s="71"/>
      <c r="BK184" s="71"/>
      <c r="BL184" s="71"/>
      <c r="BM184" s="71"/>
      <c r="BN184" s="71"/>
      <c r="BO184" s="71"/>
      <c r="BP184" s="71"/>
      <c r="BQ184" s="71"/>
      <c r="BR184" s="71"/>
      <c r="BS184" s="71"/>
      <c r="BT184" s="71"/>
      <c r="BU184" s="71"/>
      <c r="BV184" s="71"/>
      <c r="BW184" s="71"/>
      <c r="BX184" s="71"/>
      <c r="BY184" s="71"/>
      <c r="BZ184" s="71"/>
      <c r="CA184" s="71"/>
      <c r="CB184" s="71"/>
      <c r="CC184" s="71"/>
      <c r="CD184" s="71"/>
      <c r="CE184" s="71"/>
      <c r="CF184" s="71"/>
      <c r="CG184" s="71"/>
      <c r="CH184" s="71"/>
      <c r="CI184" s="71"/>
      <c r="CJ184" s="71"/>
      <c r="CK184" s="71"/>
      <c r="CL184" s="71"/>
      <c r="CM184" s="71"/>
      <c r="CN184" s="71"/>
      <c r="CO184" s="71"/>
      <c r="CP184" s="71"/>
      <c r="CQ184" s="71"/>
      <c r="CR184" s="71"/>
      <c r="CS184" s="71"/>
      <c r="CT184" s="71"/>
      <c r="CU184" s="71"/>
      <c r="CV184" s="71"/>
      <c r="CW184" s="71"/>
      <c r="CX184" s="71"/>
      <c r="CY184" s="71"/>
      <c r="CZ184" s="71"/>
      <c r="DA184" s="71"/>
      <c r="DB184" s="71"/>
      <c r="DC184" s="71"/>
      <c r="DD184" s="71"/>
      <c r="DE184" s="71"/>
      <c r="DF184" s="71"/>
      <c r="DG184" s="71"/>
      <c r="DH184" s="71"/>
      <c r="DI184" s="71"/>
      <c r="DJ184" s="71"/>
      <c r="DK184" s="71"/>
      <c r="DL184" s="71"/>
      <c r="DM184" s="71"/>
      <c r="DN184" s="71"/>
      <c r="DO184" s="71"/>
      <c r="DP184" s="71"/>
      <c r="DQ184" s="71"/>
      <c r="DR184" s="71"/>
      <c r="DS184" s="71"/>
      <c r="DT184" s="71"/>
      <c r="DU184" s="71"/>
      <c r="DV184" s="71"/>
      <c r="DW184" s="71"/>
      <c r="DX184" s="71"/>
      <c r="DY184" s="71"/>
      <c r="DZ184" s="71"/>
      <c r="EA184" s="71"/>
      <c r="EB184" s="71"/>
      <c r="EC184" s="71"/>
      <c r="ED184" s="71"/>
      <c r="EE184" s="71"/>
      <c r="EF184" s="71"/>
      <c r="EG184" s="71"/>
      <c r="EH184" s="71"/>
      <c r="EI184" s="71"/>
      <c r="EJ184" s="71"/>
      <c r="EK184" s="71"/>
      <c r="EL184" s="71"/>
      <c r="EM184" s="71"/>
      <c r="EN184" s="71"/>
      <c r="EO184" s="71"/>
      <c r="EP184" s="71"/>
      <c r="EQ184" s="71"/>
      <c r="ER184" s="71"/>
      <c r="ES184" s="71"/>
      <c r="ET184" s="71"/>
      <c r="EU184" s="71"/>
      <c r="EV184" s="71"/>
      <c r="EW184" s="71"/>
      <c r="EX184" s="71"/>
      <c r="EY184" s="71"/>
      <c r="EZ184" s="71"/>
      <c r="FA184" s="71"/>
      <c r="FB184" s="71"/>
      <c r="FC184" s="71"/>
      <c r="FD184" s="71"/>
      <c r="FE184" s="71"/>
      <c r="FF184" s="71"/>
      <c r="FG184" s="71"/>
      <c r="FH184" s="71"/>
      <c r="FI184" s="71"/>
      <c r="FJ184" s="71"/>
      <c r="FK184" s="71"/>
      <c r="FL184" s="71"/>
      <c r="FM184" s="71"/>
      <c r="FN184" s="71"/>
      <c r="FO184" s="71"/>
      <c r="FP184" s="71"/>
      <c r="FQ184" s="71"/>
      <c r="FR184" s="71"/>
      <c r="FS184" s="71"/>
      <c r="FT184" s="71"/>
      <c r="FU184" s="71"/>
      <c r="FV184" s="71"/>
      <c r="FW184" s="71"/>
      <c r="FX184" s="71"/>
      <c r="FY184" s="71"/>
      <c r="FZ184" s="71"/>
      <c r="GA184" s="71"/>
      <c r="GB184" s="71"/>
      <c r="GC184" s="71"/>
      <c r="GD184" s="71"/>
      <c r="GE184" s="71"/>
      <c r="GF184" s="71"/>
      <c r="GG184" s="71"/>
      <c r="GH184" s="71"/>
      <c r="GI184" s="71"/>
      <c r="GJ184" s="71"/>
      <c r="GK184" s="71"/>
      <c r="GL184" s="71"/>
      <c r="GM184" s="71"/>
      <c r="GN184" s="71"/>
      <c r="GO184" s="71"/>
      <c r="GP184" s="71"/>
      <c r="GQ184" s="71"/>
      <c r="GR184" s="71"/>
      <c r="GS184" s="71"/>
      <c r="GT184" s="71"/>
      <c r="GU184" s="71"/>
      <c r="GV184" s="71"/>
      <c r="GW184" s="71"/>
      <c r="GX184" s="71"/>
      <c r="GY184" s="71"/>
      <c r="GZ184" s="71"/>
      <c r="HA184" s="71"/>
      <c r="HB184" s="71"/>
      <c r="HC184" s="71"/>
      <c r="HD184" s="71"/>
      <c r="HE184" s="71"/>
      <c r="HF184" s="71"/>
      <c r="HG184" s="71"/>
      <c r="HH184" s="71"/>
      <c r="HI184" s="71"/>
      <c r="HJ184" s="71"/>
      <c r="HK184" s="71"/>
      <c r="HL184" s="71"/>
      <c r="HM184" s="71"/>
      <c r="HN184" s="71"/>
      <c r="HO184" s="71"/>
      <c r="HP184" s="71"/>
      <c r="HQ184" s="71"/>
      <c r="HR184" s="71"/>
      <c r="HS184" s="71"/>
      <c r="HT184" s="71"/>
    </row>
    <row r="185" spans="1:228" s="38" customFormat="1">
      <c r="A185" s="84"/>
      <c r="B185" s="36"/>
      <c r="C185" s="212"/>
      <c r="D185" s="50"/>
      <c r="E185" s="43" t="s">
        <v>209</v>
      </c>
      <c r="F185" s="35"/>
      <c r="G185" s="30"/>
      <c r="H185" s="30"/>
      <c r="I185" s="189"/>
      <c r="K185" s="189"/>
      <c r="L185" s="30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  <c r="BJ185" s="25"/>
      <c r="BK185" s="25"/>
      <c r="BL185" s="25"/>
      <c r="BM185" s="25"/>
      <c r="BN185" s="25"/>
      <c r="BO185" s="25"/>
      <c r="BP185" s="25"/>
      <c r="BQ185" s="25"/>
      <c r="BR185" s="25"/>
      <c r="BS185" s="25"/>
      <c r="BT185" s="25"/>
      <c r="BU185" s="25"/>
      <c r="BV185" s="25"/>
      <c r="BW185" s="25"/>
      <c r="BX185" s="25"/>
      <c r="BY185" s="25"/>
      <c r="BZ185" s="25"/>
      <c r="CA185" s="25"/>
      <c r="CB185" s="25"/>
      <c r="CC185" s="25"/>
      <c r="CD185" s="25"/>
      <c r="CE185" s="25"/>
      <c r="CF185" s="25"/>
      <c r="CG185" s="25"/>
      <c r="CH185" s="25"/>
      <c r="CI185" s="25"/>
      <c r="CJ185" s="25"/>
      <c r="CK185" s="25"/>
      <c r="CL185" s="25"/>
      <c r="CM185" s="25"/>
      <c r="CN185" s="25"/>
      <c r="CO185" s="25"/>
      <c r="CP185" s="25"/>
      <c r="CQ185" s="25"/>
      <c r="CR185" s="25"/>
      <c r="CS185" s="25"/>
      <c r="CT185" s="25"/>
      <c r="CU185" s="25"/>
      <c r="CV185" s="25"/>
      <c r="CW185" s="25"/>
      <c r="CX185" s="25"/>
      <c r="CY185" s="25"/>
      <c r="CZ185" s="25"/>
      <c r="DA185" s="25"/>
      <c r="DB185" s="25"/>
      <c r="DC185" s="25"/>
      <c r="DD185" s="25"/>
      <c r="DE185" s="25"/>
      <c r="DF185" s="25"/>
      <c r="DG185" s="25"/>
      <c r="DH185" s="25"/>
      <c r="DI185" s="25"/>
      <c r="DJ185" s="25"/>
      <c r="DK185" s="25"/>
      <c r="DL185" s="25"/>
      <c r="DM185" s="25"/>
      <c r="DN185" s="25"/>
      <c r="DO185" s="25"/>
      <c r="DP185" s="25"/>
      <c r="DQ185" s="25"/>
      <c r="DR185" s="25"/>
      <c r="DS185" s="25"/>
      <c r="DT185" s="25"/>
      <c r="DU185" s="25"/>
      <c r="DV185" s="25"/>
      <c r="DW185" s="25"/>
      <c r="DX185" s="25"/>
      <c r="DY185" s="25"/>
      <c r="DZ185" s="25"/>
      <c r="EA185" s="25"/>
      <c r="EB185" s="25"/>
      <c r="EC185" s="25"/>
      <c r="ED185" s="25"/>
      <c r="EE185" s="25"/>
      <c r="EF185" s="25"/>
      <c r="EG185" s="25"/>
      <c r="EH185" s="25"/>
      <c r="EI185" s="25"/>
      <c r="EJ185" s="25"/>
      <c r="EK185" s="25"/>
      <c r="EL185" s="25"/>
      <c r="EM185" s="25"/>
      <c r="EN185" s="25"/>
      <c r="EO185" s="25"/>
      <c r="EP185" s="25"/>
      <c r="EQ185" s="25"/>
      <c r="ER185" s="25"/>
      <c r="ES185" s="25"/>
      <c r="ET185" s="25"/>
      <c r="EU185" s="25"/>
      <c r="EV185" s="25"/>
      <c r="EW185" s="25"/>
      <c r="EX185" s="25"/>
      <c r="EY185" s="25"/>
      <c r="EZ185" s="25"/>
      <c r="FA185" s="25"/>
      <c r="FB185" s="25"/>
      <c r="FC185" s="25"/>
      <c r="FD185" s="25"/>
      <c r="FE185" s="25"/>
      <c r="FF185" s="25"/>
      <c r="FG185" s="25"/>
      <c r="FH185" s="25"/>
      <c r="FI185" s="25"/>
      <c r="FJ185" s="25"/>
      <c r="FK185" s="25"/>
      <c r="FL185" s="25"/>
      <c r="FM185" s="25"/>
      <c r="FN185" s="25"/>
      <c r="FO185" s="25"/>
      <c r="FP185" s="25"/>
      <c r="FQ185" s="25"/>
      <c r="FR185" s="25"/>
      <c r="FS185" s="25"/>
      <c r="FT185" s="25"/>
      <c r="FU185" s="25"/>
      <c r="FV185" s="25"/>
      <c r="FW185" s="25"/>
      <c r="FX185" s="25"/>
      <c r="FY185" s="25"/>
      <c r="FZ185" s="25"/>
      <c r="GA185" s="25"/>
      <c r="GB185" s="25"/>
      <c r="GC185" s="25"/>
      <c r="GD185" s="25"/>
      <c r="GE185" s="25"/>
      <c r="GF185" s="25"/>
      <c r="GG185" s="25"/>
      <c r="GH185" s="25"/>
      <c r="GI185" s="25"/>
      <c r="GJ185" s="25"/>
      <c r="GK185" s="25"/>
      <c r="GL185" s="25"/>
      <c r="GM185" s="25"/>
      <c r="GN185" s="25"/>
      <c r="GO185" s="25"/>
      <c r="GP185" s="25"/>
      <c r="GQ185" s="25"/>
      <c r="GR185" s="25"/>
      <c r="GS185" s="25"/>
      <c r="GT185" s="25"/>
      <c r="GU185" s="25"/>
      <c r="GV185" s="25"/>
      <c r="GW185" s="25"/>
      <c r="GX185" s="25"/>
      <c r="GY185" s="25"/>
      <c r="GZ185" s="25"/>
      <c r="HA185" s="25"/>
      <c r="HB185" s="25"/>
      <c r="HC185" s="25"/>
      <c r="HD185" s="25"/>
      <c r="HE185" s="25"/>
      <c r="HF185" s="25"/>
      <c r="HG185" s="25"/>
      <c r="HH185" s="25"/>
      <c r="HI185" s="25"/>
      <c r="HJ185" s="25"/>
      <c r="HK185" s="25"/>
      <c r="HL185" s="25"/>
      <c r="HM185" s="25"/>
      <c r="HN185" s="25"/>
      <c r="HO185" s="25"/>
      <c r="HP185" s="25"/>
      <c r="HQ185" s="25"/>
      <c r="HR185" s="25"/>
      <c r="HS185" s="25"/>
      <c r="HT185" s="25"/>
    </row>
    <row r="186" spans="1:228" s="38" customFormat="1">
      <c r="A186" s="84"/>
      <c r="B186" s="36"/>
      <c r="C186" s="212"/>
      <c r="D186" s="50"/>
      <c r="E186" s="43" t="s">
        <v>209</v>
      </c>
      <c r="F186" s="35"/>
      <c r="G186" s="30"/>
      <c r="H186" s="30"/>
      <c r="I186" s="189"/>
      <c r="K186" s="189"/>
      <c r="L186" s="30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  <c r="BJ186" s="25"/>
      <c r="BK186" s="25"/>
      <c r="BL186" s="25"/>
      <c r="BM186" s="25"/>
      <c r="BN186" s="25"/>
      <c r="BO186" s="25"/>
      <c r="BP186" s="25"/>
      <c r="BQ186" s="25"/>
      <c r="BR186" s="25"/>
      <c r="BS186" s="25"/>
      <c r="BT186" s="25"/>
      <c r="BU186" s="25"/>
      <c r="BV186" s="25"/>
      <c r="BW186" s="25"/>
      <c r="BX186" s="25"/>
      <c r="BY186" s="25"/>
      <c r="BZ186" s="25"/>
      <c r="CA186" s="25"/>
      <c r="CB186" s="25"/>
      <c r="CC186" s="25"/>
      <c r="CD186" s="25"/>
      <c r="CE186" s="25"/>
      <c r="CF186" s="25"/>
      <c r="CG186" s="25"/>
      <c r="CH186" s="25"/>
      <c r="CI186" s="25"/>
      <c r="CJ186" s="25"/>
      <c r="CK186" s="25"/>
      <c r="CL186" s="25"/>
      <c r="CM186" s="25"/>
      <c r="CN186" s="25"/>
      <c r="CO186" s="25"/>
      <c r="CP186" s="25"/>
      <c r="CQ186" s="25"/>
      <c r="CR186" s="25"/>
      <c r="CS186" s="25"/>
      <c r="CT186" s="25"/>
      <c r="CU186" s="25"/>
      <c r="CV186" s="25"/>
      <c r="CW186" s="25"/>
      <c r="CX186" s="25"/>
      <c r="CY186" s="25"/>
      <c r="CZ186" s="25"/>
      <c r="DA186" s="25"/>
      <c r="DB186" s="25"/>
      <c r="DC186" s="25"/>
      <c r="DD186" s="25"/>
      <c r="DE186" s="25"/>
      <c r="DF186" s="25"/>
      <c r="DG186" s="25"/>
      <c r="DH186" s="25"/>
      <c r="DI186" s="25"/>
      <c r="DJ186" s="25"/>
      <c r="DK186" s="25"/>
      <c r="DL186" s="25"/>
      <c r="DM186" s="25"/>
      <c r="DN186" s="25"/>
      <c r="DO186" s="25"/>
      <c r="DP186" s="25"/>
      <c r="DQ186" s="25"/>
      <c r="DR186" s="25"/>
      <c r="DS186" s="25"/>
      <c r="DT186" s="25"/>
      <c r="DU186" s="25"/>
      <c r="DV186" s="25"/>
      <c r="DW186" s="25"/>
      <c r="DX186" s="25"/>
      <c r="DY186" s="25"/>
      <c r="DZ186" s="25"/>
      <c r="EA186" s="25"/>
      <c r="EB186" s="25"/>
      <c r="EC186" s="25"/>
      <c r="ED186" s="25"/>
      <c r="EE186" s="25"/>
      <c r="EF186" s="25"/>
      <c r="EG186" s="25"/>
      <c r="EH186" s="25"/>
      <c r="EI186" s="25"/>
      <c r="EJ186" s="25"/>
      <c r="EK186" s="25"/>
      <c r="EL186" s="25"/>
      <c r="EM186" s="25"/>
      <c r="EN186" s="25"/>
      <c r="EO186" s="25"/>
      <c r="EP186" s="25"/>
      <c r="EQ186" s="25"/>
      <c r="ER186" s="25"/>
      <c r="ES186" s="25"/>
      <c r="ET186" s="25"/>
      <c r="EU186" s="25"/>
      <c r="EV186" s="25"/>
      <c r="EW186" s="25"/>
      <c r="EX186" s="25"/>
      <c r="EY186" s="25"/>
      <c r="EZ186" s="25"/>
      <c r="FA186" s="25"/>
      <c r="FB186" s="25"/>
      <c r="FC186" s="25"/>
      <c r="FD186" s="25"/>
      <c r="FE186" s="25"/>
      <c r="FF186" s="25"/>
      <c r="FG186" s="25"/>
      <c r="FH186" s="25"/>
      <c r="FI186" s="25"/>
      <c r="FJ186" s="25"/>
      <c r="FK186" s="25"/>
      <c r="FL186" s="25"/>
      <c r="FM186" s="25"/>
      <c r="FN186" s="25"/>
      <c r="FO186" s="25"/>
      <c r="FP186" s="25"/>
      <c r="FQ186" s="25"/>
      <c r="FR186" s="25"/>
      <c r="FS186" s="25"/>
      <c r="FT186" s="25"/>
      <c r="FU186" s="25"/>
      <c r="FV186" s="25"/>
      <c r="FW186" s="25"/>
      <c r="FX186" s="25"/>
      <c r="FY186" s="25"/>
      <c r="FZ186" s="25"/>
      <c r="GA186" s="25"/>
      <c r="GB186" s="25"/>
      <c r="GC186" s="25"/>
      <c r="GD186" s="25"/>
      <c r="GE186" s="25"/>
      <c r="GF186" s="25"/>
      <c r="GG186" s="25"/>
      <c r="GH186" s="25"/>
      <c r="GI186" s="25"/>
      <c r="GJ186" s="25"/>
      <c r="GK186" s="25"/>
      <c r="GL186" s="25"/>
      <c r="GM186" s="25"/>
      <c r="GN186" s="25"/>
      <c r="GO186" s="25"/>
      <c r="GP186" s="25"/>
      <c r="GQ186" s="25"/>
      <c r="GR186" s="25"/>
      <c r="GS186" s="25"/>
      <c r="GT186" s="25"/>
      <c r="GU186" s="25"/>
      <c r="GV186" s="25"/>
      <c r="GW186" s="25"/>
      <c r="GX186" s="25"/>
      <c r="GY186" s="25"/>
      <c r="GZ186" s="25"/>
      <c r="HA186" s="25"/>
      <c r="HB186" s="25"/>
      <c r="HC186" s="25"/>
      <c r="HD186" s="25"/>
      <c r="HE186" s="25"/>
      <c r="HF186" s="25"/>
      <c r="HG186" s="25"/>
      <c r="HH186" s="25"/>
      <c r="HI186" s="25"/>
      <c r="HJ186" s="25"/>
      <c r="HK186" s="25"/>
      <c r="HL186" s="25"/>
      <c r="HM186" s="25"/>
      <c r="HN186" s="25"/>
      <c r="HO186" s="25"/>
      <c r="HP186" s="25"/>
      <c r="HQ186" s="25"/>
      <c r="HR186" s="25"/>
      <c r="HS186" s="25"/>
      <c r="HT186" s="25"/>
    </row>
    <row r="187" spans="1:228">
      <c r="A187" s="84"/>
      <c r="B187" s="36"/>
      <c r="C187" s="30"/>
      <c r="D187" s="43"/>
      <c r="E187" s="43" t="s">
        <v>209</v>
      </c>
      <c r="F187" s="35"/>
      <c r="G187" s="30"/>
      <c r="H187" s="30"/>
      <c r="I187" s="189"/>
      <c r="J187" s="38"/>
      <c r="K187" s="189"/>
      <c r="L187" s="30"/>
    </row>
    <row r="188" spans="1:228">
      <c r="A188" s="82">
        <v>12500</v>
      </c>
      <c r="B188" s="155" t="s">
        <v>168</v>
      </c>
      <c r="C188" s="70">
        <v>12</v>
      </c>
      <c r="D188" s="69"/>
      <c r="E188" s="72" t="s">
        <v>208</v>
      </c>
      <c r="F188" s="72" t="s">
        <v>208</v>
      </c>
      <c r="G188" s="72" t="s">
        <v>208</v>
      </c>
      <c r="H188" s="70"/>
      <c r="I188" s="152" t="s">
        <v>249</v>
      </c>
      <c r="J188" s="152" t="s">
        <v>250</v>
      </c>
      <c r="K188" s="190" t="s">
        <v>294</v>
      </c>
      <c r="L188" s="70"/>
      <c r="M188" s="71"/>
    </row>
    <row r="189" spans="1:228">
      <c r="B189" s="36"/>
      <c r="C189" s="30"/>
      <c r="D189" s="43"/>
      <c r="E189" s="36" t="s">
        <v>208</v>
      </c>
      <c r="F189" s="35"/>
      <c r="G189" s="30"/>
      <c r="H189" s="30"/>
      <c r="I189" s="189"/>
      <c r="J189" s="189"/>
      <c r="K189" s="189"/>
      <c r="L189" s="30"/>
    </row>
    <row r="190" spans="1:228">
      <c r="B190" s="36"/>
      <c r="C190" s="30"/>
      <c r="D190" s="43"/>
      <c r="E190" s="36" t="s">
        <v>208</v>
      </c>
      <c r="F190" s="35"/>
      <c r="G190" s="30"/>
      <c r="H190" s="30"/>
      <c r="I190" s="189"/>
      <c r="J190" s="189"/>
      <c r="K190" s="189"/>
      <c r="L190" s="30"/>
    </row>
    <row r="191" spans="1:228">
      <c r="B191" s="29"/>
      <c r="C191" s="212"/>
      <c r="D191" s="50"/>
      <c r="E191" s="36" t="s">
        <v>208</v>
      </c>
      <c r="F191" s="35"/>
      <c r="G191" s="30"/>
      <c r="H191" s="30"/>
      <c r="I191" s="189"/>
      <c r="J191" s="189"/>
      <c r="K191" s="189"/>
      <c r="L191" s="30"/>
      <c r="N191" s="29"/>
      <c r="O191" s="29"/>
      <c r="P191" s="46"/>
      <c r="Q191" s="47"/>
      <c r="R191" s="47"/>
      <c r="S191" s="48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  <c r="BF191" s="31"/>
      <c r="BG191" s="31"/>
      <c r="BH191" s="31"/>
      <c r="BI191" s="31"/>
      <c r="BJ191" s="31"/>
      <c r="BK191" s="31"/>
      <c r="BL191" s="31"/>
      <c r="BM191" s="31"/>
      <c r="BN191" s="31"/>
      <c r="BO191" s="31"/>
      <c r="BP191" s="31"/>
      <c r="BQ191" s="31"/>
      <c r="BR191" s="31"/>
      <c r="BS191" s="31"/>
      <c r="BT191" s="31"/>
      <c r="BU191" s="31"/>
      <c r="BV191" s="31"/>
      <c r="BW191" s="31"/>
      <c r="BX191" s="31"/>
      <c r="BY191" s="31"/>
      <c r="BZ191" s="31"/>
      <c r="CA191" s="31"/>
      <c r="CB191" s="31"/>
      <c r="CC191" s="31"/>
      <c r="CD191" s="31"/>
      <c r="CE191" s="31"/>
      <c r="CF191" s="31"/>
      <c r="CG191" s="31"/>
      <c r="CH191" s="31"/>
      <c r="CI191" s="31"/>
      <c r="CJ191" s="31"/>
      <c r="CK191" s="31"/>
      <c r="CL191" s="31"/>
      <c r="CM191" s="31"/>
      <c r="CN191" s="31"/>
      <c r="CO191" s="31"/>
      <c r="CP191" s="31"/>
      <c r="CQ191" s="31"/>
      <c r="CR191" s="31"/>
      <c r="CS191" s="31"/>
      <c r="CT191" s="31"/>
      <c r="CU191" s="31"/>
      <c r="CV191" s="31"/>
      <c r="CW191" s="31"/>
      <c r="CX191" s="31"/>
      <c r="CY191" s="31"/>
      <c r="CZ191" s="31"/>
      <c r="DA191" s="31"/>
      <c r="DB191" s="31"/>
      <c r="DC191" s="31"/>
      <c r="DD191" s="31"/>
      <c r="DE191" s="31"/>
      <c r="DF191" s="31"/>
      <c r="DG191" s="31"/>
      <c r="DH191" s="31"/>
      <c r="DI191" s="31"/>
      <c r="DJ191" s="31"/>
      <c r="DK191" s="31"/>
      <c r="DL191" s="31"/>
      <c r="DM191" s="31"/>
      <c r="DN191" s="31"/>
      <c r="DO191" s="31"/>
      <c r="DP191" s="31"/>
      <c r="DQ191" s="31"/>
      <c r="DR191" s="31"/>
      <c r="DS191" s="31"/>
      <c r="DT191" s="31"/>
      <c r="DU191" s="31"/>
      <c r="DV191" s="31"/>
      <c r="DW191" s="31"/>
      <c r="DX191" s="31"/>
      <c r="DY191" s="31"/>
      <c r="DZ191" s="31"/>
      <c r="EA191" s="31"/>
      <c r="EB191" s="31"/>
      <c r="EC191" s="31"/>
      <c r="ED191" s="31"/>
      <c r="EE191" s="31"/>
      <c r="EF191" s="31"/>
      <c r="EG191" s="31"/>
      <c r="EH191" s="31"/>
      <c r="EI191" s="31"/>
      <c r="EJ191" s="31"/>
      <c r="EK191" s="31"/>
      <c r="EL191" s="31"/>
      <c r="EM191" s="31"/>
      <c r="EN191" s="31"/>
      <c r="EO191" s="31"/>
      <c r="EP191" s="31"/>
      <c r="EQ191" s="31"/>
      <c r="ER191" s="31"/>
      <c r="ES191" s="31"/>
      <c r="ET191" s="31"/>
      <c r="EU191" s="31"/>
      <c r="EV191" s="31"/>
      <c r="EW191" s="31"/>
      <c r="EX191" s="31"/>
      <c r="EY191" s="31"/>
      <c r="EZ191" s="31"/>
      <c r="FA191" s="31"/>
      <c r="FB191" s="31"/>
      <c r="FC191" s="31"/>
      <c r="FD191" s="31"/>
      <c r="FE191" s="31"/>
      <c r="FF191" s="31"/>
      <c r="FG191" s="31"/>
      <c r="FH191" s="31"/>
      <c r="FI191" s="31"/>
      <c r="FJ191" s="31"/>
      <c r="FK191" s="31"/>
      <c r="FL191" s="31"/>
      <c r="FM191" s="31"/>
      <c r="FN191" s="31"/>
      <c r="FO191" s="31"/>
      <c r="FP191" s="31"/>
      <c r="FQ191" s="31"/>
      <c r="FR191" s="31"/>
      <c r="FS191" s="31"/>
      <c r="FT191" s="31"/>
      <c r="FU191" s="31"/>
      <c r="FV191" s="31"/>
      <c r="FW191" s="31"/>
      <c r="FX191" s="31"/>
      <c r="FY191" s="31"/>
      <c r="FZ191" s="31"/>
      <c r="GA191" s="31"/>
      <c r="GB191" s="31"/>
      <c r="GC191" s="31"/>
      <c r="GD191" s="31"/>
      <c r="GE191" s="31"/>
      <c r="GF191" s="31"/>
      <c r="GG191" s="31"/>
      <c r="GH191" s="31"/>
      <c r="GI191" s="31"/>
      <c r="GJ191" s="31"/>
      <c r="GK191" s="31"/>
      <c r="GL191" s="31"/>
      <c r="GM191" s="31"/>
      <c r="GN191" s="31"/>
      <c r="GO191" s="31"/>
      <c r="GP191" s="31"/>
      <c r="GQ191" s="31"/>
      <c r="GR191" s="31"/>
      <c r="GS191" s="31"/>
      <c r="GT191" s="31"/>
      <c r="GU191" s="31"/>
      <c r="GV191" s="31"/>
      <c r="GW191" s="31"/>
      <c r="GX191" s="31"/>
      <c r="GY191" s="31"/>
      <c r="GZ191" s="31"/>
      <c r="HA191" s="31"/>
      <c r="HB191" s="31"/>
      <c r="HC191" s="31"/>
      <c r="HD191" s="31"/>
      <c r="HE191" s="31"/>
      <c r="HF191" s="31"/>
      <c r="HG191" s="31"/>
      <c r="HH191" s="31"/>
      <c r="HI191" s="31"/>
      <c r="HJ191" s="31"/>
      <c r="HK191" s="31"/>
      <c r="HL191" s="31"/>
      <c r="HM191" s="31"/>
      <c r="HN191" s="31"/>
      <c r="HO191" s="31"/>
      <c r="HP191" s="31"/>
      <c r="HQ191" s="31"/>
      <c r="HR191" s="31"/>
      <c r="HS191" s="31"/>
      <c r="HT191" s="31"/>
    </row>
    <row r="192" spans="1:228" s="71" customFormat="1">
      <c r="A192" s="83"/>
      <c r="B192" s="29"/>
      <c r="C192" s="212"/>
      <c r="D192" s="50"/>
      <c r="E192" s="36" t="s">
        <v>208</v>
      </c>
      <c r="F192" s="35"/>
      <c r="G192" s="30"/>
      <c r="H192" s="30"/>
      <c r="I192" s="189"/>
      <c r="J192" s="189"/>
      <c r="K192" s="189"/>
      <c r="L192" s="30"/>
      <c r="M192" s="25"/>
      <c r="N192" s="29"/>
      <c r="O192" s="29"/>
      <c r="P192" s="46"/>
      <c r="Q192" s="47"/>
      <c r="R192" s="47"/>
      <c r="S192" s="48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  <c r="BB192" s="31"/>
      <c r="BC192" s="31"/>
      <c r="BD192" s="31"/>
      <c r="BE192" s="31"/>
      <c r="BF192" s="31"/>
      <c r="BG192" s="31"/>
      <c r="BH192" s="31"/>
      <c r="BI192" s="31"/>
      <c r="BJ192" s="31"/>
      <c r="BK192" s="31"/>
      <c r="BL192" s="31"/>
      <c r="BM192" s="31"/>
      <c r="BN192" s="31"/>
      <c r="BO192" s="31"/>
      <c r="BP192" s="31"/>
      <c r="BQ192" s="31"/>
      <c r="BR192" s="31"/>
      <c r="BS192" s="31"/>
      <c r="BT192" s="31"/>
      <c r="BU192" s="31"/>
      <c r="BV192" s="31"/>
      <c r="BW192" s="31"/>
      <c r="BX192" s="31"/>
      <c r="BY192" s="31"/>
      <c r="BZ192" s="31"/>
      <c r="CA192" s="31"/>
      <c r="CB192" s="31"/>
      <c r="CC192" s="31"/>
      <c r="CD192" s="31"/>
      <c r="CE192" s="31"/>
      <c r="CF192" s="31"/>
      <c r="CG192" s="31"/>
      <c r="CH192" s="31"/>
      <c r="CI192" s="31"/>
      <c r="CJ192" s="31"/>
      <c r="CK192" s="31"/>
      <c r="CL192" s="31"/>
      <c r="CM192" s="31"/>
      <c r="CN192" s="31"/>
      <c r="CO192" s="31"/>
      <c r="CP192" s="31"/>
      <c r="CQ192" s="31"/>
      <c r="CR192" s="31"/>
      <c r="CS192" s="31"/>
      <c r="CT192" s="31"/>
      <c r="CU192" s="31"/>
      <c r="CV192" s="31"/>
      <c r="CW192" s="31"/>
      <c r="CX192" s="31"/>
      <c r="CY192" s="31"/>
      <c r="CZ192" s="31"/>
      <c r="DA192" s="31"/>
      <c r="DB192" s="31"/>
      <c r="DC192" s="31"/>
      <c r="DD192" s="31"/>
      <c r="DE192" s="31"/>
      <c r="DF192" s="31"/>
      <c r="DG192" s="31"/>
      <c r="DH192" s="31"/>
      <c r="DI192" s="31"/>
      <c r="DJ192" s="31"/>
      <c r="DK192" s="31"/>
      <c r="DL192" s="31"/>
      <c r="DM192" s="31"/>
      <c r="DN192" s="31"/>
      <c r="DO192" s="31"/>
      <c r="DP192" s="31"/>
      <c r="DQ192" s="31"/>
      <c r="DR192" s="31"/>
      <c r="DS192" s="31"/>
      <c r="DT192" s="31"/>
      <c r="DU192" s="31"/>
      <c r="DV192" s="31"/>
      <c r="DW192" s="31"/>
      <c r="DX192" s="31"/>
      <c r="DY192" s="31"/>
      <c r="DZ192" s="31"/>
      <c r="EA192" s="31"/>
      <c r="EB192" s="31"/>
      <c r="EC192" s="31"/>
      <c r="ED192" s="31"/>
      <c r="EE192" s="31"/>
      <c r="EF192" s="31"/>
      <c r="EG192" s="31"/>
      <c r="EH192" s="31"/>
      <c r="EI192" s="31"/>
      <c r="EJ192" s="31"/>
      <c r="EK192" s="31"/>
      <c r="EL192" s="31"/>
      <c r="EM192" s="31"/>
      <c r="EN192" s="31"/>
      <c r="EO192" s="31"/>
      <c r="EP192" s="31"/>
      <c r="EQ192" s="31"/>
      <c r="ER192" s="31"/>
      <c r="ES192" s="31"/>
      <c r="ET192" s="31"/>
      <c r="EU192" s="31"/>
      <c r="EV192" s="31"/>
      <c r="EW192" s="31"/>
      <c r="EX192" s="31"/>
      <c r="EY192" s="31"/>
      <c r="EZ192" s="31"/>
      <c r="FA192" s="31"/>
      <c r="FB192" s="31"/>
      <c r="FC192" s="31"/>
      <c r="FD192" s="31"/>
      <c r="FE192" s="31"/>
      <c r="FF192" s="31"/>
      <c r="FG192" s="31"/>
      <c r="FH192" s="31"/>
      <c r="FI192" s="31"/>
      <c r="FJ192" s="31"/>
      <c r="FK192" s="31"/>
      <c r="FL192" s="31"/>
      <c r="FM192" s="31"/>
      <c r="FN192" s="31"/>
      <c r="FO192" s="31"/>
      <c r="FP192" s="31"/>
      <c r="FQ192" s="31"/>
      <c r="FR192" s="31"/>
      <c r="FS192" s="31"/>
      <c r="FT192" s="31"/>
      <c r="FU192" s="31"/>
      <c r="FV192" s="31"/>
      <c r="FW192" s="31"/>
      <c r="FX192" s="31"/>
      <c r="FY192" s="31"/>
      <c r="FZ192" s="31"/>
      <c r="GA192" s="31"/>
      <c r="GB192" s="31"/>
      <c r="GC192" s="31"/>
      <c r="GD192" s="31"/>
      <c r="GE192" s="31"/>
      <c r="GF192" s="31"/>
      <c r="GG192" s="31"/>
      <c r="GH192" s="31"/>
      <c r="GI192" s="31"/>
      <c r="GJ192" s="31"/>
      <c r="GK192" s="31"/>
      <c r="GL192" s="31"/>
      <c r="GM192" s="31"/>
      <c r="GN192" s="31"/>
      <c r="GO192" s="31"/>
      <c r="GP192" s="31"/>
      <c r="GQ192" s="31"/>
      <c r="GR192" s="31"/>
      <c r="GS192" s="31"/>
      <c r="GT192" s="31"/>
      <c r="GU192" s="31"/>
      <c r="GV192" s="31"/>
      <c r="GW192" s="31"/>
      <c r="GX192" s="31"/>
      <c r="GY192" s="31"/>
      <c r="GZ192" s="31"/>
      <c r="HA192" s="31"/>
      <c r="HB192" s="31"/>
      <c r="HC192" s="31"/>
      <c r="HD192" s="31"/>
      <c r="HE192" s="31"/>
      <c r="HF192" s="31"/>
      <c r="HG192" s="31"/>
      <c r="HH192" s="31"/>
      <c r="HI192" s="31"/>
      <c r="HJ192" s="31"/>
      <c r="HK192" s="31"/>
      <c r="HL192" s="31"/>
      <c r="HM192" s="31"/>
      <c r="HN192" s="31"/>
      <c r="HO192" s="31"/>
      <c r="HP192" s="31"/>
      <c r="HQ192" s="31"/>
      <c r="HR192" s="31"/>
      <c r="HS192" s="31"/>
      <c r="HT192" s="31"/>
    </row>
    <row r="193" spans="1:228">
      <c r="B193" s="29"/>
      <c r="C193" s="212"/>
      <c r="D193" s="50"/>
      <c r="E193" s="36" t="s">
        <v>208</v>
      </c>
      <c r="F193" s="35"/>
      <c r="G193" s="30"/>
      <c r="H193" s="30"/>
      <c r="I193" s="189"/>
      <c r="J193" s="189"/>
      <c r="K193" s="189"/>
      <c r="L193" s="30"/>
      <c r="N193" s="29"/>
      <c r="O193" s="29"/>
      <c r="P193" s="46"/>
      <c r="Q193" s="47"/>
      <c r="R193" s="47"/>
      <c r="S193" s="48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  <c r="BF193" s="31"/>
      <c r="BG193" s="31"/>
      <c r="BH193" s="31"/>
      <c r="BI193" s="31"/>
      <c r="BJ193" s="31"/>
      <c r="BK193" s="31"/>
      <c r="BL193" s="31"/>
      <c r="BM193" s="31"/>
      <c r="BN193" s="31"/>
      <c r="BO193" s="31"/>
      <c r="BP193" s="31"/>
      <c r="BQ193" s="31"/>
      <c r="BR193" s="31"/>
      <c r="BS193" s="31"/>
      <c r="BT193" s="31"/>
      <c r="BU193" s="31"/>
      <c r="BV193" s="31"/>
      <c r="BW193" s="31"/>
      <c r="BX193" s="31"/>
      <c r="BY193" s="31"/>
      <c r="BZ193" s="31"/>
      <c r="CA193" s="31"/>
      <c r="CB193" s="31"/>
      <c r="CC193" s="31"/>
      <c r="CD193" s="31"/>
      <c r="CE193" s="31"/>
      <c r="CF193" s="31"/>
      <c r="CG193" s="31"/>
      <c r="CH193" s="31"/>
      <c r="CI193" s="31"/>
      <c r="CJ193" s="31"/>
      <c r="CK193" s="31"/>
      <c r="CL193" s="31"/>
      <c r="CM193" s="31"/>
      <c r="CN193" s="31"/>
      <c r="CO193" s="31"/>
      <c r="CP193" s="31"/>
      <c r="CQ193" s="31"/>
      <c r="CR193" s="31"/>
      <c r="CS193" s="31"/>
      <c r="CT193" s="31"/>
      <c r="CU193" s="31"/>
      <c r="CV193" s="31"/>
      <c r="CW193" s="31"/>
      <c r="CX193" s="31"/>
      <c r="CY193" s="31"/>
      <c r="CZ193" s="31"/>
      <c r="DA193" s="31"/>
      <c r="DB193" s="31"/>
      <c r="DC193" s="31"/>
      <c r="DD193" s="31"/>
      <c r="DE193" s="31"/>
      <c r="DF193" s="31"/>
      <c r="DG193" s="31"/>
      <c r="DH193" s="31"/>
      <c r="DI193" s="31"/>
      <c r="DJ193" s="31"/>
      <c r="DK193" s="31"/>
      <c r="DL193" s="31"/>
      <c r="DM193" s="31"/>
      <c r="DN193" s="31"/>
      <c r="DO193" s="31"/>
      <c r="DP193" s="31"/>
      <c r="DQ193" s="31"/>
      <c r="DR193" s="31"/>
      <c r="DS193" s="31"/>
      <c r="DT193" s="31"/>
      <c r="DU193" s="31"/>
      <c r="DV193" s="31"/>
      <c r="DW193" s="31"/>
      <c r="DX193" s="31"/>
      <c r="DY193" s="31"/>
      <c r="DZ193" s="31"/>
      <c r="EA193" s="31"/>
      <c r="EB193" s="31"/>
      <c r="EC193" s="31"/>
      <c r="ED193" s="31"/>
      <c r="EE193" s="31"/>
      <c r="EF193" s="31"/>
      <c r="EG193" s="31"/>
      <c r="EH193" s="31"/>
      <c r="EI193" s="31"/>
      <c r="EJ193" s="31"/>
      <c r="EK193" s="31"/>
      <c r="EL193" s="31"/>
      <c r="EM193" s="31"/>
      <c r="EN193" s="31"/>
      <c r="EO193" s="31"/>
      <c r="EP193" s="31"/>
      <c r="EQ193" s="31"/>
      <c r="ER193" s="31"/>
      <c r="ES193" s="31"/>
      <c r="ET193" s="31"/>
      <c r="EU193" s="31"/>
      <c r="EV193" s="31"/>
      <c r="EW193" s="31"/>
      <c r="EX193" s="31"/>
      <c r="EY193" s="31"/>
      <c r="EZ193" s="31"/>
      <c r="FA193" s="31"/>
      <c r="FB193" s="31"/>
      <c r="FC193" s="31"/>
      <c r="FD193" s="31"/>
      <c r="FE193" s="31"/>
      <c r="FF193" s="31"/>
      <c r="FG193" s="31"/>
      <c r="FH193" s="31"/>
      <c r="FI193" s="31"/>
      <c r="FJ193" s="31"/>
      <c r="FK193" s="31"/>
      <c r="FL193" s="31"/>
      <c r="FM193" s="31"/>
      <c r="FN193" s="31"/>
      <c r="FO193" s="31"/>
      <c r="FP193" s="31"/>
      <c r="FQ193" s="31"/>
      <c r="FR193" s="31"/>
      <c r="FS193" s="31"/>
      <c r="FT193" s="31"/>
      <c r="FU193" s="31"/>
      <c r="FV193" s="31"/>
      <c r="FW193" s="31"/>
      <c r="FX193" s="31"/>
      <c r="FY193" s="31"/>
      <c r="FZ193" s="31"/>
      <c r="GA193" s="31"/>
      <c r="GB193" s="31"/>
      <c r="GC193" s="31"/>
      <c r="GD193" s="31"/>
      <c r="GE193" s="31"/>
      <c r="GF193" s="31"/>
      <c r="GG193" s="31"/>
      <c r="GH193" s="31"/>
      <c r="GI193" s="31"/>
      <c r="GJ193" s="31"/>
      <c r="GK193" s="31"/>
      <c r="GL193" s="31"/>
      <c r="GM193" s="31"/>
      <c r="GN193" s="31"/>
      <c r="GO193" s="31"/>
      <c r="GP193" s="31"/>
      <c r="GQ193" s="31"/>
      <c r="GR193" s="31"/>
      <c r="GS193" s="31"/>
      <c r="GT193" s="31"/>
      <c r="GU193" s="31"/>
      <c r="GV193" s="31"/>
      <c r="GW193" s="31"/>
      <c r="GX193" s="31"/>
      <c r="GY193" s="31"/>
      <c r="GZ193" s="31"/>
      <c r="HA193" s="31"/>
      <c r="HB193" s="31"/>
      <c r="HC193" s="31"/>
      <c r="HD193" s="31"/>
      <c r="HE193" s="31"/>
      <c r="HF193" s="31"/>
      <c r="HG193" s="31"/>
      <c r="HH193" s="31"/>
      <c r="HI193" s="31"/>
      <c r="HJ193" s="31"/>
      <c r="HK193" s="31"/>
      <c r="HL193" s="31"/>
      <c r="HM193" s="31"/>
      <c r="HN193" s="31"/>
      <c r="HO193" s="31"/>
      <c r="HP193" s="31"/>
      <c r="HQ193" s="31"/>
      <c r="HR193" s="31"/>
      <c r="HS193" s="31"/>
      <c r="HT193" s="31"/>
    </row>
    <row r="194" spans="1:228">
      <c r="B194" s="29"/>
      <c r="C194" s="212"/>
      <c r="D194" s="50"/>
      <c r="E194" s="36" t="s">
        <v>208</v>
      </c>
      <c r="F194" s="35"/>
      <c r="G194" s="30"/>
      <c r="H194" s="30"/>
      <c r="I194" s="189"/>
      <c r="J194" s="189"/>
      <c r="K194" s="189"/>
      <c r="L194" s="30"/>
      <c r="N194" s="29"/>
      <c r="O194" s="29"/>
      <c r="P194" s="46"/>
      <c r="Q194" s="47"/>
      <c r="R194" s="47"/>
      <c r="S194" s="48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  <c r="BF194" s="31"/>
      <c r="BG194" s="31"/>
      <c r="BH194" s="31"/>
      <c r="BI194" s="31"/>
      <c r="BJ194" s="31"/>
      <c r="BK194" s="31"/>
      <c r="BL194" s="31"/>
      <c r="BM194" s="31"/>
      <c r="BN194" s="31"/>
      <c r="BO194" s="31"/>
      <c r="BP194" s="31"/>
      <c r="BQ194" s="31"/>
      <c r="BR194" s="31"/>
      <c r="BS194" s="31"/>
      <c r="BT194" s="31"/>
      <c r="BU194" s="31"/>
      <c r="BV194" s="31"/>
      <c r="BW194" s="31"/>
      <c r="BX194" s="31"/>
      <c r="BY194" s="31"/>
      <c r="BZ194" s="31"/>
      <c r="CA194" s="31"/>
      <c r="CB194" s="31"/>
      <c r="CC194" s="31"/>
      <c r="CD194" s="31"/>
      <c r="CE194" s="31"/>
      <c r="CF194" s="31"/>
      <c r="CG194" s="31"/>
      <c r="CH194" s="31"/>
      <c r="CI194" s="31"/>
      <c r="CJ194" s="31"/>
      <c r="CK194" s="31"/>
      <c r="CL194" s="31"/>
      <c r="CM194" s="31"/>
      <c r="CN194" s="31"/>
      <c r="CO194" s="31"/>
      <c r="CP194" s="31"/>
      <c r="CQ194" s="31"/>
      <c r="CR194" s="31"/>
      <c r="CS194" s="31"/>
      <c r="CT194" s="31"/>
      <c r="CU194" s="31"/>
      <c r="CV194" s="31"/>
      <c r="CW194" s="31"/>
      <c r="CX194" s="31"/>
      <c r="CY194" s="31"/>
      <c r="CZ194" s="31"/>
      <c r="DA194" s="31"/>
      <c r="DB194" s="31"/>
      <c r="DC194" s="31"/>
      <c r="DD194" s="31"/>
      <c r="DE194" s="31"/>
      <c r="DF194" s="31"/>
      <c r="DG194" s="31"/>
      <c r="DH194" s="31"/>
      <c r="DI194" s="31"/>
      <c r="DJ194" s="31"/>
      <c r="DK194" s="31"/>
      <c r="DL194" s="31"/>
      <c r="DM194" s="31"/>
      <c r="DN194" s="31"/>
      <c r="DO194" s="31"/>
      <c r="DP194" s="31"/>
      <c r="DQ194" s="31"/>
      <c r="DR194" s="31"/>
      <c r="DS194" s="31"/>
      <c r="DT194" s="31"/>
      <c r="DU194" s="31"/>
      <c r="DV194" s="31"/>
      <c r="DW194" s="31"/>
      <c r="DX194" s="31"/>
      <c r="DY194" s="31"/>
      <c r="DZ194" s="31"/>
      <c r="EA194" s="31"/>
      <c r="EB194" s="31"/>
      <c r="EC194" s="31"/>
      <c r="ED194" s="31"/>
      <c r="EE194" s="31"/>
      <c r="EF194" s="31"/>
      <c r="EG194" s="31"/>
      <c r="EH194" s="31"/>
      <c r="EI194" s="31"/>
      <c r="EJ194" s="31"/>
      <c r="EK194" s="31"/>
      <c r="EL194" s="31"/>
      <c r="EM194" s="31"/>
      <c r="EN194" s="31"/>
      <c r="EO194" s="31"/>
      <c r="EP194" s="31"/>
      <c r="EQ194" s="31"/>
      <c r="ER194" s="31"/>
      <c r="ES194" s="31"/>
      <c r="ET194" s="31"/>
      <c r="EU194" s="31"/>
      <c r="EV194" s="31"/>
      <c r="EW194" s="31"/>
      <c r="EX194" s="31"/>
      <c r="EY194" s="31"/>
      <c r="EZ194" s="31"/>
      <c r="FA194" s="31"/>
      <c r="FB194" s="31"/>
      <c r="FC194" s="31"/>
      <c r="FD194" s="31"/>
      <c r="FE194" s="31"/>
      <c r="FF194" s="31"/>
      <c r="FG194" s="31"/>
      <c r="FH194" s="31"/>
      <c r="FI194" s="31"/>
      <c r="FJ194" s="31"/>
      <c r="FK194" s="31"/>
      <c r="FL194" s="31"/>
      <c r="FM194" s="31"/>
      <c r="FN194" s="31"/>
      <c r="FO194" s="31"/>
      <c r="FP194" s="31"/>
      <c r="FQ194" s="31"/>
      <c r="FR194" s="31"/>
      <c r="FS194" s="31"/>
      <c r="FT194" s="31"/>
      <c r="FU194" s="31"/>
      <c r="FV194" s="31"/>
      <c r="FW194" s="31"/>
      <c r="FX194" s="31"/>
      <c r="FY194" s="31"/>
      <c r="FZ194" s="31"/>
      <c r="GA194" s="31"/>
      <c r="GB194" s="31"/>
      <c r="GC194" s="31"/>
      <c r="GD194" s="31"/>
      <c r="GE194" s="31"/>
      <c r="GF194" s="31"/>
      <c r="GG194" s="31"/>
      <c r="GH194" s="31"/>
      <c r="GI194" s="31"/>
      <c r="GJ194" s="31"/>
      <c r="GK194" s="31"/>
      <c r="GL194" s="31"/>
      <c r="GM194" s="31"/>
      <c r="GN194" s="31"/>
      <c r="GO194" s="31"/>
      <c r="GP194" s="31"/>
      <c r="GQ194" s="31"/>
      <c r="GR194" s="31"/>
      <c r="GS194" s="31"/>
      <c r="GT194" s="31"/>
      <c r="GU194" s="31"/>
      <c r="GV194" s="31"/>
      <c r="GW194" s="31"/>
      <c r="GX194" s="31"/>
      <c r="GY194" s="31"/>
      <c r="GZ194" s="31"/>
      <c r="HA194" s="31"/>
      <c r="HB194" s="31"/>
      <c r="HC194" s="31"/>
      <c r="HD194" s="31"/>
      <c r="HE194" s="31"/>
      <c r="HF194" s="31"/>
      <c r="HG194" s="31"/>
      <c r="HH194" s="31"/>
      <c r="HI194" s="31"/>
      <c r="HJ194" s="31"/>
      <c r="HK194" s="31"/>
      <c r="HL194" s="31"/>
      <c r="HM194" s="31"/>
      <c r="HN194" s="31"/>
      <c r="HO194" s="31"/>
      <c r="HP194" s="31"/>
      <c r="HQ194" s="31"/>
      <c r="HR194" s="31"/>
      <c r="HS194" s="31"/>
      <c r="HT194" s="31"/>
    </row>
    <row r="195" spans="1:228">
      <c r="B195" s="29"/>
      <c r="C195" s="212"/>
      <c r="D195" s="50"/>
      <c r="E195" s="36" t="s">
        <v>208</v>
      </c>
      <c r="F195" s="35"/>
      <c r="G195" s="30"/>
      <c r="H195" s="30"/>
      <c r="I195" s="189"/>
      <c r="J195" s="189"/>
      <c r="K195" s="189"/>
      <c r="L195" s="30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  <c r="AP195" s="44"/>
      <c r="AQ195" s="44"/>
      <c r="AR195" s="44"/>
      <c r="AS195" s="44"/>
      <c r="AT195" s="44"/>
      <c r="AU195" s="44"/>
      <c r="AV195" s="44"/>
      <c r="AW195" s="44"/>
      <c r="AX195" s="44"/>
      <c r="AY195" s="44"/>
      <c r="AZ195" s="44"/>
      <c r="BA195" s="44"/>
      <c r="BB195" s="44"/>
      <c r="BC195" s="44"/>
      <c r="BD195" s="44"/>
      <c r="BE195" s="44"/>
      <c r="BF195" s="44"/>
      <c r="BG195" s="44"/>
      <c r="BH195" s="44"/>
      <c r="BI195" s="44"/>
      <c r="BJ195" s="44"/>
      <c r="BK195" s="44"/>
      <c r="BL195" s="44"/>
      <c r="BM195" s="44"/>
      <c r="BN195" s="44"/>
      <c r="BO195" s="44"/>
      <c r="BP195" s="44"/>
      <c r="BQ195" s="44"/>
      <c r="BR195" s="44"/>
      <c r="BS195" s="44"/>
      <c r="BT195" s="44"/>
      <c r="BU195" s="44"/>
      <c r="BV195" s="44"/>
      <c r="BW195" s="44"/>
      <c r="BX195" s="44"/>
      <c r="BY195" s="44"/>
      <c r="BZ195" s="44"/>
      <c r="CA195" s="44"/>
      <c r="CB195" s="44"/>
      <c r="CC195" s="44"/>
      <c r="CD195" s="44"/>
      <c r="CE195" s="44"/>
      <c r="CF195" s="44"/>
      <c r="CG195" s="44"/>
      <c r="CH195" s="44"/>
      <c r="CI195" s="44"/>
      <c r="CJ195" s="44"/>
      <c r="CK195" s="44"/>
      <c r="CL195" s="44"/>
      <c r="CM195" s="44"/>
      <c r="CN195" s="44"/>
      <c r="CO195" s="44"/>
      <c r="CP195" s="44"/>
      <c r="CQ195" s="44"/>
      <c r="CR195" s="44"/>
      <c r="CS195" s="44"/>
      <c r="CT195" s="44"/>
      <c r="CU195" s="44"/>
      <c r="CV195" s="44"/>
      <c r="CW195" s="44"/>
      <c r="CX195" s="44"/>
      <c r="CY195" s="44"/>
      <c r="CZ195" s="44"/>
      <c r="DA195" s="44"/>
      <c r="DB195" s="44"/>
      <c r="DC195" s="44"/>
      <c r="DD195" s="44"/>
      <c r="DE195" s="44"/>
      <c r="DF195" s="44"/>
      <c r="DG195" s="44"/>
      <c r="DH195" s="44"/>
      <c r="DI195" s="44"/>
      <c r="DJ195" s="44"/>
      <c r="DK195" s="44"/>
      <c r="DL195" s="44"/>
      <c r="DM195" s="44"/>
      <c r="DN195" s="44"/>
      <c r="DO195" s="44"/>
      <c r="DP195" s="44"/>
      <c r="DQ195" s="44"/>
      <c r="DR195" s="44"/>
      <c r="DS195" s="44"/>
      <c r="DT195" s="44"/>
      <c r="DU195" s="44"/>
      <c r="DV195" s="44"/>
      <c r="DW195" s="44"/>
      <c r="DX195" s="44"/>
      <c r="DY195" s="44"/>
      <c r="DZ195" s="44"/>
      <c r="EA195" s="44"/>
      <c r="EB195" s="44"/>
      <c r="EC195" s="44"/>
      <c r="ED195" s="44"/>
      <c r="EE195" s="44"/>
      <c r="EF195" s="44"/>
      <c r="EG195" s="44"/>
      <c r="EH195" s="44"/>
      <c r="EI195" s="44"/>
      <c r="EJ195" s="44"/>
      <c r="EK195" s="44"/>
      <c r="EL195" s="44"/>
      <c r="EM195" s="44"/>
      <c r="EN195" s="44"/>
      <c r="EO195" s="44"/>
      <c r="EP195" s="44"/>
      <c r="EQ195" s="44"/>
      <c r="ER195" s="44"/>
      <c r="ES195" s="44"/>
      <c r="ET195" s="44"/>
      <c r="EU195" s="44"/>
      <c r="EV195" s="44"/>
      <c r="EW195" s="44"/>
      <c r="EX195" s="44"/>
      <c r="EY195" s="44"/>
      <c r="EZ195" s="44"/>
      <c r="FA195" s="44"/>
      <c r="FB195" s="44"/>
      <c r="FC195" s="44"/>
      <c r="FD195" s="44"/>
      <c r="FE195" s="44"/>
      <c r="FF195" s="44"/>
      <c r="FG195" s="44"/>
      <c r="FH195" s="44"/>
      <c r="FI195" s="44"/>
      <c r="FJ195" s="44"/>
      <c r="FK195" s="44"/>
      <c r="FL195" s="44"/>
      <c r="FM195" s="44"/>
      <c r="FN195" s="44"/>
      <c r="FO195" s="44"/>
      <c r="FP195" s="44"/>
      <c r="FQ195" s="44"/>
      <c r="FR195" s="44"/>
      <c r="FS195" s="44"/>
      <c r="FT195" s="44"/>
      <c r="FU195" s="44"/>
      <c r="FV195" s="44"/>
      <c r="FW195" s="44"/>
      <c r="FX195" s="44"/>
      <c r="FY195" s="44"/>
      <c r="FZ195" s="44"/>
      <c r="GA195" s="44"/>
      <c r="GB195" s="44"/>
      <c r="GC195" s="44"/>
      <c r="GD195" s="44"/>
      <c r="GE195" s="44"/>
      <c r="GF195" s="44"/>
      <c r="GG195" s="44"/>
      <c r="GH195" s="44"/>
      <c r="GI195" s="44"/>
      <c r="GJ195" s="44"/>
      <c r="GK195" s="44"/>
      <c r="GL195" s="44"/>
      <c r="GM195" s="44"/>
      <c r="GN195" s="44"/>
      <c r="GO195" s="44"/>
      <c r="GP195" s="44"/>
      <c r="GQ195" s="44"/>
      <c r="GR195" s="44"/>
      <c r="GS195" s="44"/>
      <c r="GT195" s="44"/>
      <c r="GU195" s="44"/>
      <c r="GV195" s="44"/>
      <c r="GW195" s="44"/>
      <c r="GX195" s="44"/>
      <c r="GY195" s="44"/>
      <c r="GZ195" s="44"/>
      <c r="HA195" s="44"/>
      <c r="HB195" s="44"/>
      <c r="HC195" s="44"/>
      <c r="HD195" s="44"/>
      <c r="HE195" s="44"/>
      <c r="HF195" s="44"/>
      <c r="HG195" s="44"/>
      <c r="HH195" s="44"/>
      <c r="HI195" s="44"/>
      <c r="HJ195" s="44"/>
      <c r="HK195" s="44"/>
      <c r="HL195" s="44"/>
      <c r="HM195" s="44"/>
      <c r="HN195" s="44"/>
      <c r="HO195" s="44"/>
      <c r="HP195" s="44"/>
      <c r="HQ195" s="44"/>
      <c r="HR195" s="44"/>
      <c r="HS195" s="44"/>
      <c r="HT195" s="44"/>
    </row>
    <row r="196" spans="1:228">
      <c r="B196" s="29"/>
      <c r="C196" s="212"/>
      <c r="D196" s="50"/>
      <c r="E196" s="36" t="s">
        <v>208</v>
      </c>
      <c r="F196" s="35"/>
      <c r="G196" s="30"/>
      <c r="H196" s="30"/>
      <c r="I196" s="189"/>
      <c r="J196" s="189"/>
      <c r="K196" s="189"/>
      <c r="L196" s="30"/>
    </row>
    <row r="197" spans="1:228">
      <c r="B197" s="29"/>
      <c r="C197" s="212"/>
      <c r="D197" s="50"/>
      <c r="E197" s="36" t="s">
        <v>208</v>
      </c>
      <c r="F197" s="35"/>
      <c r="G197" s="30"/>
      <c r="H197" s="30"/>
      <c r="I197" s="189"/>
      <c r="J197" s="189"/>
      <c r="K197" s="189"/>
      <c r="L197" s="30"/>
    </row>
    <row r="198" spans="1:228">
      <c r="B198" s="29"/>
      <c r="C198" s="212"/>
      <c r="D198" s="50"/>
      <c r="E198" s="36" t="s">
        <v>208</v>
      </c>
      <c r="F198" s="35"/>
      <c r="G198" s="30"/>
      <c r="H198" s="30"/>
      <c r="I198" s="189"/>
      <c r="J198" s="189"/>
      <c r="K198" s="189"/>
      <c r="L198" s="30"/>
    </row>
    <row r="199" spans="1:228">
      <c r="B199" s="29"/>
      <c r="C199" s="212"/>
      <c r="D199" s="50"/>
      <c r="E199" s="36" t="s">
        <v>208</v>
      </c>
      <c r="F199" s="35"/>
      <c r="G199" s="30"/>
      <c r="H199" s="30"/>
      <c r="I199" s="189"/>
      <c r="J199" s="189"/>
      <c r="K199" s="189"/>
      <c r="L199" s="30"/>
    </row>
    <row r="200" spans="1:228">
      <c r="B200" s="29"/>
      <c r="C200" s="212"/>
      <c r="D200" s="50"/>
      <c r="E200" s="36" t="s">
        <v>208</v>
      </c>
      <c r="F200" s="35"/>
      <c r="G200" s="30"/>
      <c r="H200" s="30"/>
      <c r="I200" s="189"/>
      <c r="J200" s="189"/>
      <c r="K200" s="189"/>
      <c r="L200" s="30"/>
    </row>
    <row r="201" spans="1:228">
      <c r="A201" s="82">
        <v>8000</v>
      </c>
      <c r="B201" s="68" t="s">
        <v>175</v>
      </c>
      <c r="C201" s="70">
        <v>10</v>
      </c>
      <c r="D201" s="69"/>
      <c r="E201" s="69" t="s">
        <v>169</v>
      </c>
      <c r="F201" s="181" t="s">
        <v>169</v>
      </c>
      <c r="G201" s="181" t="s">
        <v>169</v>
      </c>
      <c r="H201" s="70"/>
      <c r="I201" s="152" t="s">
        <v>170</v>
      </c>
      <c r="J201" s="152" t="s">
        <v>171</v>
      </c>
      <c r="K201" s="190" t="s">
        <v>172</v>
      </c>
      <c r="L201" s="186" t="s">
        <v>173</v>
      </c>
      <c r="M201" s="71"/>
    </row>
    <row r="202" spans="1:228">
      <c r="A202" s="84"/>
      <c r="B202" s="36"/>
      <c r="C202" s="57"/>
      <c r="D202" s="36"/>
      <c r="E202" s="43" t="s">
        <v>169</v>
      </c>
      <c r="F202" s="35"/>
      <c r="G202" s="30"/>
      <c r="H202" s="30"/>
      <c r="I202" s="189"/>
      <c r="J202" s="189"/>
      <c r="K202" s="189"/>
      <c r="L202" s="30"/>
    </row>
    <row r="203" spans="1:228" s="71" customFormat="1" ht="13.5" customHeight="1">
      <c r="A203" s="83"/>
      <c r="B203" s="36"/>
      <c r="C203" s="31"/>
      <c r="D203" s="42"/>
      <c r="E203" s="43" t="s">
        <v>169</v>
      </c>
      <c r="F203" s="35"/>
      <c r="G203" s="30"/>
      <c r="H203" s="30"/>
      <c r="I203" s="189"/>
      <c r="J203" s="189"/>
      <c r="K203" s="189"/>
      <c r="L203" s="30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  <c r="BJ203" s="25"/>
      <c r="BK203" s="25"/>
      <c r="BL203" s="25"/>
      <c r="BM203" s="25"/>
      <c r="BN203" s="25"/>
      <c r="BO203" s="25"/>
      <c r="BP203" s="25"/>
      <c r="BQ203" s="25"/>
      <c r="BR203" s="25"/>
      <c r="BS203" s="25"/>
      <c r="BT203" s="25"/>
      <c r="BU203" s="25"/>
      <c r="BV203" s="25"/>
      <c r="BW203" s="25"/>
      <c r="BX203" s="25"/>
      <c r="BY203" s="25"/>
      <c r="BZ203" s="25"/>
      <c r="CA203" s="25"/>
      <c r="CB203" s="25"/>
      <c r="CC203" s="25"/>
      <c r="CD203" s="25"/>
      <c r="CE203" s="25"/>
      <c r="CF203" s="25"/>
      <c r="CG203" s="25"/>
      <c r="CH203" s="25"/>
      <c r="CI203" s="25"/>
      <c r="CJ203" s="25"/>
      <c r="CK203" s="25"/>
      <c r="CL203" s="25"/>
      <c r="CM203" s="25"/>
      <c r="CN203" s="25"/>
      <c r="CO203" s="25"/>
      <c r="CP203" s="25"/>
      <c r="CQ203" s="25"/>
      <c r="CR203" s="25"/>
      <c r="CS203" s="25"/>
      <c r="CT203" s="25"/>
      <c r="CU203" s="25"/>
      <c r="CV203" s="25"/>
      <c r="CW203" s="25"/>
      <c r="CX203" s="25"/>
      <c r="CY203" s="25"/>
      <c r="CZ203" s="25"/>
      <c r="DA203" s="25"/>
      <c r="DB203" s="25"/>
      <c r="DC203" s="25"/>
      <c r="DD203" s="25"/>
      <c r="DE203" s="25"/>
      <c r="DF203" s="25"/>
      <c r="DG203" s="25"/>
      <c r="DH203" s="25"/>
      <c r="DI203" s="25"/>
      <c r="DJ203" s="25"/>
      <c r="DK203" s="25"/>
      <c r="DL203" s="25"/>
      <c r="DM203" s="25"/>
      <c r="DN203" s="25"/>
      <c r="DO203" s="25"/>
      <c r="DP203" s="25"/>
      <c r="DQ203" s="25"/>
      <c r="DR203" s="25"/>
      <c r="DS203" s="25"/>
      <c r="DT203" s="25"/>
      <c r="DU203" s="25"/>
      <c r="DV203" s="25"/>
      <c r="DW203" s="25"/>
      <c r="DX203" s="25"/>
      <c r="DY203" s="25"/>
      <c r="DZ203" s="25"/>
      <c r="EA203" s="25"/>
      <c r="EB203" s="25"/>
      <c r="EC203" s="25"/>
      <c r="ED203" s="25"/>
      <c r="EE203" s="25"/>
      <c r="EF203" s="25"/>
      <c r="EG203" s="25"/>
      <c r="EH203" s="25"/>
      <c r="EI203" s="25"/>
      <c r="EJ203" s="25"/>
      <c r="EK203" s="25"/>
      <c r="EL203" s="25"/>
      <c r="EM203" s="25"/>
      <c r="EN203" s="25"/>
      <c r="EO203" s="25"/>
      <c r="EP203" s="25"/>
      <c r="EQ203" s="25"/>
      <c r="ER203" s="25"/>
      <c r="ES203" s="25"/>
      <c r="ET203" s="25"/>
      <c r="EU203" s="25"/>
      <c r="EV203" s="25"/>
      <c r="EW203" s="25"/>
      <c r="EX203" s="25"/>
      <c r="EY203" s="25"/>
      <c r="EZ203" s="25"/>
      <c r="FA203" s="25"/>
      <c r="FB203" s="25"/>
      <c r="FC203" s="25"/>
      <c r="FD203" s="25"/>
      <c r="FE203" s="25"/>
      <c r="FF203" s="25"/>
      <c r="FG203" s="25"/>
      <c r="FH203" s="25"/>
      <c r="FI203" s="25"/>
      <c r="FJ203" s="25"/>
      <c r="FK203" s="25"/>
      <c r="FL203" s="25"/>
      <c r="FM203" s="25"/>
      <c r="FN203" s="25"/>
      <c r="FO203" s="25"/>
      <c r="FP203" s="25"/>
      <c r="FQ203" s="25"/>
      <c r="FR203" s="25"/>
      <c r="FS203" s="25"/>
      <c r="FT203" s="25"/>
      <c r="FU203" s="25"/>
      <c r="FV203" s="25"/>
      <c r="FW203" s="25"/>
      <c r="FX203" s="25"/>
      <c r="FY203" s="25"/>
      <c r="FZ203" s="25"/>
      <c r="GA203" s="25"/>
      <c r="GB203" s="25"/>
      <c r="GC203" s="25"/>
      <c r="GD203" s="25"/>
      <c r="GE203" s="25"/>
      <c r="GF203" s="25"/>
      <c r="GG203" s="25"/>
      <c r="GH203" s="25"/>
      <c r="GI203" s="25"/>
      <c r="GJ203" s="25"/>
      <c r="GK203" s="25"/>
      <c r="GL203" s="25"/>
      <c r="GM203" s="25"/>
      <c r="GN203" s="25"/>
      <c r="GO203" s="25"/>
      <c r="GP203" s="25"/>
      <c r="GQ203" s="25"/>
      <c r="GR203" s="25"/>
      <c r="GS203" s="25"/>
      <c r="GT203" s="25"/>
      <c r="GU203" s="25"/>
      <c r="GV203" s="25"/>
      <c r="GW203" s="25"/>
      <c r="GX203" s="25"/>
      <c r="GY203" s="25"/>
      <c r="GZ203" s="25"/>
      <c r="HA203" s="25"/>
      <c r="HB203" s="25"/>
      <c r="HC203" s="25"/>
      <c r="HD203" s="25"/>
      <c r="HE203" s="25"/>
      <c r="HF203" s="25"/>
      <c r="HG203" s="25"/>
      <c r="HH203" s="25"/>
      <c r="HI203" s="25"/>
      <c r="HJ203" s="25"/>
      <c r="HK203" s="25"/>
      <c r="HL203" s="25"/>
      <c r="HM203" s="25"/>
      <c r="HN203" s="25"/>
      <c r="HO203" s="25"/>
      <c r="HP203" s="25"/>
      <c r="HQ203" s="25"/>
      <c r="HR203" s="25"/>
      <c r="HS203" s="25"/>
      <c r="HT203" s="25"/>
    </row>
    <row r="204" spans="1:228">
      <c r="B204" s="29"/>
      <c r="C204" s="31"/>
      <c r="D204" s="42"/>
      <c r="E204" s="43" t="s">
        <v>169</v>
      </c>
      <c r="F204" s="35"/>
      <c r="G204" s="30"/>
      <c r="H204" s="30"/>
      <c r="I204" s="189"/>
      <c r="J204" s="189"/>
      <c r="K204" s="189"/>
      <c r="L204" s="30"/>
    </row>
    <row r="205" spans="1:228">
      <c r="B205" s="29"/>
      <c r="C205" s="31"/>
      <c r="D205" s="42"/>
      <c r="E205" s="43" t="s">
        <v>169</v>
      </c>
      <c r="F205" s="35"/>
      <c r="G205" s="30"/>
      <c r="H205" s="30"/>
      <c r="I205" s="189"/>
      <c r="J205" s="189"/>
      <c r="K205" s="189"/>
      <c r="L205" s="30"/>
    </row>
    <row r="206" spans="1:228">
      <c r="B206" s="36"/>
      <c r="C206" s="30"/>
      <c r="D206" s="43"/>
      <c r="E206" s="43" t="s">
        <v>169</v>
      </c>
      <c r="F206" s="35"/>
      <c r="G206" s="30"/>
      <c r="H206" s="30"/>
      <c r="I206" s="189"/>
      <c r="J206" s="189"/>
      <c r="K206" s="189"/>
      <c r="L206" s="30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  <c r="AD206" s="71"/>
      <c r="AE206" s="71"/>
      <c r="AF206" s="71"/>
      <c r="AG206" s="71"/>
      <c r="AH206" s="71"/>
      <c r="AI206" s="71"/>
      <c r="AJ206" s="71"/>
      <c r="AK206" s="71"/>
      <c r="AL206" s="71"/>
      <c r="AM206" s="71"/>
      <c r="AN206" s="71"/>
      <c r="AO206" s="71"/>
      <c r="AP206" s="71"/>
      <c r="AQ206" s="71"/>
      <c r="AR206" s="71"/>
      <c r="AS206" s="71"/>
      <c r="AT206" s="71"/>
      <c r="AU206" s="71"/>
      <c r="AV206" s="71"/>
      <c r="AW206" s="71"/>
      <c r="AX206" s="71"/>
      <c r="AY206" s="71"/>
      <c r="AZ206" s="71"/>
      <c r="BA206" s="71"/>
      <c r="BB206" s="71"/>
      <c r="BC206" s="71"/>
      <c r="BD206" s="71"/>
      <c r="BE206" s="71"/>
      <c r="BF206" s="71"/>
      <c r="BG206" s="71"/>
      <c r="BH206" s="71"/>
      <c r="BI206" s="71"/>
      <c r="BJ206" s="71"/>
      <c r="BK206" s="71"/>
      <c r="BL206" s="71"/>
      <c r="BM206" s="71"/>
      <c r="BN206" s="71"/>
      <c r="BO206" s="71"/>
      <c r="BP206" s="71"/>
      <c r="BQ206" s="71"/>
      <c r="BR206" s="71"/>
      <c r="BS206" s="71"/>
      <c r="BT206" s="71"/>
      <c r="BU206" s="71"/>
      <c r="BV206" s="71"/>
      <c r="BW206" s="71"/>
      <c r="BX206" s="71"/>
      <c r="BY206" s="71"/>
      <c r="BZ206" s="71"/>
      <c r="CA206" s="71"/>
      <c r="CB206" s="71"/>
      <c r="CC206" s="71"/>
      <c r="CD206" s="71"/>
      <c r="CE206" s="71"/>
      <c r="CF206" s="71"/>
      <c r="CG206" s="71"/>
      <c r="CH206" s="71"/>
      <c r="CI206" s="71"/>
      <c r="CJ206" s="71"/>
      <c r="CK206" s="71"/>
      <c r="CL206" s="71"/>
      <c r="CM206" s="71"/>
      <c r="CN206" s="71"/>
      <c r="CO206" s="71"/>
      <c r="CP206" s="71"/>
      <c r="CQ206" s="71"/>
      <c r="CR206" s="71"/>
      <c r="CS206" s="71"/>
      <c r="CT206" s="71"/>
      <c r="CU206" s="71"/>
      <c r="CV206" s="71"/>
      <c r="CW206" s="71"/>
      <c r="CX206" s="71"/>
      <c r="CY206" s="71"/>
      <c r="CZ206" s="71"/>
      <c r="DA206" s="71"/>
      <c r="DB206" s="71"/>
      <c r="DC206" s="71"/>
      <c r="DD206" s="71"/>
      <c r="DE206" s="71"/>
      <c r="DF206" s="71"/>
      <c r="DG206" s="71"/>
      <c r="DH206" s="71"/>
      <c r="DI206" s="71"/>
      <c r="DJ206" s="71"/>
      <c r="DK206" s="71"/>
      <c r="DL206" s="71"/>
      <c r="DM206" s="71"/>
      <c r="DN206" s="71"/>
      <c r="DO206" s="71"/>
      <c r="DP206" s="71"/>
      <c r="DQ206" s="71"/>
      <c r="DR206" s="71"/>
      <c r="DS206" s="71"/>
      <c r="DT206" s="71"/>
      <c r="DU206" s="71"/>
      <c r="DV206" s="71"/>
      <c r="DW206" s="71"/>
      <c r="DX206" s="71"/>
      <c r="DY206" s="71"/>
      <c r="DZ206" s="71"/>
      <c r="EA206" s="71"/>
      <c r="EB206" s="71"/>
      <c r="EC206" s="71"/>
      <c r="ED206" s="71"/>
      <c r="EE206" s="71"/>
      <c r="EF206" s="71"/>
      <c r="EG206" s="71"/>
      <c r="EH206" s="71"/>
      <c r="EI206" s="71"/>
      <c r="EJ206" s="71"/>
      <c r="EK206" s="71"/>
      <c r="EL206" s="71"/>
      <c r="EM206" s="71"/>
      <c r="EN206" s="71"/>
      <c r="EO206" s="71"/>
      <c r="EP206" s="71"/>
      <c r="EQ206" s="71"/>
      <c r="ER206" s="71"/>
      <c r="ES206" s="71"/>
      <c r="ET206" s="71"/>
      <c r="EU206" s="71"/>
      <c r="EV206" s="71"/>
      <c r="EW206" s="71"/>
      <c r="EX206" s="71"/>
      <c r="EY206" s="71"/>
      <c r="EZ206" s="71"/>
      <c r="FA206" s="71"/>
      <c r="FB206" s="71"/>
      <c r="FC206" s="71"/>
      <c r="FD206" s="71"/>
      <c r="FE206" s="71"/>
      <c r="FF206" s="71"/>
      <c r="FG206" s="71"/>
      <c r="FH206" s="71"/>
      <c r="FI206" s="71"/>
      <c r="FJ206" s="71"/>
      <c r="FK206" s="71"/>
      <c r="FL206" s="71"/>
      <c r="FM206" s="71"/>
      <c r="FN206" s="71"/>
      <c r="FO206" s="71"/>
      <c r="FP206" s="71"/>
      <c r="FQ206" s="71"/>
      <c r="FR206" s="71"/>
      <c r="FS206" s="71"/>
      <c r="FT206" s="71"/>
      <c r="FU206" s="71"/>
      <c r="FV206" s="71"/>
      <c r="FW206" s="71"/>
      <c r="FX206" s="71"/>
      <c r="FY206" s="71"/>
      <c r="FZ206" s="71"/>
      <c r="GA206" s="71"/>
      <c r="GB206" s="71"/>
      <c r="GC206" s="71"/>
      <c r="GD206" s="71"/>
      <c r="GE206" s="71"/>
      <c r="GF206" s="71"/>
      <c r="GG206" s="71"/>
      <c r="GH206" s="71"/>
      <c r="GI206" s="71"/>
      <c r="GJ206" s="71"/>
      <c r="GK206" s="71"/>
      <c r="GL206" s="71"/>
      <c r="GM206" s="71"/>
      <c r="GN206" s="71"/>
      <c r="GO206" s="71"/>
      <c r="GP206" s="71"/>
      <c r="GQ206" s="71"/>
      <c r="GR206" s="71"/>
      <c r="GS206" s="71"/>
      <c r="GT206" s="71"/>
      <c r="GU206" s="71"/>
      <c r="GV206" s="71"/>
      <c r="GW206" s="71"/>
      <c r="GX206" s="71"/>
      <c r="GY206" s="71"/>
      <c r="GZ206" s="71"/>
      <c r="HA206" s="71"/>
      <c r="HB206" s="71"/>
      <c r="HC206" s="71"/>
      <c r="HD206" s="71"/>
      <c r="HE206" s="71"/>
      <c r="HF206" s="71"/>
      <c r="HG206" s="71"/>
      <c r="HH206" s="71"/>
      <c r="HI206" s="71"/>
      <c r="HJ206" s="71"/>
      <c r="HK206" s="71"/>
      <c r="HL206" s="71"/>
      <c r="HM206" s="71"/>
      <c r="HN206" s="71"/>
      <c r="HO206" s="71"/>
      <c r="HP206" s="71"/>
      <c r="HQ206" s="71"/>
      <c r="HR206" s="71"/>
      <c r="HS206" s="71"/>
      <c r="HT206" s="71"/>
    </row>
    <row r="207" spans="1:228">
      <c r="B207" s="36"/>
      <c r="C207" s="30"/>
      <c r="D207" s="43"/>
      <c r="E207" s="43" t="s">
        <v>169</v>
      </c>
      <c r="F207" s="35"/>
      <c r="G207" s="30"/>
      <c r="H207" s="30"/>
      <c r="I207" s="189"/>
      <c r="J207" s="189"/>
      <c r="K207" s="189"/>
      <c r="L207" s="30"/>
    </row>
    <row r="208" spans="1:228">
      <c r="B208" s="36"/>
      <c r="C208" s="30"/>
      <c r="D208" s="43"/>
      <c r="E208" s="43" t="s">
        <v>169</v>
      </c>
      <c r="F208" s="35"/>
      <c r="G208" s="30"/>
      <c r="H208" s="30"/>
      <c r="I208" s="189"/>
      <c r="J208" s="189"/>
      <c r="K208" s="189"/>
      <c r="L208" s="30"/>
    </row>
    <row r="209" spans="1:228">
      <c r="B209" s="36"/>
      <c r="C209" s="30"/>
      <c r="D209" s="43"/>
      <c r="E209" s="43" t="s">
        <v>169</v>
      </c>
      <c r="F209" s="35"/>
      <c r="G209" s="30"/>
      <c r="H209" s="30"/>
      <c r="I209" s="189"/>
      <c r="J209" s="189"/>
      <c r="K209" s="189"/>
      <c r="L209" s="30"/>
    </row>
    <row r="210" spans="1:228">
      <c r="B210" s="36"/>
      <c r="C210" s="30"/>
      <c r="D210" s="43"/>
      <c r="E210" s="43" t="s">
        <v>169</v>
      </c>
      <c r="F210" s="35"/>
      <c r="G210" s="30"/>
      <c r="H210" s="30"/>
      <c r="I210" s="189"/>
      <c r="J210" s="189"/>
      <c r="K210" s="189"/>
      <c r="L210" s="30"/>
    </row>
    <row r="211" spans="1:228">
      <c r="B211" s="29"/>
      <c r="C211" s="212"/>
      <c r="D211" s="50"/>
      <c r="E211" s="43" t="s">
        <v>169</v>
      </c>
      <c r="F211" s="35"/>
      <c r="G211" s="30"/>
      <c r="H211" s="30"/>
      <c r="I211" s="189"/>
      <c r="J211" s="189"/>
      <c r="K211" s="189"/>
      <c r="L211" s="30"/>
    </row>
    <row r="212" spans="1:228">
      <c r="A212" s="151">
        <v>12500</v>
      </c>
      <c r="B212" s="72" t="s">
        <v>168</v>
      </c>
      <c r="C212" s="70">
        <v>12</v>
      </c>
      <c r="D212" s="69"/>
      <c r="E212" s="69" t="s">
        <v>211</v>
      </c>
      <c r="F212" s="69" t="s">
        <v>211</v>
      </c>
      <c r="G212" s="69" t="s">
        <v>211</v>
      </c>
      <c r="H212" s="70"/>
      <c r="I212" s="152" t="s">
        <v>212</v>
      </c>
      <c r="J212" s="152" t="s">
        <v>213</v>
      </c>
      <c r="K212" s="190" t="s">
        <v>298</v>
      </c>
      <c r="L212" s="70"/>
      <c r="M212" s="71"/>
    </row>
    <row r="213" spans="1:228">
      <c r="A213" s="84"/>
      <c r="B213" s="36"/>
      <c r="C213" s="30"/>
      <c r="D213" s="43"/>
      <c r="E213" s="43" t="s">
        <v>211</v>
      </c>
      <c r="F213" s="35"/>
      <c r="G213" s="30"/>
      <c r="H213" s="30"/>
      <c r="I213" s="189"/>
      <c r="J213" s="38"/>
      <c r="K213" s="189"/>
      <c r="L213" s="30"/>
    </row>
    <row r="214" spans="1:228" s="71" customFormat="1">
      <c r="A214" s="83"/>
      <c r="B214" s="28"/>
      <c r="C214" s="30"/>
      <c r="D214" s="43"/>
      <c r="E214" s="43" t="s">
        <v>211</v>
      </c>
      <c r="F214" s="35"/>
      <c r="G214" s="30"/>
      <c r="H214" s="30"/>
      <c r="I214" s="189"/>
      <c r="J214" s="189"/>
      <c r="K214" s="189"/>
      <c r="L214" s="30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  <c r="BJ214" s="25"/>
      <c r="BK214" s="25"/>
      <c r="BL214" s="25"/>
      <c r="BM214" s="25"/>
      <c r="BN214" s="25"/>
      <c r="BO214" s="25"/>
      <c r="BP214" s="25"/>
      <c r="BQ214" s="25"/>
      <c r="BR214" s="25"/>
      <c r="BS214" s="25"/>
      <c r="BT214" s="25"/>
      <c r="BU214" s="25"/>
      <c r="BV214" s="25"/>
      <c r="BW214" s="25"/>
      <c r="BX214" s="25"/>
      <c r="BY214" s="25"/>
      <c r="BZ214" s="25"/>
      <c r="CA214" s="25"/>
      <c r="CB214" s="25"/>
      <c r="CC214" s="25"/>
      <c r="CD214" s="25"/>
      <c r="CE214" s="25"/>
      <c r="CF214" s="25"/>
      <c r="CG214" s="25"/>
      <c r="CH214" s="25"/>
      <c r="CI214" s="25"/>
      <c r="CJ214" s="25"/>
      <c r="CK214" s="25"/>
      <c r="CL214" s="25"/>
      <c r="CM214" s="25"/>
      <c r="CN214" s="25"/>
      <c r="CO214" s="25"/>
      <c r="CP214" s="25"/>
      <c r="CQ214" s="25"/>
      <c r="CR214" s="25"/>
      <c r="CS214" s="25"/>
      <c r="CT214" s="25"/>
      <c r="CU214" s="25"/>
      <c r="CV214" s="25"/>
      <c r="CW214" s="25"/>
      <c r="CX214" s="25"/>
      <c r="CY214" s="25"/>
      <c r="CZ214" s="25"/>
      <c r="DA214" s="25"/>
      <c r="DB214" s="25"/>
      <c r="DC214" s="25"/>
      <c r="DD214" s="25"/>
      <c r="DE214" s="25"/>
      <c r="DF214" s="25"/>
      <c r="DG214" s="25"/>
      <c r="DH214" s="25"/>
      <c r="DI214" s="25"/>
      <c r="DJ214" s="25"/>
      <c r="DK214" s="25"/>
      <c r="DL214" s="25"/>
      <c r="DM214" s="25"/>
      <c r="DN214" s="25"/>
      <c r="DO214" s="25"/>
      <c r="DP214" s="25"/>
      <c r="DQ214" s="25"/>
      <c r="DR214" s="25"/>
      <c r="DS214" s="25"/>
      <c r="DT214" s="25"/>
      <c r="DU214" s="25"/>
      <c r="DV214" s="25"/>
      <c r="DW214" s="25"/>
      <c r="DX214" s="25"/>
      <c r="DY214" s="25"/>
      <c r="DZ214" s="25"/>
      <c r="EA214" s="25"/>
      <c r="EB214" s="25"/>
      <c r="EC214" s="25"/>
      <c r="ED214" s="25"/>
      <c r="EE214" s="25"/>
      <c r="EF214" s="25"/>
      <c r="EG214" s="25"/>
      <c r="EH214" s="25"/>
      <c r="EI214" s="25"/>
      <c r="EJ214" s="25"/>
      <c r="EK214" s="25"/>
      <c r="EL214" s="25"/>
      <c r="EM214" s="25"/>
      <c r="EN214" s="25"/>
      <c r="EO214" s="25"/>
      <c r="EP214" s="25"/>
      <c r="EQ214" s="25"/>
      <c r="ER214" s="25"/>
      <c r="ES214" s="25"/>
      <c r="ET214" s="25"/>
      <c r="EU214" s="25"/>
      <c r="EV214" s="25"/>
      <c r="EW214" s="25"/>
      <c r="EX214" s="25"/>
      <c r="EY214" s="25"/>
      <c r="EZ214" s="25"/>
      <c r="FA214" s="25"/>
      <c r="FB214" s="25"/>
      <c r="FC214" s="25"/>
      <c r="FD214" s="25"/>
      <c r="FE214" s="25"/>
      <c r="FF214" s="25"/>
      <c r="FG214" s="25"/>
      <c r="FH214" s="25"/>
      <c r="FI214" s="25"/>
      <c r="FJ214" s="25"/>
      <c r="FK214" s="25"/>
      <c r="FL214" s="25"/>
      <c r="FM214" s="25"/>
      <c r="FN214" s="25"/>
      <c r="FO214" s="25"/>
      <c r="FP214" s="25"/>
      <c r="FQ214" s="25"/>
      <c r="FR214" s="25"/>
      <c r="FS214" s="25"/>
      <c r="FT214" s="25"/>
      <c r="FU214" s="25"/>
      <c r="FV214" s="25"/>
      <c r="FW214" s="25"/>
      <c r="FX214" s="25"/>
      <c r="FY214" s="25"/>
      <c r="FZ214" s="25"/>
      <c r="GA214" s="25"/>
      <c r="GB214" s="25"/>
      <c r="GC214" s="25"/>
      <c r="GD214" s="25"/>
      <c r="GE214" s="25"/>
      <c r="GF214" s="25"/>
      <c r="GG214" s="25"/>
      <c r="GH214" s="25"/>
      <c r="GI214" s="25"/>
      <c r="GJ214" s="25"/>
      <c r="GK214" s="25"/>
      <c r="GL214" s="25"/>
      <c r="GM214" s="25"/>
      <c r="GN214" s="25"/>
      <c r="GO214" s="25"/>
      <c r="GP214" s="25"/>
      <c r="GQ214" s="25"/>
      <c r="GR214" s="25"/>
      <c r="GS214" s="25"/>
      <c r="GT214" s="25"/>
      <c r="GU214" s="25"/>
      <c r="GV214" s="25"/>
      <c r="GW214" s="25"/>
      <c r="GX214" s="25"/>
      <c r="GY214" s="25"/>
      <c r="GZ214" s="25"/>
      <c r="HA214" s="25"/>
      <c r="HB214" s="25"/>
      <c r="HC214" s="25"/>
      <c r="HD214" s="25"/>
      <c r="HE214" s="25"/>
      <c r="HF214" s="25"/>
      <c r="HG214" s="25"/>
      <c r="HH214" s="25"/>
      <c r="HI214" s="25"/>
      <c r="HJ214" s="25"/>
      <c r="HK214" s="25"/>
      <c r="HL214" s="25"/>
      <c r="HM214" s="25"/>
      <c r="HN214" s="25"/>
      <c r="HO214" s="25"/>
      <c r="HP214" s="25"/>
      <c r="HQ214" s="25"/>
      <c r="HR214" s="25"/>
      <c r="HS214" s="25"/>
      <c r="HT214" s="25"/>
    </row>
    <row r="215" spans="1:228">
      <c r="B215" s="28"/>
      <c r="C215" s="30"/>
      <c r="D215" s="43"/>
      <c r="E215" s="43" t="s">
        <v>211</v>
      </c>
      <c r="F215" s="35"/>
      <c r="G215" s="30"/>
      <c r="H215" s="30"/>
      <c r="I215" s="189"/>
      <c r="J215" s="189"/>
      <c r="K215" s="189"/>
      <c r="L215" s="30"/>
    </row>
    <row r="216" spans="1:228">
      <c r="B216" s="28"/>
      <c r="C216" s="30"/>
      <c r="D216" s="43"/>
      <c r="E216" s="43" t="s">
        <v>211</v>
      </c>
      <c r="F216" s="35"/>
      <c r="G216" s="30"/>
      <c r="H216" s="30"/>
      <c r="I216" s="189"/>
      <c r="J216" s="189"/>
      <c r="K216" s="189"/>
      <c r="L216" s="30"/>
    </row>
    <row r="217" spans="1:228">
      <c r="B217" s="28"/>
      <c r="C217" s="30"/>
      <c r="D217" s="43"/>
      <c r="E217" s="43" t="s">
        <v>211</v>
      </c>
      <c r="F217" s="35"/>
      <c r="G217" s="30"/>
      <c r="H217" s="30"/>
      <c r="I217" s="189"/>
      <c r="J217" s="189"/>
      <c r="K217" s="189"/>
      <c r="L217" s="30"/>
    </row>
    <row r="218" spans="1:228">
      <c r="B218" s="28"/>
      <c r="C218" s="30"/>
      <c r="D218" s="43"/>
      <c r="E218" s="43" t="s">
        <v>211</v>
      </c>
      <c r="F218" s="35"/>
      <c r="G218" s="30"/>
      <c r="H218" s="30"/>
      <c r="I218" s="189"/>
      <c r="J218" s="189"/>
      <c r="K218" s="189"/>
      <c r="L218" s="30"/>
    </row>
    <row r="219" spans="1:228">
      <c r="B219" s="39"/>
      <c r="C219" s="30"/>
      <c r="D219" s="43"/>
      <c r="E219" s="43" t="s">
        <v>211</v>
      </c>
      <c r="F219" s="35"/>
      <c r="G219" s="30"/>
      <c r="H219" s="30"/>
      <c r="I219" s="189"/>
      <c r="J219" s="189"/>
      <c r="K219" s="189"/>
      <c r="L219" s="30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  <c r="AB219" s="71"/>
      <c r="AC219" s="71"/>
      <c r="AD219" s="71"/>
      <c r="AE219" s="71"/>
      <c r="AF219" s="71"/>
      <c r="AG219" s="71"/>
      <c r="AH219" s="71"/>
      <c r="AI219" s="71"/>
      <c r="AJ219" s="71"/>
      <c r="AK219" s="71"/>
      <c r="AL219" s="71"/>
      <c r="AM219" s="71"/>
      <c r="AN219" s="71"/>
      <c r="AO219" s="71"/>
      <c r="AP219" s="71"/>
      <c r="AQ219" s="71"/>
      <c r="AR219" s="71"/>
      <c r="AS219" s="71"/>
      <c r="AT219" s="71"/>
      <c r="AU219" s="71"/>
      <c r="AV219" s="71"/>
      <c r="AW219" s="71"/>
      <c r="AX219" s="71"/>
      <c r="AY219" s="71"/>
      <c r="AZ219" s="71"/>
      <c r="BA219" s="71"/>
      <c r="BB219" s="71"/>
      <c r="BC219" s="71"/>
      <c r="BD219" s="71"/>
      <c r="BE219" s="71"/>
      <c r="BF219" s="71"/>
      <c r="BG219" s="71"/>
      <c r="BH219" s="71"/>
      <c r="BI219" s="71"/>
      <c r="BJ219" s="71"/>
      <c r="BK219" s="71"/>
      <c r="BL219" s="71"/>
      <c r="BM219" s="71"/>
      <c r="BN219" s="71"/>
      <c r="BO219" s="71"/>
      <c r="BP219" s="71"/>
      <c r="BQ219" s="71"/>
      <c r="BR219" s="71"/>
      <c r="BS219" s="71"/>
      <c r="BT219" s="71"/>
      <c r="BU219" s="71"/>
      <c r="BV219" s="71"/>
      <c r="BW219" s="71"/>
      <c r="BX219" s="71"/>
      <c r="BY219" s="71"/>
      <c r="BZ219" s="71"/>
      <c r="CA219" s="71"/>
      <c r="CB219" s="71"/>
      <c r="CC219" s="71"/>
      <c r="CD219" s="71"/>
      <c r="CE219" s="71"/>
      <c r="CF219" s="71"/>
      <c r="CG219" s="71"/>
      <c r="CH219" s="71"/>
      <c r="CI219" s="71"/>
      <c r="CJ219" s="71"/>
      <c r="CK219" s="71"/>
      <c r="CL219" s="71"/>
      <c r="CM219" s="71"/>
      <c r="CN219" s="71"/>
      <c r="CO219" s="71"/>
      <c r="CP219" s="71"/>
      <c r="CQ219" s="71"/>
      <c r="CR219" s="71"/>
      <c r="CS219" s="71"/>
      <c r="CT219" s="71"/>
      <c r="CU219" s="71"/>
      <c r="CV219" s="71"/>
      <c r="CW219" s="71"/>
      <c r="CX219" s="71"/>
      <c r="CY219" s="71"/>
      <c r="CZ219" s="71"/>
      <c r="DA219" s="71"/>
      <c r="DB219" s="71"/>
      <c r="DC219" s="71"/>
      <c r="DD219" s="71"/>
      <c r="DE219" s="71"/>
      <c r="DF219" s="71"/>
      <c r="DG219" s="71"/>
      <c r="DH219" s="71"/>
      <c r="DI219" s="71"/>
      <c r="DJ219" s="71"/>
      <c r="DK219" s="71"/>
      <c r="DL219" s="71"/>
      <c r="DM219" s="71"/>
      <c r="DN219" s="71"/>
      <c r="DO219" s="71"/>
      <c r="DP219" s="71"/>
      <c r="DQ219" s="71"/>
      <c r="DR219" s="71"/>
      <c r="DS219" s="71"/>
      <c r="DT219" s="71"/>
      <c r="DU219" s="71"/>
      <c r="DV219" s="71"/>
      <c r="DW219" s="71"/>
      <c r="DX219" s="71"/>
      <c r="DY219" s="71"/>
      <c r="DZ219" s="71"/>
      <c r="EA219" s="71"/>
      <c r="EB219" s="71"/>
      <c r="EC219" s="71"/>
      <c r="ED219" s="71"/>
      <c r="EE219" s="71"/>
      <c r="EF219" s="71"/>
      <c r="EG219" s="71"/>
      <c r="EH219" s="71"/>
      <c r="EI219" s="71"/>
      <c r="EJ219" s="71"/>
      <c r="EK219" s="71"/>
      <c r="EL219" s="71"/>
      <c r="EM219" s="71"/>
      <c r="EN219" s="71"/>
      <c r="EO219" s="71"/>
      <c r="EP219" s="71"/>
      <c r="EQ219" s="71"/>
      <c r="ER219" s="71"/>
      <c r="ES219" s="71"/>
      <c r="ET219" s="71"/>
      <c r="EU219" s="71"/>
      <c r="EV219" s="71"/>
      <c r="EW219" s="71"/>
      <c r="EX219" s="71"/>
      <c r="EY219" s="71"/>
      <c r="EZ219" s="71"/>
      <c r="FA219" s="71"/>
      <c r="FB219" s="71"/>
      <c r="FC219" s="71"/>
      <c r="FD219" s="71"/>
      <c r="FE219" s="71"/>
      <c r="FF219" s="71"/>
      <c r="FG219" s="71"/>
      <c r="FH219" s="71"/>
      <c r="FI219" s="71"/>
      <c r="FJ219" s="71"/>
      <c r="FK219" s="71"/>
      <c r="FL219" s="71"/>
      <c r="FM219" s="71"/>
      <c r="FN219" s="71"/>
      <c r="FO219" s="71"/>
      <c r="FP219" s="71"/>
      <c r="FQ219" s="71"/>
      <c r="FR219" s="71"/>
      <c r="FS219" s="71"/>
      <c r="FT219" s="71"/>
      <c r="FU219" s="71"/>
      <c r="FV219" s="71"/>
      <c r="FW219" s="71"/>
      <c r="FX219" s="71"/>
      <c r="FY219" s="71"/>
      <c r="FZ219" s="71"/>
      <c r="GA219" s="71"/>
      <c r="GB219" s="71"/>
      <c r="GC219" s="71"/>
      <c r="GD219" s="71"/>
      <c r="GE219" s="71"/>
      <c r="GF219" s="71"/>
      <c r="GG219" s="71"/>
      <c r="GH219" s="71"/>
      <c r="GI219" s="71"/>
      <c r="GJ219" s="71"/>
      <c r="GK219" s="71"/>
      <c r="GL219" s="71"/>
      <c r="GM219" s="71"/>
      <c r="GN219" s="71"/>
      <c r="GO219" s="71"/>
      <c r="GP219" s="71"/>
      <c r="GQ219" s="71"/>
      <c r="GR219" s="71"/>
      <c r="GS219" s="71"/>
      <c r="GT219" s="71"/>
      <c r="GU219" s="71"/>
      <c r="GV219" s="71"/>
      <c r="GW219" s="71"/>
      <c r="GX219" s="71"/>
      <c r="GY219" s="71"/>
      <c r="GZ219" s="71"/>
      <c r="HA219" s="71"/>
      <c r="HB219" s="71"/>
      <c r="HC219" s="71"/>
      <c r="HD219" s="71"/>
      <c r="HE219" s="71"/>
      <c r="HF219" s="71"/>
      <c r="HG219" s="71"/>
      <c r="HH219" s="71"/>
      <c r="HI219" s="71"/>
      <c r="HJ219" s="71"/>
      <c r="HK219" s="71"/>
      <c r="HL219" s="71"/>
      <c r="HM219" s="71"/>
      <c r="HN219" s="71"/>
      <c r="HO219" s="71"/>
      <c r="HP219" s="71"/>
      <c r="HQ219" s="71"/>
      <c r="HR219" s="71"/>
      <c r="HS219" s="71"/>
      <c r="HT219" s="71"/>
    </row>
    <row r="220" spans="1:228">
      <c r="B220" s="39"/>
      <c r="C220" s="30"/>
      <c r="D220" s="43"/>
      <c r="E220" s="43" t="s">
        <v>211</v>
      </c>
      <c r="F220" s="35"/>
      <c r="G220" s="30"/>
      <c r="H220" s="30"/>
      <c r="I220" s="189"/>
      <c r="J220" s="189"/>
      <c r="K220" s="189"/>
      <c r="L220" s="30"/>
    </row>
    <row r="221" spans="1:228">
      <c r="B221" s="39"/>
      <c r="C221" s="30"/>
      <c r="D221" s="43"/>
      <c r="E221" s="43" t="s">
        <v>211</v>
      </c>
      <c r="F221" s="35"/>
      <c r="G221" s="30"/>
      <c r="H221" s="30"/>
      <c r="I221" s="189"/>
      <c r="J221" s="189"/>
      <c r="K221" s="189"/>
      <c r="L221" s="30"/>
    </row>
    <row r="222" spans="1:228">
      <c r="B222" s="39"/>
      <c r="C222" s="30"/>
      <c r="D222" s="43"/>
      <c r="E222" s="43" t="s">
        <v>211</v>
      </c>
      <c r="F222" s="35"/>
      <c r="G222" s="30"/>
      <c r="H222" s="30"/>
      <c r="I222" s="189"/>
      <c r="J222" s="189"/>
      <c r="K222" s="189"/>
      <c r="L222" s="30"/>
    </row>
    <row r="223" spans="1:228">
      <c r="B223" s="39"/>
      <c r="C223" s="30"/>
      <c r="D223" s="43"/>
      <c r="E223" s="43" t="s">
        <v>211</v>
      </c>
      <c r="F223" s="35"/>
      <c r="G223" s="30"/>
      <c r="H223" s="30"/>
      <c r="I223" s="189"/>
      <c r="J223" s="189"/>
      <c r="K223" s="189"/>
      <c r="L223" s="30"/>
    </row>
    <row r="224" spans="1:228">
      <c r="B224" s="29"/>
      <c r="C224" s="30"/>
      <c r="D224" s="43"/>
      <c r="E224" s="43" t="s">
        <v>211</v>
      </c>
      <c r="F224" s="35"/>
      <c r="G224" s="30"/>
      <c r="H224" s="30"/>
      <c r="I224" s="189"/>
      <c r="J224" s="38"/>
      <c r="K224" s="189"/>
      <c r="L224" s="30"/>
    </row>
    <row r="225" spans="1:228">
      <c r="A225" s="82">
        <v>4000</v>
      </c>
      <c r="B225" s="68" t="s">
        <v>230</v>
      </c>
      <c r="C225" s="70">
        <v>5</v>
      </c>
      <c r="D225" s="69"/>
      <c r="E225" s="69" t="s">
        <v>227</v>
      </c>
      <c r="F225" s="69" t="s">
        <v>227</v>
      </c>
      <c r="G225" s="69" t="s">
        <v>227</v>
      </c>
      <c r="H225" s="70"/>
      <c r="I225" s="166" t="s">
        <v>228</v>
      </c>
      <c r="J225" s="166" t="s">
        <v>229</v>
      </c>
      <c r="K225" s="190" t="s">
        <v>301</v>
      </c>
      <c r="L225" s="70"/>
      <c r="M225" s="71"/>
    </row>
    <row r="226" spans="1:228">
      <c r="B226" s="29"/>
      <c r="C226" s="30"/>
      <c r="D226" s="43"/>
      <c r="E226" s="43" t="s">
        <v>227</v>
      </c>
      <c r="F226" s="35"/>
      <c r="G226" s="30"/>
      <c r="H226" s="30"/>
      <c r="I226" s="189"/>
      <c r="J226" s="189"/>
      <c r="K226" s="189"/>
      <c r="L226" s="30"/>
    </row>
    <row r="227" spans="1:228" s="71" customFormat="1">
      <c r="A227" s="83"/>
      <c r="B227" s="29"/>
      <c r="C227" s="30"/>
      <c r="D227" s="43"/>
      <c r="E227" s="43" t="s">
        <v>227</v>
      </c>
      <c r="F227" s="35"/>
      <c r="G227" s="30"/>
      <c r="H227" s="30"/>
      <c r="I227" s="189"/>
      <c r="J227" s="189"/>
      <c r="K227" s="189"/>
      <c r="L227" s="30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  <c r="BJ227" s="25"/>
      <c r="BK227" s="25"/>
      <c r="BL227" s="25"/>
      <c r="BM227" s="25"/>
      <c r="BN227" s="25"/>
      <c r="BO227" s="25"/>
      <c r="BP227" s="25"/>
      <c r="BQ227" s="25"/>
      <c r="BR227" s="25"/>
      <c r="BS227" s="25"/>
      <c r="BT227" s="25"/>
      <c r="BU227" s="25"/>
      <c r="BV227" s="25"/>
      <c r="BW227" s="25"/>
      <c r="BX227" s="25"/>
      <c r="BY227" s="25"/>
      <c r="BZ227" s="25"/>
      <c r="CA227" s="25"/>
      <c r="CB227" s="25"/>
      <c r="CC227" s="25"/>
      <c r="CD227" s="25"/>
      <c r="CE227" s="25"/>
      <c r="CF227" s="25"/>
      <c r="CG227" s="25"/>
      <c r="CH227" s="25"/>
      <c r="CI227" s="25"/>
      <c r="CJ227" s="25"/>
      <c r="CK227" s="25"/>
      <c r="CL227" s="25"/>
      <c r="CM227" s="25"/>
      <c r="CN227" s="25"/>
      <c r="CO227" s="25"/>
      <c r="CP227" s="25"/>
      <c r="CQ227" s="25"/>
      <c r="CR227" s="25"/>
      <c r="CS227" s="25"/>
      <c r="CT227" s="25"/>
      <c r="CU227" s="25"/>
      <c r="CV227" s="25"/>
      <c r="CW227" s="25"/>
      <c r="CX227" s="25"/>
      <c r="CY227" s="25"/>
      <c r="CZ227" s="25"/>
      <c r="DA227" s="25"/>
      <c r="DB227" s="25"/>
      <c r="DC227" s="25"/>
      <c r="DD227" s="25"/>
      <c r="DE227" s="25"/>
      <c r="DF227" s="25"/>
      <c r="DG227" s="25"/>
      <c r="DH227" s="25"/>
      <c r="DI227" s="25"/>
      <c r="DJ227" s="25"/>
      <c r="DK227" s="25"/>
      <c r="DL227" s="25"/>
      <c r="DM227" s="25"/>
      <c r="DN227" s="25"/>
      <c r="DO227" s="25"/>
      <c r="DP227" s="25"/>
      <c r="DQ227" s="25"/>
      <c r="DR227" s="25"/>
      <c r="DS227" s="25"/>
      <c r="DT227" s="25"/>
      <c r="DU227" s="25"/>
      <c r="DV227" s="25"/>
      <c r="DW227" s="25"/>
      <c r="DX227" s="25"/>
      <c r="DY227" s="25"/>
      <c r="DZ227" s="25"/>
      <c r="EA227" s="25"/>
      <c r="EB227" s="25"/>
      <c r="EC227" s="25"/>
      <c r="ED227" s="25"/>
      <c r="EE227" s="25"/>
      <c r="EF227" s="25"/>
      <c r="EG227" s="25"/>
      <c r="EH227" s="25"/>
      <c r="EI227" s="25"/>
      <c r="EJ227" s="25"/>
      <c r="EK227" s="25"/>
      <c r="EL227" s="25"/>
      <c r="EM227" s="25"/>
      <c r="EN227" s="25"/>
      <c r="EO227" s="25"/>
      <c r="EP227" s="25"/>
      <c r="EQ227" s="25"/>
      <c r="ER227" s="25"/>
      <c r="ES227" s="25"/>
      <c r="ET227" s="25"/>
      <c r="EU227" s="25"/>
      <c r="EV227" s="25"/>
      <c r="EW227" s="25"/>
      <c r="EX227" s="25"/>
      <c r="EY227" s="25"/>
      <c r="EZ227" s="25"/>
      <c r="FA227" s="25"/>
      <c r="FB227" s="25"/>
      <c r="FC227" s="25"/>
      <c r="FD227" s="25"/>
      <c r="FE227" s="25"/>
      <c r="FF227" s="25"/>
      <c r="FG227" s="25"/>
      <c r="FH227" s="25"/>
      <c r="FI227" s="25"/>
      <c r="FJ227" s="25"/>
      <c r="FK227" s="25"/>
      <c r="FL227" s="25"/>
      <c r="FM227" s="25"/>
      <c r="FN227" s="25"/>
      <c r="FO227" s="25"/>
      <c r="FP227" s="25"/>
      <c r="FQ227" s="25"/>
      <c r="FR227" s="25"/>
      <c r="FS227" s="25"/>
      <c r="FT227" s="25"/>
      <c r="FU227" s="25"/>
      <c r="FV227" s="25"/>
      <c r="FW227" s="25"/>
      <c r="FX227" s="25"/>
      <c r="FY227" s="25"/>
      <c r="FZ227" s="25"/>
      <c r="GA227" s="25"/>
      <c r="GB227" s="25"/>
      <c r="GC227" s="25"/>
      <c r="GD227" s="25"/>
      <c r="GE227" s="25"/>
      <c r="GF227" s="25"/>
      <c r="GG227" s="25"/>
      <c r="GH227" s="25"/>
      <c r="GI227" s="25"/>
      <c r="GJ227" s="25"/>
      <c r="GK227" s="25"/>
      <c r="GL227" s="25"/>
      <c r="GM227" s="25"/>
      <c r="GN227" s="25"/>
      <c r="GO227" s="25"/>
      <c r="GP227" s="25"/>
      <c r="GQ227" s="25"/>
      <c r="GR227" s="25"/>
      <c r="GS227" s="25"/>
      <c r="GT227" s="25"/>
      <c r="GU227" s="25"/>
      <c r="GV227" s="25"/>
      <c r="GW227" s="25"/>
      <c r="GX227" s="25"/>
      <c r="GY227" s="25"/>
      <c r="GZ227" s="25"/>
      <c r="HA227" s="25"/>
      <c r="HB227" s="25"/>
      <c r="HC227" s="25"/>
      <c r="HD227" s="25"/>
      <c r="HE227" s="25"/>
      <c r="HF227" s="25"/>
      <c r="HG227" s="25"/>
      <c r="HH227" s="25"/>
      <c r="HI227" s="25"/>
      <c r="HJ227" s="25"/>
      <c r="HK227" s="25"/>
      <c r="HL227" s="25"/>
      <c r="HM227" s="25"/>
      <c r="HN227" s="25"/>
      <c r="HO227" s="25"/>
      <c r="HP227" s="25"/>
      <c r="HQ227" s="25"/>
      <c r="HR227" s="25"/>
      <c r="HS227" s="25"/>
      <c r="HT227" s="25"/>
    </row>
    <row r="228" spans="1:228">
      <c r="B228" s="29"/>
      <c r="C228" s="30"/>
      <c r="D228" s="43"/>
      <c r="E228" s="43" t="s">
        <v>227</v>
      </c>
      <c r="F228" s="35"/>
      <c r="G228" s="30"/>
      <c r="H228" s="30"/>
      <c r="I228" s="189"/>
      <c r="J228" s="189"/>
      <c r="K228" s="189"/>
      <c r="L228" s="30"/>
    </row>
    <row r="229" spans="1:228">
      <c r="B229" s="29"/>
      <c r="C229" s="30"/>
      <c r="D229" s="43"/>
      <c r="E229" s="43" t="s">
        <v>227</v>
      </c>
      <c r="F229" s="35"/>
      <c r="G229" s="30"/>
      <c r="H229" s="30"/>
      <c r="I229" s="189"/>
      <c r="J229" s="189"/>
      <c r="K229" s="189"/>
      <c r="L229" s="30"/>
    </row>
    <row r="230" spans="1:228">
      <c r="B230" s="29"/>
      <c r="C230" s="30"/>
      <c r="D230" s="43"/>
      <c r="E230" s="43" t="s">
        <v>227</v>
      </c>
      <c r="F230" s="35"/>
      <c r="G230" s="30"/>
      <c r="H230" s="30"/>
      <c r="I230" s="189"/>
      <c r="J230" s="189"/>
      <c r="K230" s="189"/>
      <c r="L230" s="30"/>
    </row>
    <row r="231" spans="1:228">
      <c r="A231" s="82">
        <v>8000</v>
      </c>
      <c r="B231" s="191" t="s">
        <v>175</v>
      </c>
      <c r="C231" s="191">
        <v>10</v>
      </c>
      <c r="D231" s="197"/>
      <c r="E231" s="197" t="s">
        <v>569</v>
      </c>
      <c r="F231" s="197" t="s">
        <v>569</v>
      </c>
      <c r="G231" s="197" t="s">
        <v>569</v>
      </c>
      <c r="H231" s="198"/>
      <c r="I231" s="202" t="s">
        <v>247</v>
      </c>
      <c r="J231" s="202" t="s">
        <v>366</v>
      </c>
      <c r="K231" s="71" t="s">
        <v>567</v>
      </c>
      <c r="L231" s="196" t="s">
        <v>568</v>
      </c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  <c r="AA231" s="71"/>
      <c r="AB231" s="71"/>
      <c r="AC231" s="71"/>
      <c r="AD231" s="71"/>
      <c r="AE231" s="71"/>
      <c r="AF231" s="71"/>
      <c r="AG231" s="71"/>
      <c r="AH231" s="71"/>
      <c r="AI231" s="71"/>
      <c r="AJ231" s="71"/>
      <c r="AK231" s="71"/>
      <c r="AL231" s="71"/>
      <c r="AM231" s="71"/>
      <c r="AN231" s="71"/>
      <c r="AO231" s="71"/>
      <c r="AP231" s="71"/>
      <c r="AQ231" s="71"/>
      <c r="AR231" s="71"/>
      <c r="AS231" s="71"/>
      <c r="AT231" s="71"/>
      <c r="AU231" s="71"/>
      <c r="AV231" s="71"/>
      <c r="AW231" s="71"/>
      <c r="AX231" s="71"/>
      <c r="AY231" s="71"/>
      <c r="AZ231" s="71"/>
      <c r="BA231" s="71"/>
      <c r="BB231" s="71"/>
      <c r="BC231" s="71"/>
      <c r="BD231" s="71"/>
      <c r="BE231" s="71"/>
      <c r="BF231" s="71"/>
      <c r="BG231" s="71"/>
      <c r="BH231" s="71"/>
      <c r="BI231" s="71"/>
      <c r="BJ231" s="71"/>
      <c r="BK231" s="71"/>
      <c r="BL231" s="71"/>
      <c r="BM231" s="71"/>
      <c r="BN231" s="71"/>
      <c r="BO231" s="71"/>
      <c r="BP231" s="71"/>
      <c r="BQ231" s="71"/>
      <c r="BR231" s="71"/>
      <c r="BS231" s="71"/>
      <c r="BT231" s="71"/>
      <c r="BU231" s="71"/>
      <c r="BV231" s="71"/>
      <c r="BW231" s="71"/>
      <c r="BX231" s="71"/>
      <c r="BY231" s="71"/>
      <c r="BZ231" s="71"/>
      <c r="CA231" s="71"/>
      <c r="CB231" s="71"/>
      <c r="CC231" s="71"/>
      <c r="CD231" s="71"/>
      <c r="CE231" s="71"/>
      <c r="CF231" s="71"/>
      <c r="CG231" s="71"/>
      <c r="CH231" s="71"/>
      <c r="CI231" s="71"/>
      <c r="CJ231" s="71"/>
      <c r="CK231" s="71"/>
      <c r="CL231" s="71"/>
      <c r="CM231" s="71"/>
      <c r="CN231" s="71"/>
      <c r="CO231" s="71"/>
      <c r="CP231" s="71"/>
      <c r="CQ231" s="71"/>
      <c r="CR231" s="71"/>
      <c r="CS231" s="71"/>
      <c r="CT231" s="71"/>
      <c r="CU231" s="71"/>
      <c r="CV231" s="71"/>
      <c r="CW231" s="71"/>
      <c r="CX231" s="71"/>
      <c r="CY231" s="71"/>
      <c r="CZ231" s="71"/>
      <c r="DA231" s="71"/>
      <c r="DB231" s="71"/>
      <c r="DC231" s="71"/>
      <c r="DD231" s="71"/>
      <c r="DE231" s="71"/>
      <c r="DF231" s="71"/>
      <c r="DG231" s="71"/>
      <c r="DH231" s="71"/>
      <c r="DI231" s="71"/>
      <c r="DJ231" s="71"/>
      <c r="DK231" s="71"/>
      <c r="DL231" s="71"/>
      <c r="DM231" s="71"/>
      <c r="DN231" s="71"/>
      <c r="DO231" s="71"/>
      <c r="DP231" s="71"/>
      <c r="DQ231" s="71"/>
      <c r="DR231" s="71"/>
      <c r="DS231" s="71"/>
      <c r="DT231" s="71"/>
      <c r="DU231" s="71"/>
      <c r="DV231" s="71"/>
      <c r="DW231" s="71"/>
      <c r="DX231" s="71"/>
      <c r="DY231" s="71"/>
      <c r="DZ231" s="71"/>
      <c r="EA231" s="71"/>
      <c r="EB231" s="71"/>
      <c r="EC231" s="71"/>
      <c r="ED231" s="71"/>
      <c r="EE231" s="71"/>
      <c r="EF231" s="71"/>
      <c r="EG231" s="71"/>
      <c r="EH231" s="71"/>
      <c r="EI231" s="71"/>
      <c r="EJ231" s="71"/>
      <c r="EK231" s="71"/>
      <c r="EL231" s="71"/>
      <c r="EM231" s="71"/>
      <c r="EN231" s="71"/>
      <c r="EO231" s="71"/>
      <c r="EP231" s="71"/>
      <c r="EQ231" s="71"/>
      <c r="ER231" s="71"/>
      <c r="ES231" s="71"/>
      <c r="ET231" s="71"/>
      <c r="EU231" s="71"/>
      <c r="EV231" s="71"/>
      <c r="EW231" s="71"/>
      <c r="EX231" s="71"/>
      <c r="EY231" s="71"/>
      <c r="EZ231" s="71"/>
      <c r="FA231" s="71"/>
      <c r="FB231" s="71"/>
      <c r="FC231" s="71"/>
      <c r="FD231" s="71"/>
      <c r="FE231" s="71"/>
      <c r="FF231" s="71"/>
      <c r="FG231" s="71"/>
      <c r="FH231" s="71"/>
      <c r="FI231" s="71"/>
      <c r="FJ231" s="71"/>
      <c r="FK231" s="71"/>
      <c r="FL231" s="71"/>
      <c r="FM231" s="71"/>
      <c r="FN231" s="71"/>
      <c r="FO231" s="71"/>
      <c r="FP231" s="71"/>
      <c r="FQ231" s="71"/>
      <c r="FR231" s="71"/>
      <c r="FS231" s="71"/>
      <c r="FT231" s="71"/>
      <c r="FU231" s="71"/>
      <c r="FV231" s="71"/>
      <c r="FW231" s="71"/>
      <c r="FX231" s="71"/>
      <c r="FY231" s="71"/>
      <c r="FZ231" s="71"/>
      <c r="GA231" s="71"/>
      <c r="GB231" s="71"/>
      <c r="GC231" s="71"/>
      <c r="GD231" s="71"/>
      <c r="GE231" s="71"/>
      <c r="GF231" s="71"/>
      <c r="GG231" s="71"/>
      <c r="GH231" s="71"/>
      <c r="GI231" s="71"/>
      <c r="GJ231" s="71"/>
      <c r="GK231" s="71"/>
      <c r="GL231" s="71"/>
      <c r="GM231" s="71"/>
      <c r="GN231" s="71"/>
      <c r="GO231" s="71"/>
      <c r="GP231" s="71"/>
      <c r="GQ231" s="71"/>
      <c r="GR231" s="71"/>
      <c r="GS231" s="71"/>
      <c r="GT231" s="71"/>
      <c r="GU231" s="71"/>
      <c r="GV231" s="71"/>
      <c r="GW231" s="71"/>
      <c r="GX231" s="71"/>
      <c r="GY231" s="71"/>
      <c r="GZ231" s="71"/>
      <c r="HA231" s="71"/>
      <c r="HB231" s="71"/>
      <c r="HC231" s="71"/>
      <c r="HD231" s="71"/>
      <c r="HE231" s="71"/>
      <c r="HF231" s="71"/>
      <c r="HG231" s="71"/>
      <c r="HH231" s="71"/>
      <c r="HI231" s="71"/>
      <c r="HJ231" s="71"/>
      <c r="HK231" s="71"/>
      <c r="HL231" s="71"/>
      <c r="HM231" s="71"/>
      <c r="HN231" s="71"/>
      <c r="HO231" s="71"/>
      <c r="HP231" s="71"/>
      <c r="HQ231" s="71"/>
      <c r="HR231" s="71"/>
      <c r="HS231" s="71"/>
      <c r="HT231" s="71"/>
    </row>
    <row r="232" spans="1:228">
      <c r="B232" s="49"/>
      <c r="E232" s="199" t="s">
        <v>569</v>
      </c>
      <c r="H232" s="55"/>
      <c r="I232" s="21"/>
      <c r="J232" s="21"/>
      <c r="K232" s="67"/>
      <c r="L232" s="25"/>
    </row>
    <row r="233" spans="1:228">
      <c r="B233" s="49"/>
      <c r="E233" s="199" t="s">
        <v>569</v>
      </c>
      <c r="H233" s="55"/>
      <c r="I233" s="21"/>
      <c r="J233" s="21"/>
      <c r="K233" s="67"/>
      <c r="L233" s="25"/>
    </row>
    <row r="234" spans="1:228">
      <c r="B234" s="49"/>
      <c r="E234" s="199" t="s">
        <v>569</v>
      </c>
      <c r="H234" s="55"/>
      <c r="I234" s="21"/>
      <c r="J234" s="21"/>
      <c r="K234" s="67"/>
      <c r="L234" s="25"/>
    </row>
    <row r="235" spans="1:228">
      <c r="B235" s="49"/>
      <c r="E235" s="199" t="s">
        <v>569</v>
      </c>
      <c r="H235" s="55"/>
      <c r="I235" s="21"/>
      <c r="J235" s="21"/>
      <c r="K235" s="67"/>
      <c r="L235" s="25"/>
    </row>
    <row r="236" spans="1:228">
      <c r="B236" s="49"/>
      <c r="E236" s="199" t="s">
        <v>569</v>
      </c>
      <c r="H236" s="55"/>
      <c r="I236" s="21"/>
      <c r="J236" s="21"/>
      <c r="K236" s="67"/>
      <c r="L236" s="25"/>
    </row>
    <row r="237" spans="1:228">
      <c r="B237" s="49"/>
      <c r="E237" s="199" t="s">
        <v>569</v>
      </c>
      <c r="H237" s="55"/>
      <c r="I237" s="21"/>
      <c r="J237" s="21"/>
      <c r="K237" s="67"/>
      <c r="L237" s="25"/>
    </row>
    <row r="238" spans="1:228">
      <c r="B238" s="49"/>
      <c r="E238" s="199" t="s">
        <v>569</v>
      </c>
      <c r="H238" s="55"/>
      <c r="I238" s="21"/>
      <c r="J238" s="21"/>
      <c r="K238" s="67"/>
      <c r="L238" s="25"/>
    </row>
    <row r="239" spans="1:228">
      <c r="B239" s="49"/>
      <c r="E239" s="199" t="s">
        <v>569</v>
      </c>
      <c r="H239" s="55"/>
      <c r="I239" s="21"/>
      <c r="J239" s="21"/>
      <c r="K239" s="67"/>
      <c r="L239" s="25"/>
    </row>
    <row r="240" spans="1:228" s="71" customFormat="1">
      <c r="A240" s="83"/>
      <c r="B240" s="49"/>
      <c r="C240" s="49"/>
      <c r="D240" s="58"/>
      <c r="E240" s="199" t="s">
        <v>569</v>
      </c>
      <c r="F240" s="58"/>
      <c r="G240" s="49"/>
      <c r="H240" s="55"/>
      <c r="I240" s="21"/>
      <c r="J240" s="21"/>
      <c r="K240" s="67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  <c r="BJ240" s="25"/>
      <c r="BK240" s="25"/>
      <c r="BL240" s="25"/>
      <c r="BM240" s="25"/>
      <c r="BN240" s="25"/>
      <c r="BO240" s="25"/>
      <c r="BP240" s="25"/>
      <c r="BQ240" s="25"/>
      <c r="BR240" s="25"/>
      <c r="BS240" s="25"/>
      <c r="BT240" s="25"/>
      <c r="BU240" s="25"/>
      <c r="BV240" s="25"/>
      <c r="BW240" s="25"/>
      <c r="BX240" s="25"/>
      <c r="BY240" s="25"/>
      <c r="BZ240" s="25"/>
      <c r="CA240" s="25"/>
      <c r="CB240" s="25"/>
      <c r="CC240" s="25"/>
      <c r="CD240" s="25"/>
      <c r="CE240" s="25"/>
      <c r="CF240" s="25"/>
      <c r="CG240" s="25"/>
      <c r="CH240" s="25"/>
      <c r="CI240" s="25"/>
      <c r="CJ240" s="25"/>
      <c r="CK240" s="25"/>
      <c r="CL240" s="25"/>
      <c r="CM240" s="25"/>
      <c r="CN240" s="25"/>
      <c r="CO240" s="25"/>
      <c r="CP240" s="25"/>
      <c r="CQ240" s="25"/>
      <c r="CR240" s="25"/>
      <c r="CS240" s="25"/>
      <c r="CT240" s="25"/>
      <c r="CU240" s="25"/>
      <c r="CV240" s="25"/>
      <c r="CW240" s="25"/>
      <c r="CX240" s="25"/>
      <c r="CY240" s="25"/>
      <c r="CZ240" s="25"/>
      <c r="DA240" s="25"/>
      <c r="DB240" s="25"/>
      <c r="DC240" s="25"/>
      <c r="DD240" s="25"/>
      <c r="DE240" s="25"/>
      <c r="DF240" s="25"/>
      <c r="DG240" s="25"/>
      <c r="DH240" s="25"/>
      <c r="DI240" s="25"/>
      <c r="DJ240" s="25"/>
      <c r="DK240" s="25"/>
      <c r="DL240" s="25"/>
      <c r="DM240" s="25"/>
      <c r="DN240" s="25"/>
      <c r="DO240" s="25"/>
      <c r="DP240" s="25"/>
      <c r="DQ240" s="25"/>
      <c r="DR240" s="25"/>
      <c r="DS240" s="25"/>
      <c r="DT240" s="25"/>
      <c r="DU240" s="25"/>
      <c r="DV240" s="25"/>
      <c r="DW240" s="25"/>
      <c r="DX240" s="25"/>
      <c r="DY240" s="25"/>
      <c r="DZ240" s="25"/>
      <c r="EA240" s="25"/>
      <c r="EB240" s="25"/>
      <c r="EC240" s="25"/>
      <c r="ED240" s="25"/>
      <c r="EE240" s="25"/>
      <c r="EF240" s="25"/>
      <c r="EG240" s="25"/>
      <c r="EH240" s="25"/>
      <c r="EI240" s="25"/>
      <c r="EJ240" s="25"/>
      <c r="EK240" s="25"/>
      <c r="EL240" s="25"/>
      <c r="EM240" s="25"/>
      <c r="EN240" s="25"/>
      <c r="EO240" s="25"/>
      <c r="EP240" s="25"/>
      <c r="EQ240" s="25"/>
      <c r="ER240" s="25"/>
      <c r="ES240" s="25"/>
      <c r="ET240" s="25"/>
      <c r="EU240" s="25"/>
      <c r="EV240" s="25"/>
      <c r="EW240" s="25"/>
      <c r="EX240" s="25"/>
      <c r="EY240" s="25"/>
      <c r="EZ240" s="25"/>
      <c r="FA240" s="25"/>
      <c r="FB240" s="25"/>
      <c r="FC240" s="25"/>
      <c r="FD240" s="25"/>
      <c r="FE240" s="25"/>
      <c r="FF240" s="25"/>
      <c r="FG240" s="25"/>
      <c r="FH240" s="25"/>
      <c r="FI240" s="25"/>
      <c r="FJ240" s="25"/>
      <c r="FK240" s="25"/>
      <c r="FL240" s="25"/>
      <c r="FM240" s="25"/>
      <c r="FN240" s="25"/>
      <c r="FO240" s="25"/>
      <c r="FP240" s="25"/>
      <c r="FQ240" s="25"/>
      <c r="FR240" s="25"/>
      <c r="FS240" s="25"/>
      <c r="FT240" s="25"/>
      <c r="FU240" s="25"/>
      <c r="FV240" s="25"/>
      <c r="FW240" s="25"/>
      <c r="FX240" s="25"/>
      <c r="FY240" s="25"/>
      <c r="FZ240" s="25"/>
      <c r="GA240" s="25"/>
      <c r="GB240" s="25"/>
      <c r="GC240" s="25"/>
      <c r="GD240" s="25"/>
      <c r="GE240" s="25"/>
      <c r="GF240" s="25"/>
      <c r="GG240" s="25"/>
      <c r="GH240" s="25"/>
      <c r="GI240" s="25"/>
      <c r="GJ240" s="25"/>
      <c r="GK240" s="25"/>
      <c r="GL240" s="25"/>
      <c r="GM240" s="25"/>
      <c r="GN240" s="25"/>
      <c r="GO240" s="25"/>
      <c r="GP240" s="25"/>
      <c r="GQ240" s="25"/>
      <c r="GR240" s="25"/>
      <c r="GS240" s="25"/>
      <c r="GT240" s="25"/>
      <c r="GU240" s="25"/>
      <c r="GV240" s="25"/>
      <c r="GW240" s="25"/>
      <c r="GX240" s="25"/>
      <c r="GY240" s="25"/>
      <c r="GZ240" s="25"/>
      <c r="HA240" s="25"/>
      <c r="HB240" s="25"/>
      <c r="HC240" s="25"/>
      <c r="HD240" s="25"/>
      <c r="HE240" s="25"/>
      <c r="HF240" s="25"/>
      <c r="HG240" s="25"/>
      <c r="HH240" s="25"/>
      <c r="HI240" s="25"/>
      <c r="HJ240" s="25"/>
      <c r="HK240" s="25"/>
      <c r="HL240" s="25"/>
      <c r="HM240" s="25"/>
      <c r="HN240" s="25"/>
      <c r="HO240" s="25"/>
      <c r="HP240" s="25"/>
      <c r="HQ240" s="25"/>
      <c r="HR240" s="25"/>
      <c r="HS240" s="25"/>
      <c r="HT240" s="25"/>
    </row>
    <row r="241" spans="1:228" s="53" customFormat="1">
      <c r="A241" s="83"/>
      <c r="B241" s="49"/>
      <c r="C241" s="49"/>
      <c r="D241" s="58"/>
      <c r="E241" s="199" t="s">
        <v>569</v>
      </c>
      <c r="F241" s="58"/>
      <c r="G241" s="49"/>
      <c r="H241" s="55"/>
      <c r="I241" s="21"/>
      <c r="J241" s="21"/>
      <c r="K241" s="67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  <c r="BJ241" s="25"/>
      <c r="BK241" s="25"/>
      <c r="BL241" s="25"/>
      <c r="BM241" s="25"/>
      <c r="BN241" s="25"/>
      <c r="BO241" s="25"/>
      <c r="BP241" s="25"/>
      <c r="BQ241" s="25"/>
      <c r="BR241" s="25"/>
      <c r="BS241" s="25"/>
      <c r="BT241" s="25"/>
      <c r="BU241" s="25"/>
      <c r="BV241" s="25"/>
      <c r="BW241" s="25"/>
      <c r="BX241" s="25"/>
      <c r="BY241" s="25"/>
      <c r="BZ241" s="25"/>
      <c r="CA241" s="25"/>
      <c r="CB241" s="25"/>
      <c r="CC241" s="25"/>
      <c r="CD241" s="25"/>
      <c r="CE241" s="25"/>
      <c r="CF241" s="25"/>
      <c r="CG241" s="25"/>
      <c r="CH241" s="25"/>
      <c r="CI241" s="25"/>
      <c r="CJ241" s="25"/>
      <c r="CK241" s="25"/>
      <c r="CL241" s="25"/>
      <c r="CM241" s="25"/>
      <c r="CN241" s="25"/>
      <c r="CO241" s="25"/>
      <c r="CP241" s="25"/>
      <c r="CQ241" s="25"/>
      <c r="CR241" s="25"/>
      <c r="CS241" s="25"/>
      <c r="CT241" s="25"/>
      <c r="CU241" s="25"/>
      <c r="CV241" s="25"/>
      <c r="CW241" s="25"/>
      <c r="CX241" s="25"/>
      <c r="CY241" s="25"/>
      <c r="CZ241" s="25"/>
      <c r="DA241" s="25"/>
      <c r="DB241" s="25"/>
      <c r="DC241" s="25"/>
      <c r="DD241" s="25"/>
      <c r="DE241" s="25"/>
      <c r="DF241" s="25"/>
      <c r="DG241" s="25"/>
      <c r="DH241" s="25"/>
      <c r="DI241" s="25"/>
      <c r="DJ241" s="25"/>
      <c r="DK241" s="25"/>
      <c r="DL241" s="25"/>
      <c r="DM241" s="25"/>
      <c r="DN241" s="25"/>
      <c r="DO241" s="25"/>
      <c r="DP241" s="25"/>
      <c r="DQ241" s="25"/>
      <c r="DR241" s="25"/>
      <c r="DS241" s="25"/>
      <c r="DT241" s="25"/>
      <c r="DU241" s="25"/>
      <c r="DV241" s="25"/>
      <c r="DW241" s="25"/>
      <c r="DX241" s="25"/>
      <c r="DY241" s="25"/>
      <c r="DZ241" s="25"/>
      <c r="EA241" s="25"/>
      <c r="EB241" s="25"/>
      <c r="EC241" s="25"/>
      <c r="ED241" s="25"/>
      <c r="EE241" s="25"/>
      <c r="EF241" s="25"/>
      <c r="EG241" s="25"/>
      <c r="EH241" s="25"/>
      <c r="EI241" s="25"/>
      <c r="EJ241" s="25"/>
      <c r="EK241" s="25"/>
      <c r="EL241" s="25"/>
      <c r="EM241" s="25"/>
      <c r="EN241" s="25"/>
      <c r="EO241" s="25"/>
      <c r="EP241" s="25"/>
      <c r="EQ241" s="25"/>
      <c r="ER241" s="25"/>
      <c r="ES241" s="25"/>
      <c r="ET241" s="25"/>
      <c r="EU241" s="25"/>
      <c r="EV241" s="25"/>
      <c r="EW241" s="25"/>
      <c r="EX241" s="25"/>
      <c r="EY241" s="25"/>
      <c r="EZ241" s="25"/>
      <c r="FA241" s="25"/>
      <c r="FB241" s="25"/>
      <c r="FC241" s="25"/>
      <c r="FD241" s="25"/>
      <c r="FE241" s="25"/>
      <c r="FF241" s="25"/>
      <c r="FG241" s="25"/>
      <c r="FH241" s="25"/>
      <c r="FI241" s="25"/>
      <c r="FJ241" s="25"/>
      <c r="FK241" s="25"/>
      <c r="FL241" s="25"/>
      <c r="FM241" s="25"/>
      <c r="FN241" s="25"/>
      <c r="FO241" s="25"/>
      <c r="FP241" s="25"/>
      <c r="FQ241" s="25"/>
      <c r="FR241" s="25"/>
      <c r="FS241" s="25"/>
      <c r="FT241" s="25"/>
      <c r="FU241" s="25"/>
      <c r="FV241" s="25"/>
      <c r="FW241" s="25"/>
      <c r="FX241" s="25"/>
      <c r="FY241" s="25"/>
      <c r="FZ241" s="25"/>
      <c r="GA241" s="25"/>
      <c r="GB241" s="25"/>
      <c r="GC241" s="25"/>
      <c r="GD241" s="25"/>
      <c r="GE241" s="25"/>
      <c r="GF241" s="25"/>
      <c r="GG241" s="25"/>
      <c r="GH241" s="25"/>
      <c r="GI241" s="25"/>
      <c r="GJ241" s="25"/>
      <c r="GK241" s="25"/>
      <c r="GL241" s="25"/>
      <c r="GM241" s="25"/>
      <c r="GN241" s="25"/>
      <c r="GO241" s="25"/>
      <c r="GP241" s="25"/>
      <c r="GQ241" s="25"/>
      <c r="GR241" s="25"/>
      <c r="GS241" s="25"/>
      <c r="GT241" s="25"/>
      <c r="GU241" s="25"/>
      <c r="GV241" s="25"/>
      <c r="GW241" s="25"/>
      <c r="GX241" s="25"/>
      <c r="GY241" s="25"/>
      <c r="GZ241" s="25"/>
      <c r="HA241" s="25"/>
      <c r="HB241" s="25"/>
      <c r="HC241" s="25"/>
      <c r="HD241" s="25"/>
      <c r="HE241" s="25"/>
      <c r="HF241" s="25"/>
      <c r="HG241" s="25"/>
      <c r="HH241" s="25"/>
      <c r="HI241" s="25"/>
      <c r="HJ241" s="25"/>
      <c r="HK241" s="25"/>
      <c r="HL241" s="25"/>
      <c r="HM241" s="25"/>
      <c r="HN241" s="25"/>
      <c r="HO241" s="25"/>
      <c r="HP241" s="25"/>
      <c r="HQ241" s="25"/>
      <c r="HR241" s="25"/>
      <c r="HS241" s="25"/>
      <c r="HT241" s="25"/>
    </row>
    <row r="242" spans="1:228" s="53" customFormat="1">
      <c r="A242" s="82">
        <v>12500</v>
      </c>
      <c r="B242" s="68" t="s">
        <v>168</v>
      </c>
      <c r="C242" s="44">
        <v>12</v>
      </c>
      <c r="D242" s="154"/>
      <c r="E242" s="154" t="s">
        <v>424</v>
      </c>
      <c r="F242" s="154" t="s">
        <v>424</v>
      </c>
      <c r="G242" s="154" t="s">
        <v>424</v>
      </c>
      <c r="H242" s="70"/>
      <c r="I242" s="152" t="s">
        <v>481</v>
      </c>
      <c r="J242" s="152" t="s">
        <v>482</v>
      </c>
      <c r="K242" s="190" t="s">
        <v>533</v>
      </c>
      <c r="L242" s="70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  <c r="AA242" s="71"/>
      <c r="AB242" s="71"/>
      <c r="AC242" s="71"/>
      <c r="AD242" s="71"/>
      <c r="AE242" s="71"/>
      <c r="AF242" s="71"/>
      <c r="AG242" s="71"/>
      <c r="AH242" s="71"/>
      <c r="AI242" s="71"/>
      <c r="AJ242" s="71"/>
      <c r="AK242" s="71"/>
      <c r="AL242" s="71"/>
      <c r="AM242" s="71"/>
      <c r="AN242" s="71"/>
      <c r="AO242" s="71"/>
      <c r="AP242" s="71"/>
      <c r="AQ242" s="71"/>
      <c r="AR242" s="71"/>
      <c r="AS242" s="71"/>
      <c r="AT242" s="71"/>
      <c r="AU242" s="71"/>
      <c r="AV242" s="71"/>
      <c r="AW242" s="71"/>
      <c r="AX242" s="71"/>
      <c r="AY242" s="71"/>
      <c r="AZ242" s="71"/>
      <c r="BA242" s="71"/>
      <c r="BB242" s="71"/>
      <c r="BC242" s="71"/>
      <c r="BD242" s="71"/>
      <c r="BE242" s="71"/>
      <c r="BF242" s="71"/>
      <c r="BG242" s="71"/>
      <c r="BH242" s="71"/>
      <c r="BI242" s="71"/>
      <c r="BJ242" s="71"/>
      <c r="BK242" s="71"/>
      <c r="BL242" s="71"/>
      <c r="BM242" s="71"/>
      <c r="BN242" s="71"/>
      <c r="BO242" s="71"/>
      <c r="BP242" s="71"/>
      <c r="BQ242" s="71"/>
      <c r="BR242" s="71"/>
      <c r="BS242" s="71"/>
      <c r="BT242" s="71"/>
      <c r="BU242" s="71"/>
      <c r="BV242" s="71"/>
      <c r="BW242" s="71"/>
      <c r="BX242" s="71"/>
      <c r="BY242" s="71"/>
      <c r="BZ242" s="71"/>
      <c r="CA242" s="71"/>
      <c r="CB242" s="71"/>
      <c r="CC242" s="71"/>
      <c r="CD242" s="71"/>
      <c r="CE242" s="71"/>
      <c r="CF242" s="71"/>
      <c r="CG242" s="71"/>
      <c r="CH242" s="71"/>
      <c r="CI242" s="71"/>
      <c r="CJ242" s="71"/>
      <c r="CK242" s="71"/>
      <c r="CL242" s="71"/>
      <c r="CM242" s="71"/>
      <c r="CN242" s="71"/>
      <c r="CO242" s="71"/>
      <c r="CP242" s="71"/>
      <c r="CQ242" s="71"/>
      <c r="CR242" s="71"/>
      <c r="CS242" s="71"/>
      <c r="CT242" s="71"/>
      <c r="CU242" s="71"/>
      <c r="CV242" s="71"/>
      <c r="CW242" s="71"/>
      <c r="CX242" s="71"/>
      <c r="CY242" s="71"/>
      <c r="CZ242" s="71"/>
      <c r="DA242" s="71"/>
      <c r="DB242" s="71"/>
      <c r="DC242" s="71"/>
      <c r="DD242" s="71"/>
      <c r="DE242" s="71"/>
      <c r="DF242" s="71"/>
      <c r="DG242" s="71"/>
      <c r="DH242" s="71"/>
      <c r="DI242" s="71"/>
      <c r="DJ242" s="71"/>
      <c r="DK242" s="71"/>
      <c r="DL242" s="71"/>
      <c r="DM242" s="71"/>
      <c r="DN242" s="71"/>
      <c r="DO242" s="71"/>
      <c r="DP242" s="71"/>
      <c r="DQ242" s="71"/>
      <c r="DR242" s="71"/>
      <c r="DS242" s="71"/>
      <c r="DT242" s="71"/>
      <c r="DU242" s="71"/>
      <c r="DV242" s="71"/>
      <c r="DW242" s="71"/>
      <c r="DX242" s="71"/>
      <c r="DY242" s="71"/>
      <c r="DZ242" s="71"/>
      <c r="EA242" s="71"/>
      <c r="EB242" s="71"/>
      <c r="EC242" s="71"/>
      <c r="ED242" s="71"/>
      <c r="EE242" s="71"/>
      <c r="EF242" s="71"/>
      <c r="EG242" s="71"/>
      <c r="EH242" s="71"/>
      <c r="EI242" s="71"/>
      <c r="EJ242" s="71"/>
      <c r="EK242" s="71"/>
      <c r="EL242" s="71"/>
      <c r="EM242" s="71"/>
      <c r="EN242" s="71"/>
      <c r="EO242" s="71"/>
      <c r="EP242" s="71"/>
      <c r="EQ242" s="71"/>
      <c r="ER242" s="71"/>
      <c r="ES242" s="71"/>
      <c r="ET242" s="71"/>
      <c r="EU242" s="71"/>
      <c r="EV242" s="71"/>
      <c r="EW242" s="71"/>
      <c r="EX242" s="71"/>
      <c r="EY242" s="71"/>
      <c r="EZ242" s="71"/>
      <c r="FA242" s="71"/>
      <c r="FB242" s="71"/>
      <c r="FC242" s="71"/>
      <c r="FD242" s="71"/>
      <c r="FE242" s="71"/>
      <c r="FF242" s="71"/>
      <c r="FG242" s="71"/>
      <c r="FH242" s="71"/>
      <c r="FI242" s="71"/>
      <c r="FJ242" s="71"/>
      <c r="FK242" s="71"/>
      <c r="FL242" s="71"/>
      <c r="FM242" s="71"/>
      <c r="FN242" s="71"/>
      <c r="FO242" s="71"/>
      <c r="FP242" s="71"/>
      <c r="FQ242" s="71"/>
      <c r="FR242" s="71"/>
      <c r="FS242" s="71"/>
      <c r="FT242" s="71"/>
      <c r="FU242" s="71"/>
      <c r="FV242" s="71"/>
      <c r="FW242" s="71"/>
      <c r="FX242" s="71"/>
      <c r="FY242" s="71"/>
      <c r="FZ242" s="71"/>
      <c r="GA242" s="71"/>
      <c r="GB242" s="71"/>
      <c r="GC242" s="71"/>
      <c r="GD242" s="71"/>
      <c r="GE242" s="71"/>
      <c r="GF242" s="71"/>
      <c r="GG242" s="71"/>
      <c r="GH242" s="71"/>
      <c r="GI242" s="71"/>
      <c r="GJ242" s="71"/>
      <c r="GK242" s="71"/>
      <c r="GL242" s="71"/>
      <c r="GM242" s="71"/>
      <c r="GN242" s="71"/>
      <c r="GO242" s="71"/>
      <c r="GP242" s="71"/>
      <c r="GQ242" s="71"/>
      <c r="GR242" s="71"/>
      <c r="GS242" s="71"/>
      <c r="GT242" s="71"/>
      <c r="GU242" s="71"/>
      <c r="GV242" s="71"/>
      <c r="GW242" s="71"/>
      <c r="GX242" s="71"/>
      <c r="GY242" s="71"/>
      <c r="GZ242" s="71"/>
      <c r="HA242" s="71"/>
      <c r="HB242" s="71"/>
      <c r="HC242" s="71"/>
      <c r="HD242" s="71"/>
      <c r="HE242" s="71"/>
      <c r="HF242" s="71"/>
      <c r="HG242" s="71"/>
      <c r="HH242" s="71"/>
      <c r="HI242" s="71"/>
      <c r="HJ242" s="71"/>
      <c r="HK242" s="71"/>
      <c r="HL242" s="71"/>
      <c r="HM242" s="71"/>
      <c r="HN242" s="71"/>
      <c r="HO242" s="71"/>
      <c r="HP242" s="71"/>
      <c r="HQ242" s="71"/>
      <c r="HR242" s="71"/>
      <c r="HS242" s="71"/>
      <c r="HT242" s="71"/>
    </row>
    <row r="243" spans="1:228" s="53" customFormat="1">
      <c r="A243" s="83"/>
      <c r="B243" s="29"/>
      <c r="C243" s="31"/>
      <c r="D243" s="42"/>
      <c r="E243" s="42" t="s">
        <v>424</v>
      </c>
      <c r="F243" s="35"/>
      <c r="G243" s="30"/>
      <c r="H243" s="30"/>
      <c r="I243" s="189"/>
      <c r="J243" s="189"/>
      <c r="K243" s="189"/>
      <c r="L243" s="30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  <c r="BJ243" s="25"/>
      <c r="BK243" s="25"/>
      <c r="BL243" s="25"/>
      <c r="BM243" s="25"/>
      <c r="BN243" s="25"/>
      <c r="BO243" s="25"/>
      <c r="BP243" s="25"/>
      <c r="BQ243" s="25"/>
      <c r="BR243" s="25"/>
      <c r="BS243" s="25"/>
      <c r="BT243" s="25"/>
      <c r="BU243" s="25"/>
      <c r="BV243" s="25"/>
      <c r="BW243" s="25"/>
      <c r="BX243" s="25"/>
      <c r="BY243" s="25"/>
      <c r="BZ243" s="25"/>
      <c r="CA243" s="25"/>
      <c r="CB243" s="25"/>
      <c r="CC243" s="25"/>
      <c r="CD243" s="25"/>
      <c r="CE243" s="25"/>
      <c r="CF243" s="25"/>
      <c r="CG243" s="25"/>
      <c r="CH243" s="25"/>
      <c r="CI243" s="25"/>
      <c r="CJ243" s="25"/>
      <c r="CK243" s="25"/>
      <c r="CL243" s="25"/>
      <c r="CM243" s="25"/>
      <c r="CN243" s="25"/>
      <c r="CO243" s="25"/>
      <c r="CP243" s="25"/>
      <c r="CQ243" s="25"/>
      <c r="CR243" s="25"/>
      <c r="CS243" s="25"/>
      <c r="CT243" s="25"/>
      <c r="CU243" s="25"/>
      <c r="CV243" s="25"/>
      <c r="CW243" s="25"/>
      <c r="CX243" s="25"/>
      <c r="CY243" s="25"/>
      <c r="CZ243" s="25"/>
      <c r="DA243" s="25"/>
      <c r="DB243" s="25"/>
      <c r="DC243" s="25"/>
      <c r="DD243" s="25"/>
      <c r="DE243" s="25"/>
      <c r="DF243" s="25"/>
      <c r="DG243" s="25"/>
      <c r="DH243" s="25"/>
      <c r="DI243" s="25"/>
      <c r="DJ243" s="25"/>
      <c r="DK243" s="25"/>
      <c r="DL243" s="25"/>
      <c r="DM243" s="25"/>
      <c r="DN243" s="25"/>
      <c r="DO243" s="25"/>
      <c r="DP243" s="25"/>
      <c r="DQ243" s="25"/>
      <c r="DR243" s="25"/>
      <c r="DS243" s="25"/>
      <c r="DT243" s="25"/>
      <c r="DU243" s="25"/>
      <c r="DV243" s="25"/>
      <c r="DW243" s="25"/>
      <c r="DX243" s="25"/>
      <c r="DY243" s="25"/>
      <c r="DZ243" s="25"/>
      <c r="EA243" s="25"/>
      <c r="EB243" s="25"/>
      <c r="EC243" s="25"/>
      <c r="ED243" s="25"/>
      <c r="EE243" s="25"/>
      <c r="EF243" s="25"/>
      <c r="EG243" s="25"/>
      <c r="EH243" s="25"/>
      <c r="EI243" s="25"/>
      <c r="EJ243" s="25"/>
      <c r="EK243" s="25"/>
      <c r="EL243" s="25"/>
      <c r="EM243" s="25"/>
      <c r="EN243" s="25"/>
      <c r="EO243" s="25"/>
      <c r="EP243" s="25"/>
      <c r="EQ243" s="25"/>
      <c r="ER243" s="25"/>
      <c r="ES243" s="25"/>
      <c r="ET243" s="25"/>
      <c r="EU243" s="25"/>
      <c r="EV243" s="25"/>
      <c r="EW243" s="25"/>
      <c r="EX243" s="25"/>
      <c r="EY243" s="25"/>
      <c r="EZ243" s="25"/>
      <c r="FA243" s="25"/>
      <c r="FB243" s="25"/>
      <c r="FC243" s="25"/>
      <c r="FD243" s="25"/>
      <c r="FE243" s="25"/>
      <c r="FF243" s="25"/>
      <c r="FG243" s="25"/>
      <c r="FH243" s="25"/>
      <c r="FI243" s="25"/>
      <c r="FJ243" s="25"/>
      <c r="FK243" s="25"/>
      <c r="FL243" s="25"/>
      <c r="FM243" s="25"/>
      <c r="FN243" s="25"/>
      <c r="FO243" s="25"/>
      <c r="FP243" s="25"/>
      <c r="FQ243" s="25"/>
      <c r="FR243" s="25"/>
      <c r="FS243" s="25"/>
      <c r="FT243" s="25"/>
      <c r="FU243" s="25"/>
      <c r="FV243" s="25"/>
      <c r="FW243" s="25"/>
      <c r="FX243" s="25"/>
      <c r="FY243" s="25"/>
      <c r="FZ243" s="25"/>
      <c r="GA243" s="25"/>
      <c r="GB243" s="25"/>
      <c r="GC243" s="25"/>
      <c r="GD243" s="25"/>
      <c r="GE243" s="25"/>
      <c r="GF243" s="25"/>
      <c r="GG243" s="25"/>
      <c r="GH243" s="25"/>
      <c r="GI243" s="25"/>
      <c r="GJ243" s="25"/>
      <c r="GK243" s="25"/>
      <c r="GL243" s="25"/>
      <c r="GM243" s="25"/>
      <c r="GN243" s="25"/>
      <c r="GO243" s="25"/>
      <c r="GP243" s="25"/>
      <c r="GQ243" s="25"/>
      <c r="GR243" s="25"/>
      <c r="GS243" s="25"/>
      <c r="GT243" s="25"/>
      <c r="GU243" s="25"/>
      <c r="GV243" s="25"/>
      <c r="GW243" s="25"/>
      <c r="GX243" s="25"/>
      <c r="GY243" s="25"/>
      <c r="GZ243" s="25"/>
      <c r="HA243" s="25"/>
      <c r="HB243" s="25"/>
      <c r="HC243" s="25"/>
      <c r="HD243" s="25"/>
      <c r="HE243" s="25"/>
      <c r="HF243" s="25"/>
      <c r="HG243" s="25"/>
      <c r="HH243" s="25"/>
      <c r="HI243" s="25"/>
      <c r="HJ243" s="25"/>
      <c r="HK243" s="25"/>
      <c r="HL243" s="25"/>
      <c r="HM243" s="25"/>
      <c r="HN243" s="25"/>
      <c r="HO243" s="25"/>
      <c r="HP243" s="25"/>
      <c r="HQ243" s="25"/>
      <c r="HR243" s="25"/>
      <c r="HS243" s="25"/>
      <c r="HT243" s="25"/>
    </row>
    <row r="244" spans="1:228" s="53" customFormat="1">
      <c r="A244" s="83"/>
      <c r="B244" s="29"/>
      <c r="C244" s="31"/>
      <c r="D244" s="42"/>
      <c r="E244" s="42" t="s">
        <v>424</v>
      </c>
      <c r="F244" s="35"/>
      <c r="G244" s="30"/>
      <c r="H244" s="30"/>
      <c r="I244" s="189"/>
      <c r="J244" s="189"/>
      <c r="K244" s="189"/>
      <c r="L244" s="30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  <c r="BJ244" s="25"/>
      <c r="BK244" s="25"/>
      <c r="BL244" s="25"/>
      <c r="BM244" s="25"/>
      <c r="BN244" s="25"/>
      <c r="BO244" s="25"/>
      <c r="BP244" s="25"/>
      <c r="BQ244" s="25"/>
      <c r="BR244" s="25"/>
      <c r="BS244" s="25"/>
      <c r="BT244" s="25"/>
      <c r="BU244" s="25"/>
      <c r="BV244" s="25"/>
      <c r="BW244" s="25"/>
      <c r="BX244" s="25"/>
      <c r="BY244" s="25"/>
      <c r="BZ244" s="25"/>
      <c r="CA244" s="25"/>
      <c r="CB244" s="25"/>
      <c r="CC244" s="25"/>
      <c r="CD244" s="25"/>
      <c r="CE244" s="25"/>
      <c r="CF244" s="25"/>
      <c r="CG244" s="25"/>
      <c r="CH244" s="25"/>
      <c r="CI244" s="25"/>
      <c r="CJ244" s="25"/>
      <c r="CK244" s="25"/>
      <c r="CL244" s="25"/>
      <c r="CM244" s="25"/>
      <c r="CN244" s="25"/>
      <c r="CO244" s="25"/>
      <c r="CP244" s="25"/>
      <c r="CQ244" s="25"/>
      <c r="CR244" s="25"/>
      <c r="CS244" s="25"/>
      <c r="CT244" s="25"/>
      <c r="CU244" s="25"/>
      <c r="CV244" s="25"/>
      <c r="CW244" s="25"/>
      <c r="CX244" s="25"/>
      <c r="CY244" s="25"/>
      <c r="CZ244" s="25"/>
      <c r="DA244" s="25"/>
      <c r="DB244" s="25"/>
      <c r="DC244" s="25"/>
      <c r="DD244" s="25"/>
      <c r="DE244" s="25"/>
      <c r="DF244" s="25"/>
      <c r="DG244" s="25"/>
      <c r="DH244" s="25"/>
      <c r="DI244" s="25"/>
      <c r="DJ244" s="25"/>
      <c r="DK244" s="25"/>
      <c r="DL244" s="25"/>
      <c r="DM244" s="25"/>
      <c r="DN244" s="25"/>
      <c r="DO244" s="25"/>
      <c r="DP244" s="25"/>
      <c r="DQ244" s="25"/>
      <c r="DR244" s="25"/>
      <c r="DS244" s="25"/>
      <c r="DT244" s="25"/>
      <c r="DU244" s="25"/>
      <c r="DV244" s="25"/>
      <c r="DW244" s="25"/>
      <c r="DX244" s="25"/>
      <c r="DY244" s="25"/>
      <c r="DZ244" s="25"/>
      <c r="EA244" s="25"/>
      <c r="EB244" s="25"/>
      <c r="EC244" s="25"/>
      <c r="ED244" s="25"/>
      <c r="EE244" s="25"/>
      <c r="EF244" s="25"/>
      <c r="EG244" s="25"/>
      <c r="EH244" s="25"/>
      <c r="EI244" s="25"/>
      <c r="EJ244" s="25"/>
      <c r="EK244" s="25"/>
      <c r="EL244" s="25"/>
      <c r="EM244" s="25"/>
      <c r="EN244" s="25"/>
      <c r="EO244" s="25"/>
      <c r="EP244" s="25"/>
      <c r="EQ244" s="25"/>
      <c r="ER244" s="25"/>
      <c r="ES244" s="25"/>
      <c r="ET244" s="25"/>
      <c r="EU244" s="25"/>
      <c r="EV244" s="25"/>
      <c r="EW244" s="25"/>
      <c r="EX244" s="25"/>
      <c r="EY244" s="25"/>
      <c r="EZ244" s="25"/>
      <c r="FA244" s="25"/>
      <c r="FB244" s="25"/>
      <c r="FC244" s="25"/>
      <c r="FD244" s="25"/>
      <c r="FE244" s="25"/>
      <c r="FF244" s="25"/>
      <c r="FG244" s="25"/>
      <c r="FH244" s="25"/>
      <c r="FI244" s="25"/>
      <c r="FJ244" s="25"/>
      <c r="FK244" s="25"/>
      <c r="FL244" s="25"/>
      <c r="FM244" s="25"/>
      <c r="FN244" s="25"/>
      <c r="FO244" s="25"/>
      <c r="FP244" s="25"/>
      <c r="FQ244" s="25"/>
      <c r="FR244" s="25"/>
      <c r="FS244" s="25"/>
      <c r="FT244" s="25"/>
      <c r="FU244" s="25"/>
      <c r="FV244" s="25"/>
      <c r="FW244" s="25"/>
      <c r="FX244" s="25"/>
      <c r="FY244" s="25"/>
      <c r="FZ244" s="25"/>
      <c r="GA244" s="25"/>
      <c r="GB244" s="25"/>
      <c r="GC244" s="25"/>
      <c r="GD244" s="25"/>
      <c r="GE244" s="25"/>
      <c r="GF244" s="25"/>
      <c r="GG244" s="25"/>
      <c r="GH244" s="25"/>
      <c r="GI244" s="25"/>
      <c r="GJ244" s="25"/>
      <c r="GK244" s="25"/>
      <c r="GL244" s="25"/>
      <c r="GM244" s="25"/>
      <c r="GN244" s="25"/>
      <c r="GO244" s="25"/>
      <c r="GP244" s="25"/>
      <c r="GQ244" s="25"/>
      <c r="GR244" s="25"/>
      <c r="GS244" s="25"/>
      <c r="GT244" s="25"/>
      <c r="GU244" s="25"/>
      <c r="GV244" s="25"/>
      <c r="GW244" s="25"/>
      <c r="GX244" s="25"/>
      <c r="GY244" s="25"/>
      <c r="GZ244" s="25"/>
      <c r="HA244" s="25"/>
      <c r="HB244" s="25"/>
      <c r="HC244" s="25"/>
      <c r="HD244" s="25"/>
      <c r="HE244" s="25"/>
      <c r="HF244" s="25"/>
      <c r="HG244" s="25"/>
      <c r="HH244" s="25"/>
      <c r="HI244" s="25"/>
      <c r="HJ244" s="25"/>
      <c r="HK244" s="25"/>
      <c r="HL244" s="25"/>
      <c r="HM244" s="25"/>
      <c r="HN244" s="25"/>
      <c r="HO244" s="25"/>
      <c r="HP244" s="25"/>
      <c r="HQ244" s="25"/>
      <c r="HR244" s="25"/>
      <c r="HS244" s="25"/>
      <c r="HT244" s="25"/>
    </row>
    <row r="245" spans="1:228" s="53" customFormat="1">
      <c r="A245" s="83"/>
      <c r="B245" s="39"/>
      <c r="C245" s="30"/>
      <c r="D245" s="43"/>
      <c r="E245" s="42" t="s">
        <v>424</v>
      </c>
      <c r="F245" s="35"/>
      <c r="G245" s="30"/>
      <c r="H245" s="30"/>
      <c r="I245" s="189"/>
      <c r="J245" s="189"/>
      <c r="K245" s="189"/>
      <c r="L245" s="30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  <c r="BJ245" s="25"/>
      <c r="BK245" s="25"/>
      <c r="BL245" s="25"/>
      <c r="BM245" s="25"/>
      <c r="BN245" s="25"/>
      <c r="BO245" s="25"/>
      <c r="BP245" s="25"/>
      <c r="BQ245" s="25"/>
      <c r="BR245" s="25"/>
      <c r="BS245" s="25"/>
      <c r="BT245" s="25"/>
      <c r="BU245" s="25"/>
      <c r="BV245" s="25"/>
      <c r="BW245" s="25"/>
      <c r="BX245" s="25"/>
      <c r="BY245" s="25"/>
      <c r="BZ245" s="25"/>
      <c r="CA245" s="25"/>
      <c r="CB245" s="25"/>
      <c r="CC245" s="25"/>
      <c r="CD245" s="25"/>
      <c r="CE245" s="25"/>
      <c r="CF245" s="25"/>
      <c r="CG245" s="25"/>
      <c r="CH245" s="25"/>
      <c r="CI245" s="25"/>
      <c r="CJ245" s="25"/>
      <c r="CK245" s="25"/>
      <c r="CL245" s="25"/>
      <c r="CM245" s="25"/>
      <c r="CN245" s="25"/>
      <c r="CO245" s="25"/>
      <c r="CP245" s="25"/>
      <c r="CQ245" s="25"/>
      <c r="CR245" s="25"/>
      <c r="CS245" s="25"/>
      <c r="CT245" s="25"/>
      <c r="CU245" s="25"/>
      <c r="CV245" s="25"/>
      <c r="CW245" s="25"/>
      <c r="CX245" s="25"/>
      <c r="CY245" s="25"/>
      <c r="CZ245" s="25"/>
      <c r="DA245" s="25"/>
      <c r="DB245" s="25"/>
      <c r="DC245" s="25"/>
      <c r="DD245" s="25"/>
      <c r="DE245" s="25"/>
      <c r="DF245" s="25"/>
      <c r="DG245" s="25"/>
      <c r="DH245" s="25"/>
      <c r="DI245" s="25"/>
      <c r="DJ245" s="25"/>
      <c r="DK245" s="25"/>
      <c r="DL245" s="25"/>
      <c r="DM245" s="25"/>
      <c r="DN245" s="25"/>
      <c r="DO245" s="25"/>
      <c r="DP245" s="25"/>
      <c r="DQ245" s="25"/>
      <c r="DR245" s="25"/>
      <c r="DS245" s="25"/>
      <c r="DT245" s="25"/>
      <c r="DU245" s="25"/>
      <c r="DV245" s="25"/>
      <c r="DW245" s="25"/>
      <c r="DX245" s="25"/>
      <c r="DY245" s="25"/>
      <c r="DZ245" s="25"/>
      <c r="EA245" s="25"/>
      <c r="EB245" s="25"/>
      <c r="EC245" s="25"/>
      <c r="ED245" s="25"/>
      <c r="EE245" s="25"/>
      <c r="EF245" s="25"/>
      <c r="EG245" s="25"/>
      <c r="EH245" s="25"/>
      <c r="EI245" s="25"/>
      <c r="EJ245" s="25"/>
      <c r="EK245" s="25"/>
      <c r="EL245" s="25"/>
      <c r="EM245" s="25"/>
      <c r="EN245" s="25"/>
      <c r="EO245" s="25"/>
      <c r="EP245" s="25"/>
      <c r="EQ245" s="25"/>
      <c r="ER245" s="25"/>
      <c r="ES245" s="25"/>
      <c r="ET245" s="25"/>
      <c r="EU245" s="25"/>
      <c r="EV245" s="25"/>
      <c r="EW245" s="25"/>
      <c r="EX245" s="25"/>
      <c r="EY245" s="25"/>
      <c r="EZ245" s="25"/>
      <c r="FA245" s="25"/>
      <c r="FB245" s="25"/>
      <c r="FC245" s="25"/>
      <c r="FD245" s="25"/>
      <c r="FE245" s="25"/>
      <c r="FF245" s="25"/>
      <c r="FG245" s="25"/>
      <c r="FH245" s="25"/>
      <c r="FI245" s="25"/>
      <c r="FJ245" s="25"/>
      <c r="FK245" s="25"/>
      <c r="FL245" s="25"/>
      <c r="FM245" s="25"/>
      <c r="FN245" s="25"/>
      <c r="FO245" s="25"/>
      <c r="FP245" s="25"/>
      <c r="FQ245" s="25"/>
      <c r="FR245" s="25"/>
      <c r="FS245" s="25"/>
      <c r="FT245" s="25"/>
      <c r="FU245" s="25"/>
      <c r="FV245" s="25"/>
      <c r="FW245" s="25"/>
      <c r="FX245" s="25"/>
      <c r="FY245" s="25"/>
      <c r="FZ245" s="25"/>
      <c r="GA245" s="25"/>
      <c r="GB245" s="25"/>
      <c r="GC245" s="25"/>
      <c r="GD245" s="25"/>
      <c r="GE245" s="25"/>
      <c r="GF245" s="25"/>
      <c r="GG245" s="25"/>
      <c r="GH245" s="25"/>
      <c r="GI245" s="25"/>
      <c r="GJ245" s="25"/>
      <c r="GK245" s="25"/>
      <c r="GL245" s="25"/>
      <c r="GM245" s="25"/>
      <c r="GN245" s="25"/>
      <c r="GO245" s="25"/>
      <c r="GP245" s="25"/>
      <c r="GQ245" s="25"/>
      <c r="GR245" s="25"/>
      <c r="GS245" s="25"/>
      <c r="GT245" s="25"/>
      <c r="GU245" s="25"/>
      <c r="GV245" s="25"/>
      <c r="GW245" s="25"/>
      <c r="GX245" s="25"/>
      <c r="GY245" s="25"/>
      <c r="GZ245" s="25"/>
      <c r="HA245" s="25"/>
      <c r="HB245" s="25"/>
      <c r="HC245" s="25"/>
      <c r="HD245" s="25"/>
      <c r="HE245" s="25"/>
      <c r="HF245" s="25"/>
      <c r="HG245" s="25"/>
      <c r="HH245" s="25"/>
      <c r="HI245" s="25"/>
      <c r="HJ245" s="25"/>
      <c r="HK245" s="25"/>
      <c r="HL245" s="25"/>
      <c r="HM245" s="25"/>
      <c r="HN245" s="25"/>
      <c r="HO245" s="25"/>
      <c r="HP245" s="25"/>
      <c r="HQ245" s="25"/>
      <c r="HR245" s="25"/>
      <c r="HS245" s="25"/>
      <c r="HT245" s="25"/>
    </row>
    <row r="246" spans="1:228" s="53" customFormat="1">
      <c r="A246" s="83"/>
      <c r="B246" s="29"/>
      <c r="C246" s="30"/>
      <c r="D246" s="43"/>
      <c r="E246" s="42" t="s">
        <v>424</v>
      </c>
      <c r="F246" s="35"/>
      <c r="G246" s="30"/>
      <c r="H246" s="30"/>
      <c r="I246" s="189"/>
      <c r="J246" s="189"/>
      <c r="K246" s="189"/>
      <c r="L246" s="30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  <c r="BJ246" s="25"/>
      <c r="BK246" s="25"/>
      <c r="BL246" s="25"/>
      <c r="BM246" s="25"/>
      <c r="BN246" s="25"/>
      <c r="BO246" s="25"/>
      <c r="BP246" s="25"/>
      <c r="BQ246" s="25"/>
      <c r="BR246" s="25"/>
      <c r="BS246" s="25"/>
      <c r="BT246" s="25"/>
      <c r="BU246" s="25"/>
      <c r="BV246" s="25"/>
      <c r="BW246" s="25"/>
      <c r="BX246" s="25"/>
      <c r="BY246" s="25"/>
      <c r="BZ246" s="25"/>
      <c r="CA246" s="25"/>
      <c r="CB246" s="25"/>
      <c r="CC246" s="25"/>
      <c r="CD246" s="25"/>
      <c r="CE246" s="25"/>
      <c r="CF246" s="25"/>
      <c r="CG246" s="25"/>
      <c r="CH246" s="25"/>
      <c r="CI246" s="25"/>
      <c r="CJ246" s="25"/>
      <c r="CK246" s="25"/>
      <c r="CL246" s="25"/>
      <c r="CM246" s="25"/>
      <c r="CN246" s="25"/>
      <c r="CO246" s="25"/>
      <c r="CP246" s="25"/>
      <c r="CQ246" s="25"/>
      <c r="CR246" s="25"/>
      <c r="CS246" s="25"/>
      <c r="CT246" s="25"/>
      <c r="CU246" s="25"/>
      <c r="CV246" s="25"/>
      <c r="CW246" s="25"/>
      <c r="CX246" s="25"/>
      <c r="CY246" s="25"/>
      <c r="CZ246" s="25"/>
      <c r="DA246" s="25"/>
      <c r="DB246" s="25"/>
      <c r="DC246" s="25"/>
      <c r="DD246" s="25"/>
      <c r="DE246" s="25"/>
      <c r="DF246" s="25"/>
      <c r="DG246" s="25"/>
      <c r="DH246" s="25"/>
      <c r="DI246" s="25"/>
      <c r="DJ246" s="25"/>
      <c r="DK246" s="25"/>
      <c r="DL246" s="25"/>
      <c r="DM246" s="25"/>
      <c r="DN246" s="25"/>
      <c r="DO246" s="25"/>
      <c r="DP246" s="25"/>
      <c r="DQ246" s="25"/>
      <c r="DR246" s="25"/>
      <c r="DS246" s="25"/>
      <c r="DT246" s="25"/>
      <c r="DU246" s="25"/>
      <c r="DV246" s="25"/>
      <c r="DW246" s="25"/>
      <c r="DX246" s="25"/>
      <c r="DY246" s="25"/>
      <c r="DZ246" s="25"/>
      <c r="EA246" s="25"/>
      <c r="EB246" s="25"/>
      <c r="EC246" s="25"/>
      <c r="ED246" s="25"/>
      <c r="EE246" s="25"/>
      <c r="EF246" s="25"/>
      <c r="EG246" s="25"/>
      <c r="EH246" s="25"/>
      <c r="EI246" s="25"/>
      <c r="EJ246" s="25"/>
      <c r="EK246" s="25"/>
      <c r="EL246" s="25"/>
      <c r="EM246" s="25"/>
      <c r="EN246" s="25"/>
      <c r="EO246" s="25"/>
      <c r="EP246" s="25"/>
      <c r="EQ246" s="25"/>
      <c r="ER246" s="25"/>
      <c r="ES246" s="25"/>
      <c r="ET246" s="25"/>
      <c r="EU246" s="25"/>
      <c r="EV246" s="25"/>
      <c r="EW246" s="25"/>
      <c r="EX246" s="25"/>
      <c r="EY246" s="25"/>
      <c r="EZ246" s="25"/>
      <c r="FA246" s="25"/>
      <c r="FB246" s="25"/>
      <c r="FC246" s="25"/>
      <c r="FD246" s="25"/>
      <c r="FE246" s="25"/>
      <c r="FF246" s="25"/>
      <c r="FG246" s="25"/>
      <c r="FH246" s="25"/>
      <c r="FI246" s="25"/>
      <c r="FJ246" s="25"/>
      <c r="FK246" s="25"/>
      <c r="FL246" s="25"/>
      <c r="FM246" s="25"/>
      <c r="FN246" s="25"/>
      <c r="FO246" s="25"/>
      <c r="FP246" s="25"/>
      <c r="FQ246" s="25"/>
      <c r="FR246" s="25"/>
      <c r="FS246" s="25"/>
      <c r="FT246" s="25"/>
      <c r="FU246" s="25"/>
      <c r="FV246" s="25"/>
      <c r="FW246" s="25"/>
      <c r="FX246" s="25"/>
      <c r="FY246" s="25"/>
      <c r="FZ246" s="25"/>
      <c r="GA246" s="25"/>
      <c r="GB246" s="25"/>
      <c r="GC246" s="25"/>
      <c r="GD246" s="25"/>
      <c r="GE246" s="25"/>
      <c r="GF246" s="25"/>
      <c r="GG246" s="25"/>
      <c r="GH246" s="25"/>
      <c r="GI246" s="25"/>
      <c r="GJ246" s="25"/>
      <c r="GK246" s="25"/>
      <c r="GL246" s="25"/>
      <c r="GM246" s="25"/>
      <c r="GN246" s="25"/>
      <c r="GO246" s="25"/>
      <c r="GP246" s="25"/>
      <c r="GQ246" s="25"/>
      <c r="GR246" s="25"/>
      <c r="GS246" s="25"/>
      <c r="GT246" s="25"/>
      <c r="GU246" s="25"/>
      <c r="GV246" s="25"/>
      <c r="GW246" s="25"/>
      <c r="GX246" s="25"/>
      <c r="GY246" s="25"/>
      <c r="GZ246" s="25"/>
      <c r="HA246" s="25"/>
      <c r="HB246" s="25"/>
      <c r="HC246" s="25"/>
      <c r="HD246" s="25"/>
      <c r="HE246" s="25"/>
      <c r="HF246" s="25"/>
      <c r="HG246" s="25"/>
      <c r="HH246" s="25"/>
      <c r="HI246" s="25"/>
      <c r="HJ246" s="25"/>
      <c r="HK246" s="25"/>
      <c r="HL246" s="25"/>
      <c r="HM246" s="25"/>
      <c r="HN246" s="25"/>
      <c r="HO246" s="25"/>
      <c r="HP246" s="25"/>
      <c r="HQ246" s="25"/>
      <c r="HR246" s="25"/>
      <c r="HS246" s="25"/>
      <c r="HT246" s="25"/>
    </row>
    <row r="247" spans="1:228" s="53" customFormat="1">
      <c r="A247" s="83"/>
      <c r="B247" s="29"/>
      <c r="C247" s="30"/>
      <c r="D247" s="43"/>
      <c r="E247" s="42" t="s">
        <v>424</v>
      </c>
      <c r="F247" s="35"/>
      <c r="G247" s="30"/>
      <c r="H247" s="30"/>
      <c r="I247" s="189"/>
      <c r="J247" s="189"/>
      <c r="K247" s="189"/>
      <c r="L247" s="30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  <c r="BJ247" s="25"/>
      <c r="BK247" s="25"/>
      <c r="BL247" s="25"/>
      <c r="BM247" s="25"/>
      <c r="BN247" s="25"/>
      <c r="BO247" s="25"/>
      <c r="BP247" s="25"/>
      <c r="BQ247" s="25"/>
      <c r="BR247" s="25"/>
      <c r="BS247" s="25"/>
      <c r="BT247" s="25"/>
      <c r="BU247" s="25"/>
      <c r="BV247" s="25"/>
      <c r="BW247" s="25"/>
      <c r="BX247" s="25"/>
      <c r="BY247" s="25"/>
      <c r="BZ247" s="25"/>
      <c r="CA247" s="25"/>
      <c r="CB247" s="25"/>
      <c r="CC247" s="25"/>
      <c r="CD247" s="25"/>
      <c r="CE247" s="25"/>
      <c r="CF247" s="25"/>
      <c r="CG247" s="25"/>
      <c r="CH247" s="25"/>
      <c r="CI247" s="25"/>
      <c r="CJ247" s="25"/>
      <c r="CK247" s="25"/>
      <c r="CL247" s="25"/>
      <c r="CM247" s="25"/>
      <c r="CN247" s="25"/>
      <c r="CO247" s="25"/>
      <c r="CP247" s="25"/>
      <c r="CQ247" s="25"/>
      <c r="CR247" s="25"/>
      <c r="CS247" s="25"/>
      <c r="CT247" s="25"/>
      <c r="CU247" s="25"/>
      <c r="CV247" s="25"/>
      <c r="CW247" s="25"/>
      <c r="CX247" s="25"/>
      <c r="CY247" s="25"/>
      <c r="CZ247" s="25"/>
      <c r="DA247" s="25"/>
      <c r="DB247" s="25"/>
      <c r="DC247" s="25"/>
      <c r="DD247" s="25"/>
      <c r="DE247" s="25"/>
      <c r="DF247" s="25"/>
      <c r="DG247" s="25"/>
      <c r="DH247" s="25"/>
      <c r="DI247" s="25"/>
      <c r="DJ247" s="25"/>
      <c r="DK247" s="25"/>
      <c r="DL247" s="25"/>
      <c r="DM247" s="25"/>
      <c r="DN247" s="25"/>
      <c r="DO247" s="25"/>
      <c r="DP247" s="25"/>
      <c r="DQ247" s="25"/>
      <c r="DR247" s="25"/>
      <c r="DS247" s="25"/>
      <c r="DT247" s="25"/>
      <c r="DU247" s="25"/>
      <c r="DV247" s="25"/>
      <c r="DW247" s="25"/>
      <c r="DX247" s="25"/>
      <c r="DY247" s="25"/>
      <c r="DZ247" s="25"/>
      <c r="EA247" s="25"/>
      <c r="EB247" s="25"/>
      <c r="EC247" s="25"/>
      <c r="ED247" s="25"/>
      <c r="EE247" s="25"/>
      <c r="EF247" s="25"/>
      <c r="EG247" s="25"/>
      <c r="EH247" s="25"/>
      <c r="EI247" s="25"/>
      <c r="EJ247" s="25"/>
      <c r="EK247" s="25"/>
      <c r="EL247" s="25"/>
      <c r="EM247" s="25"/>
      <c r="EN247" s="25"/>
      <c r="EO247" s="25"/>
      <c r="EP247" s="25"/>
      <c r="EQ247" s="25"/>
      <c r="ER247" s="25"/>
      <c r="ES247" s="25"/>
      <c r="ET247" s="25"/>
      <c r="EU247" s="25"/>
      <c r="EV247" s="25"/>
      <c r="EW247" s="25"/>
      <c r="EX247" s="25"/>
      <c r="EY247" s="25"/>
      <c r="EZ247" s="25"/>
      <c r="FA247" s="25"/>
      <c r="FB247" s="25"/>
      <c r="FC247" s="25"/>
      <c r="FD247" s="25"/>
      <c r="FE247" s="25"/>
      <c r="FF247" s="25"/>
      <c r="FG247" s="25"/>
      <c r="FH247" s="25"/>
      <c r="FI247" s="25"/>
      <c r="FJ247" s="25"/>
      <c r="FK247" s="25"/>
      <c r="FL247" s="25"/>
      <c r="FM247" s="25"/>
      <c r="FN247" s="25"/>
      <c r="FO247" s="25"/>
      <c r="FP247" s="25"/>
      <c r="FQ247" s="25"/>
      <c r="FR247" s="25"/>
      <c r="FS247" s="25"/>
      <c r="FT247" s="25"/>
      <c r="FU247" s="25"/>
      <c r="FV247" s="25"/>
      <c r="FW247" s="25"/>
      <c r="FX247" s="25"/>
      <c r="FY247" s="25"/>
      <c r="FZ247" s="25"/>
      <c r="GA247" s="25"/>
      <c r="GB247" s="25"/>
      <c r="GC247" s="25"/>
      <c r="GD247" s="25"/>
      <c r="GE247" s="25"/>
      <c r="GF247" s="25"/>
      <c r="GG247" s="25"/>
      <c r="GH247" s="25"/>
      <c r="GI247" s="25"/>
      <c r="GJ247" s="25"/>
      <c r="GK247" s="25"/>
      <c r="GL247" s="25"/>
      <c r="GM247" s="25"/>
      <c r="GN247" s="25"/>
      <c r="GO247" s="25"/>
      <c r="GP247" s="25"/>
      <c r="GQ247" s="25"/>
      <c r="GR247" s="25"/>
      <c r="GS247" s="25"/>
      <c r="GT247" s="25"/>
      <c r="GU247" s="25"/>
      <c r="GV247" s="25"/>
      <c r="GW247" s="25"/>
      <c r="GX247" s="25"/>
      <c r="GY247" s="25"/>
      <c r="GZ247" s="25"/>
      <c r="HA247" s="25"/>
      <c r="HB247" s="25"/>
      <c r="HC247" s="25"/>
      <c r="HD247" s="25"/>
      <c r="HE247" s="25"/>
      <c r="HF247" s="25"/>
      <c r="HG247" s="25"/>
      <c r="HH247" s="25"/>
      <c r="HI247" s="25"/>
      <c r="HJ247" s="25"/>
      <c r="HK247" s="25"/>
      <c r="HL247" s="25"/>
      <c r="HM247" s="25"/>
      <c r="HN247" s="25"/>
      <c r="HO247" s="25"/>
      <c r="HP247" s="25"/>
      <c r="HQ247" s="25"/>
      <c r="HR247" s="25"/>
      <c r="HS247" s="25"/>
      <c r="HT247" s="25"/>
    </row>
    <row r="248" spans="1:228" s="53" customFormat="1">
      <c r="A248" s="83"/>
      <c r="B248" s="29"/>
      <c r="C248" s="30"/>
      <c r="D248" s="43"/>
      <c r="E248" s="42" t="s">
        <v>424</v>
      </c>
      <c r="F248" s="35"/>
      <c r="G248" s="30"/>
      <c r="H248" s="30"/>
      <c r="I248" s="189"/>
      <c r="J248" s="189"/>
      <c r="K248" s="189"/>
      <c r="L248" s="30"/>
      <c r="M248" s="25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A248" s="71"/>
      <c r="AB248" s="71"/>
      <c r="AC248" s="71"/>
      <c r="AD248" s="71"/>
      <c r="AE248" s="71"/>
      <c r="AF248" s="71"/>
      <c r="AG248" s="71"/>
      <c r="AH248" s="71"/>
      <c r="AI248" s="71"/>
      <c r="AJ248" s="71"/>
      <c r="AK248" s="71"/>
      <c r="AL248" s="71"/>
      <c r="AM248" s="71"/>
      <c r="AN248" s="71"/>
      <c r="AO248" s="71"/>
      <c r="AP248" s="71"/>
      <c r="AQ248" s="71"/>
      <c r="AR248" s="71"/>
      <c r="AS248" s="71"/>
      <c r="AT248" s="71"/>
      <c r="AU248" s="71"/>
      <c r="AV248" s="71"/>
      <c r="AW248" s="71"/>
      <c r="AX248" s="71"/>
      <c r="AY248" s="71"/>
      <c r="AZ248" s="71"/>
      <c r="BA248" s="71"/>
      <c r="BB248" s="71"/>
      <c r="BC248" s="71"/>
      <c r="BD248" s="71"/>
      <c r="BE248" s="71"/>
      <c r="BF248" s="71"/>
      <c r="BG248" s="71"/>
      <c r="BH248" s="71"/>
      <c r="BI248" s="71"/>
      <c r="BJ248" s="71"/>
      <c r="BK248" s="71"/>
      <c r="BL248" s="71"/>
      <c r="BM248" s="71"/>
      <c r="BN248" s="71"/>
      <c r="BO248" s="71"/>
      <c r="BP248" s="71"/>
      <c r="BQ248" s="71"/>
      <c r="BR248" s="71"/>
      <c r="BS248" s="71"/>
      <c r="BT248" s="71"/>
      <c r="BU248" s="71"/>
      <c r="BV248" s="71"/>
      <c r="BW248" s="71"/>
      <c r="BX248" s="71"/>
      <c r="BY248" s="71"/>
      <c r="BZ248" s="71"/>
      <c r="CA248" s="71"/>
      <c r="CB248" s="71"/>
      <c r="CC248" s="71"/>
      <c r="CD248" s="71"/>
      <c r="CE248" s="71"/>
      <c r="CF248" s="71"/>
      <c r="CG248" s="71"/>
      <c r="CH248" s="71"/>
      <c r="CI248" s="71"/>
      <c r="CJ248" s="71"/>
      <c r="CK248" s="71"/>
      <c r="CL248" s="71"/>
      <c r="CM248" s="71"/>
      <c r="CN248" s="71"/>
      <c r="CO248" s="71"/>
      <c r="CP248" s="71"/>
      <c r="CQ248" s="71"/>
      <c r="CR248" s="71"/>
      <c r="CS248" s="71"/>
      <c r="CT248" s="71"/>
      <c r="CU248" s="71"/>
      <c r="CV248" s="71"/>
      <c r="CW248" s="71"/>
      <c r="CX248" s="71"/>
      <c r="CY248" s="71"/>
      <c r="CZ248" s="71"/>
      <c r="DA248" s="71"/>
      <c r="DB248" s="71"/>
      <c r="DC248" s="71"/>
      <c r="DD248" s="71"/>
      <c r="DE248" s="71"/>
      <c r="DF248" s="71"/>
      <c r="DG248" s="71"/>
      <c r="DH248" s="71"/>
      <c r="DI248" s="71"/>
      <c r="DJ248" s="71"/>
      <c r="DK248" s="71"/>
      <c r="DL248" s="71"/>
      <c r="DM248" s="71"/>
      <c r="DN248" s="71"/>
      <c r="DO248" s="71"/>
      <c r="DP248" s="71"/>
      <c r="DQ248" s="71"/>
      <c r="DR248" s="71"/>
      <c r="DS248" s="71"/>
      <c r="DT248" s="71"/>
      <c r="DU248" s="71"/>
      <c r="DV248" s="71"/>
      <c r="DW248" s="71"/>
      <c r="DX248" s="71"/>
      <c r="DY248" s="71"/>
      <c r="DZ248" s="71"/>
      <c r="EA248" s="71"/>
      <c r="EB248" s="71"/>
      <c r="EC248" s="71"/>
      <c r="ED248" s="71"/>
      <c r="EE248" s="71"/>
      <c r="EF248" s="71"/>
      <c r="EG248" s="71"/>
      <c r="EH248" s="71"/>
      <c r="EI248" s="71"/>
      <c r="EJ248" s="71"/>
      <c r="EK248" s="71"/>
      <c r="EL248" s="71"/>
      <c r="EM248" s="71"/>
      <c r="EN248" s="71"/>
      <c r="EO248" s="71"/>
      <c r="EP248" s="71"/>
      <c r="EQ248" s="71"/>
      <c r="ER248" s="71"/>
      <c r="ES248" s="71"/>
      <c r="ET248" s="71"/>
      <c r="EU248" s="71"/>
      <c r="EV248" s="71"/>
      <c r="EW248" s="71"/>
      <c r="EX248" s="71"/>
      <c r="EY248" s="71"/>
      <c r="EZ248" s="71"/>
      <c r="FA248" s="71"/>
      <c r="FB248" s="71"/>
      <c r="FC248" s="71"/>
      <c r="FD248" s="71"/>
      <c r="FE248" s="71"/>
      <c r="FF248" s="71"/>
      <c r="FG248" s="71"/>
      <c r="FH248" s="71"/>
      <c r="FI248" s="71"/>
      <c r="FJ248" s="71"/>
      <c r="FK248" s="71"/>
      <c r="FL248" s="71"/>
      <c r="FM248" s="71"/>
      <c r="FN248" s="71"/>
      <c r="FO248" s="71"/>
      <c r="FP248" s="71"/>
      <c r="FQ248" s="71"/>
      <c r="FR248" s="71"/>
      <c r="FS248" s="71"/>
      <c r="FT248" s="71"/>
      <c r="FU248" s="71"/>
      <c r="FV248" s="71"/>
      <c r="FW248" s="71"/>
      <c r="FX248" s="71"/>
      <c r="FY248" s="71"/>
      <c r="FZ248" s="71"/>
      <c r="GA248" s="71"/>
      <c r="GB248" s="71"/>
      <c r="GC248" s="71"/>
      <c r="GD248" s="71"/>
      <c r="GE248" s="71"/>
      <c r="GF248" s="71"/>
      <c r="GG248" s="71"/>
      <c r="GH248" s="71"/>
      <c r="GI248" s="71"/>
      <c r="GJ248" s="71"/>
      <c r="GK248" s="71"/>
      <c r="GL248" s="71"/>
      <c r="GM248" s="71"/>
      <c r="GN248" s="71"/>
      <c r="GO248" s="71"/>
      <c r="GP248" s="71"/>
      <c r="GQ248" s="71"/>
      <c r="GR248" s="71"/>
      <c r="GS248" s="71"/>
      <c r="GT248" s="71"/>
      <c r="GU248" s="71"/>
      <c r="GV248" s="71"/>
      <c r="GW248" s="71"/>
      <c r="GX248" s="71"/>
      <c r="GY248" s="71"/>
      <c r="GZ248" s="71"/>
      <c r="HA248" s="71"/>
      <c r="HB248" s="71"/>
      <c r="HC248" s="71"/>
      <c r="HD248" s="71"/>
      <c r="HE248" s="71"/>
      <c r="HF248" s="71"/>
      <c r="HG248" s="71"/>
      <c r="HH248" s="71"/>
      <c r="HI248" s="71"/>
      <c r="HJ248" s="71"/>
      <c r="HK248" s="71"/>
      <c r="HL248" s="71"/>
      <c r="HM248" s="71"/>
      <c r="HN248" s="71"/>
      <c r="HO248" s="71"/>
      <c r="HP248" s="71"/>
      <c r="HQ248" s="71"/>
      <c r="HR248" s="71"/>
      <c r="HS248" s="71"/>
      <c r="HT248" s="71"/>
    </row>
    <row r="249" spans="1:228">
      <c r="B249" s="29"/>
      <c r="C249" s="30"/>
      <c r="D249" s="43"/>
      <c r="E249" s="42" t="s">
        <v>424</v>
      </c>
      <c r="F249" s="35"/>
      <c r="G249" s="30"/>
      <c r="H249" s="30"/>
      <c r="I249" s="189"/>
      <c r="J249" s="189"/>
      <c r="K249" s="189"/>
      <c r="L249" s="30"/>
    </row>
    <row r="250" spans="1:228">
      <c r="B250" s="29"/>
      <c r="C250" s="30"/>
      <c r="D250" s="43"/>
      <c r="E250" s="42" t="s">
        <v>424</v>
      </c>
      <c r="F250" s="35"/>
      <c r="G250" s="30"/>
      <c r="H250" s="30"/>
      <c r="I250" s="189"/>
      <c r="J250" s="189"/>
      <c r="K250" s="189"/>
      <c r="L250" s="30"/>
    </row>
    <row r="251" spans="1:228" s="71" customFormat="1">
      <c r="A251" s="83"/>
      <c r="B251" s="29"/>
      <c r="C251" s="30"/>
      <c r="D251" s="43"/>
      <c r="E251" s="42" t="s">
        <v>424</v>
      </c>
      <c r="F251" s="35"/>
      <c r="G251" s="30"/>
      <c r="H251" s="30"/>
      <c r="I251" s="189"/>
      <c r="J251" s="189"/>
      <c r="K251" s="189"/>
      <c r="L251" s="30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  <c r="BJ251" s="25"/>
      <c r="BK251" s="25"/>
      <c r="BL251" s="25"/>
      <c r="BM251" s="25"/>
      <c r="BN251" s="25"/>
      <c r="BO251" s="25"/>
      <c r="BP251" s="25"/>
      <c r="BQ251" s="25"/>
      <c r="BR251" s="25"/>
      <c r="BS251" s="25"/>
      <c r="BT251" s="25"/>
      <c r="BU251" s="25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  <c r="CF251" s="25"/>
      <c r="CG251" s="25"/>
      <c r="CH251" s="25"/>
      <c r="CI251" s="25"/>
      <c r="CJ251" s="25"/>
      <c r="CK251" s="25"/>
      <c r="CL251" s="25"/>
      <c r="CM251" s="25"/>
      <c r="CN251" s="25"/>
      <c r="CO251" s="25"/>
      <c r="CP251" s="25"/>
      <c r="CQ251" s="25"/>
      <c r="CR251" s="25"/>
      <c r="CS251" s="25"/>
      <c r="CT251" s="25"/>
      <c r="CU251" s="25"/>
      <c r="CV251" s="25"/>
      <c r="CW251" s="25"/>
      <c r="CX251" s="25"/>
      <c r="CY251" s="25"/>
      <c r="CZ251" s="25"/>
      <c r="DA251" s="25"/>
      <c r="DB251" s="25"/>
      <c r="DC251" s="25"/>
      <c r="DD251" s="25"/>
      <c r="DE251" s="25"/>
      <c r="DF251" s="25"/>
      <c r="DG251" s="25"/>
      <c r="DH251" s="25"/>
      <c r="DI251" s="25"/>
      <c r="DJ251" s="25"/>
      <c r="DK251" s="25"/>
      <c r="DL251" s="25"/>
      <c r="DM251" s="25"/>
      <c r="DN251" s="25"/>
      <c r="DO251" s="25"/>
      <c r="DP251" s="25"/>
      <c r="DQ251" s="25"/>
      <c r="DR251" s="25"/>
      <c r="DS251" s="25"/>
      <c r="DT251" s="25"/>
      <c r="DU251" s="25"/>
      <c r="DV251" s="25"/>
      <c r="DW251" s="25"/>
      <c r="DX251" s="25"/>
      <c r="DY251" s="25"/>
      <c r="DZ251" s="25"/>
      <c r="EA251" s="25"/>
      <c r="EB251" s="25"/>
      <c r="EC251" s="25"/>
      <c r="ED251" s="25"/>
      <c r="EE251" s="25"/>
      <c r="EF251" s="25"/>
      <c r="EG251" s="25"/>
      <c r="EH251" s="25"/>
      <c r="EI251" s="25"/>
      <c r="EJ251" s="25"/>
      <c r="EK251" s="25"/>
      <c r="EL251" s="25"/>
      <c r="EM251" s="25"/>
      <c r="EN251" s="25"/>
      <c r="EO251" s="25"/>
      <c r="EP251" s="25"/>
      <c r="EQ251" s="25"/>
      <c r="ER251" s="25"/>
      <c r="ES251" s="25"/>
      <c r="ET251" s="25"/>
      <c r="EU251" s="25"/>
      <c r="EV251" s="25"/>
      <c r="EW251" s="25"/>
      <c r="EX251" s="25"/>
      <c r="EY251" s="25"/>
      <c r="EZ251" s="25"/>
      <c r="FA251" s="25"/>
      <c r="FB251" s="25"/>
      <c r="FC251" s="25"/>
      <c r="FD251" s="25"/>
      <c r="FE251" s="25"/>
      <c r="FF251" s="25"/>
      <c r="FG251" s="25"/>
      <c r="FH251" s="25"/>
      <c r="FI251" s="25"/>
      <c r="FJ251" s="25"/>
      <c r="FK251" s="25"/>
      <c r="FL251" s="25"/>
      <c r="FM251" s="25"/>
      <c r="FN251" s="25"/>
      <c r="FO251" s="25"/>
      <c r="FP251" s="25"/>
      <c r="FQ251" s="25"/>
      <c r="FR251" s="25"/>
      <c r="FS251" s="25"/>
      <c r="FT251" s="25"/>
      <c r="FU251" s="25"/>
      <c r="FV251" s="25"/>
      <c r="FW251" s="25"/>
      <c r="FX251" s="25"/>
      <c r="FY251" s="25"/>
      <c r="FZ251" s="25"/>
      <c r="GA251" s="25"/>
      <c r="GB251" s="25"/>
      <c r="GC251" s="25"/>
      <c r="GD251" s="25"/>
      <c r="GE251" s="25"/>
      <c r="GF251" s="25"/>
      <c r="GG251" s="25"/>
      <c r="GH251" s="25"/>
      <c r="GI251" s="25"/>
      <c r="GJ251" s="25"/>
      <c r="GK251" s="25"/>
      <c r="GL251" s="25"/>
      <c r="GM251" s="25"/>
      <c r="GN251" s="25"/>
      <c r="GO251" s="25"/>
      <c r="GP251" s="25"/>
      <c r="GQ251" s="25"/>
      <c r="GR251" s="25"/>
      <c r="GS251" s="25"/>
      <c r="GT251" s="25"/>
      <c r="GU251" s="25"/>
      <c r="GV251" s="25"/>
      <c r="GW251" s="25"/>
      <c r="GX251" s="25"/>
      <c r="GY251" s="25"/>
      <c r="GZ251" s="25"/>
      <c r="HA251" s="25"/>
      <c r="HB251" s="25"/>
      <c r="HC251" s="25"/>
      <c r="HD251" s="25"/>
      <c r="HE251" s="25"/>
      <c r="HF251" s="25"/>
      <c r="HG251" s="25"/>
      <c r="HH251" s="25"/>
      <c r="HI251" s="25"/>
      <c r="HJ251" s="25"/>
      <c r="HK251" s="25"/>
      <c r="HL251" s="25"/>
      <c r="HM251" s="25"/>
      <c r="HN251" s="25"/>
      <c r="HO251" s="25"/>
      <c r="HP251" s="25"/>
      <c r="HQ251" s="25"/>
      <c r="HR251" s="25"/>
      <c r="HS251" s="25"/>
      <c r="HT251" s="25"/>
    </row>
    <row r="252" spans="1:228">
      <c r="B252" s="29"/>
      <c r="C252" s="30"/>
      <c r="D252" s="43"/>
      <c r="E252" s="42" t="s">
        <v>424</v>
      </c>
      <c r="F252" s="35"/>
      <c r="G252" s="30"/>
      <c r="H252" s="30"/>
      <c r="I252" s="189"/>
      <c r="J252" s="189"/>
      <c r="K252" s="189"/>
      <c r="L252" s="30"/>
      <c r="M252" s="30"/>
      <c r="N252" s="30"/>
      <c r="O252" s="30"/>
      <c r="P252" s="32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8"/>
      <c r="AJ252" s="38"/>
      <c r="AK252" s="38"/>
      <c r="AL252" s="38"/>
      <c r="AM252" s="38"/>
      <c r="AN252" s="38"/>
      <c r="AO252" s="38"/>
      <c r="AP252" s="38"/>
      <c r="AQ252" s="38"/>
      <c r="AR252" s="38"/>
      <c r="AS252" s="38"/>
      <c r="AT252" s="38"/>
      <c r="AU252" s="38"/>
      <c r="AV252" s="38"/>
      <c r="AW252" s="38"/>
      <c r="AX252" s="38"/>
      <c r="AY252" s="38"/>
      <c r="AZ252" s="38"/>
      <c r="BA252" s="38"/>
      <c r="BB252" s="38"/>
      <c r="BC252" s="38"/>
      <c r="BD252" s="38"/>
      <c r="BE252" s="38"/>
      <c r="BF252" s="38"/>
      <c r="BG252" s="38"/>
      <c r="BH252" s="38"/>
      <c r="BI252" s="38"/>
      <c r="BJ252" s="38"/>
      <c r="BK252" s="38"/>
      <c r="BL252" s="38"/>
      <c r="BM252" s="38"/>
      <c r="BN252" s="38"/>
      <c r="BO252" s="38"/>
      <c r="BP252" s="38"/>
      <c r="BQ252" s="38"/>
      <c r="BR252" s="38"/>
      <c r="BS252" s="38"/>
      <c r="BT252" s="38"/>
      <c r="BU252" s="38"/>
      <c r="BV252" s="38"/>
      <c r="BW252" s="38"/>
      <c r="BX252" s="38"/>
      <c r="BY252" s="38"/>
      <c r="BZ252" s="38"/>
      <c r="CA252" s="38"/>
      <c r="CB252" s="38"/>
      <c r="CC252" s="38"/>
      <c r="CD252" s="38"/>
      <c r="CE252" s="38"/>
      <c r="CF252" s="38"/>
      <c r="CG252" s="38"/>
      <c r="CH252" s="38"/>
      <c r="CI252" s="38"/>
      <c r="CJ252" s="38"/>
      <c r="CK252" s="38"/>
      <c r="CL252" s="38"/>
      <c r="CM252" s="38"/>
      <c r="CN252" s="38"/>
      <c r="CO252" s="38"/>
      <c r="CP252" s="38"/>
      <c r="CQ252" s="38"/>
      <c r="CR252" s="38"/>
      <c r="CS252" s="38"/>
      <c r="CT252" s="38"/>
      <c r="CU252" s="38"/>
      <c r="CV252" s="38"/>
      <c r="CW252" s="38"/>
      <c r="CX252" s="38"/>
      <c r="CY252" s="38"/>
      <c r="CZ252" s="38"/>
      <c r="DA252" s="38"/>
      <c r="DB252" s="38"/>
      <c r="DC252" s="38"/>
      <c r="DD252" s="38"/>
      <c r="DE252" s="38"/>
      <c r="DF252" s="38"/>
      <c r="DG252" s="38"/>
      <c r="DH252" s="38"/>
      <c r="DI252" s="38"/>
      <c r="DJ252" s="38"/>
      <c r="DK252" s="38"/>
      <c r="DL252" s="38"/>
      <c r="DM252" s="38"/>
      <c r="DN252" s="38"/>
      <c r="DO252" s="38"/>
      <c r="DP252" s="38"/>
      <c r="DQ252" s="38"/>
      <c r="DR252" s="38"/>
      <c r="DS252" s="38"/>
      <c r="DT252" s="38"/>
      <c r="DU252" s="38"/>
      <c r="DV252" s="38"/>
      <c r="DW252" s="38"/>
      <c r="DX252" s="38"/>
      <c r="DY252" s="38"/>
      <c r="DZ252" s="38"/>
      <c r="EA252" s="38"/>
      <c r="EB252" s="38"/>
      <c r="EC252" s="38"/>
      <c r="ED252" s="38"/>
      <c r="EE252" s="38"/>
      <c r="EF252" s="38"/>
      <c r="EG252" s="38"/>
      <c r="EH252" s="38"/>
      <c r="EI252" s="38"/>
      <c r="EJ252" s="38"/>
      <c r="EK252" s="38"/>
      <c r="EL252" s="38"/>
      <c r="EM252" s="38"/>
      <c r="EN252" s="38"/>
      <c r="EO252" s="38"/>
      <c r="EP252" s="38"/>
      <c r="EQ252" s="38"/>
      <c r="ER252" s="38"/>
      <c r="ES252" s="38"/>
      <c r="ET252" s="38"/>
      <c r="EU252" s="38"/>
      <c r="EV252" s="38"/>
      <c r="EW252" s="38"/>
      <c r="EX252" s="38"/>
      <c r="EY252" s="38"/>
      <c r="EZ252" s="38"/>
      <c r="FA252" s="38"/>
      <c r="FB252" s="38"/>
      <c r="FC252" s="38"/>
      <c r="FD252" s="38"/>
      <c r="FE252" s="38"/>
      <c r="FF252" s="38"/>
      <c r="FG252" s="38"/>
      <c r="FH252" s="38"/>
      <c r="FI252" s="38"/>
      <c r="FJ252" s="38"/>
      <c r="FK252" s="38"/>
      <c r="FL252" s="38"/>
      <c r="FM252" s="38"/>
      <c r="FN252" s="38"/>
      <c r="FO252" s="38"/>
      <c r="FP252" s="38"/>
      <c r="FQ252" s="38"/>
      <c r="FR252" s="38"/>
      <c r="FS252" s="38"/>
      <c r="FT252" s="38"/>
      <c r="FU252" s="38"/>
      <c r="FV252" s="38"/>
      <c r="FW252" s="38"/>
      <c r="FX252" s="38"/>
      <c r="FY252" s="38"/>
      <c r="FZ252" s="38"/>
      <c r="GA252" s="38"/>
      <c r="GB252" s="38"/>
      <c r="GC252" s="38"/>
      <c r="GD252" s="38"/>
      <c r="GE252" s="38"/>
      <c r="GF252" s="38"/>
      <c r="GG252" s="38"/>
      <c r="GH252" s="38"/>
      <c r="GI252" s="38"/>
      <c r="GJ252" s="38"/>
      <c r="GK252" s="38"/>
      <c r="GL252" s="38"/>
      <c r="GM252" s="38"/>
      <c r="GN252" s="38"/>
      <c r="GO252" s="38"/>
      <c r="GP252" s="38"/>
      <c r="GQ252" s="38"/>
      <c r="GR252" s="38"/>
      <c r="GS252" s="38"/>
      <c r="GT252" s="38"/>
      <c r="GU252" s="38"/>
      <c r="GV252" s="38"/>
      <c r="GW252" s="38"/>
      <c r="GX252" s="38"/>
      <c r="GY252" s="38"/>
      <c r="GZ252" s="38"/>
      <c r="HA252" s="38"/>
      <c r="HB252" s="38"/>
      <c r="HC252" s="38"/>
      <c r="HD252" s="38"/>
      <c r="HE252" s="38"/>
      <c r="HF252" s="38"/>
      <c r="HG252" s="38"/>
      <c r="HH252" s="38"/>
      <c r="HI252" s="38"/>
      <c r="HJ252" s="38"/>
      <c r="HK252" s="38"/>
      <c r="HL252" s="38"/>
      <c r="HM252" s="38"/>
      <c r="HN252" s="38"/>
      <c r="HO252" s="38"/>
      <c r="HP252" s="38"/>
      <c r="HQ252" s="38"/>
      <c r="HR252" s="38"/>
      <c r="HS252" s="38"/>
      <c r="HT252" s="38"/>
    </row>
    <row r="253" spans="1:228">
      <c r="B253" s="29"/>
      <c r="C253" s="30"/>
      <c r="D253" s="43"/>
      <c r="E253" s="42" t="s">
        <v>424</v>
      </c>
      <c r="F253" s="35"/>
      <c r="G253" s="30"/>
      <c r="H253" s="30"/>
      <c r="I253" s="189"/>
      <c r="J253" s="189"/>
      <c r="K253" s="189"/>
      <c r="L253" s="30"/>
      <c r="M253" s="30"/>
      <c r="N253" s="30"/>
      <c r="O253" s="30"/>
      <c r="P253" s="32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  <c r="AJ253" s="38"/>
      <c r="AK253" s="38"/>
      <c r="AL253" s="38"/>
      <c r="AM253" s="38"/>
      <c r="AN253" s="38"/>
      <c r="AO253" s="38"/>
      <c r="AP253" s="38"/>
      <c r="AQ253" s="38"/>
      <c r="AR253" s="38"/>
      <c r="AS253" s="38"/>
      <c r="AT253" s="38"/>
      <c r="AU253" s="38"/>
      <c r="AV253" s="38"/>
      <c r="AW253" s="38"/>
      <c r="AX253" s="38"/>
      <c r="AY253" s="38"/>
      <c r="AZ253" s="38"/>
      <c r="BA253" s="38"/>
      <c r="BB253" s="38"/>
      <c r="BC253" s="38"/>
      <c r="BD253" s="38"/>
      <c r="BE253" s="38"/>
      <c r="BF253" s="38"/>
      <c r="BG253" s="38"/>
      <c r="BH253" s="38"/>
      <c r="BI253" s="38"/>
      <c r="BJ253" s="38"/>
      <c r="BK253" s="38"/>
      <c r="BL253" s="38"/>
      <c r="BM253" s="38"/>
      <c r="BN253" s="38"/>
      <c r="BO253" s="38"/>
      <c r="BP253" s="38"/>
      <c r="BQ253" s="38"/>
      <c r="BR253" s="38"/>
      <c r="BS253" s="38"/>
      <c r="BT253" s="38"/>
      <c r="BU253" s="38"/>
      <c r="BV253" s="38"/>
      <c r="BW253" s="38"/>
      <c r="BX253" s="38"/>
      <c r="BY253" s="38"/>
      <c r="BZ253" s="38"/>
      <c r="CA253" s="38"/>
      <c r="CB253" s="38"/>
      <c r="CC253" s="38"/>
      <c r="CD253" s="38"/>
      <c r="CE253" s="38"/>
      <c r="CF253" s="38"/>
      <c r="CG253" s="38"/>
      <c r="CH253" s="38"/>
      <c r="CI253" s="38"/>
      <c r="CJ253" s="38"/>
      <c r="CK253" s="38"/>
      <c r="CL253" s="38"/>
      <c r="CM253" s="38"/>
      <c r="CN253" s="38"/>
      <c r="CO253" s="38"/>
      <c r="CP253" s="38"/>
      <c r="CQ253" s="38"/>
      <c r="CR253" s="38"/>
      <c r="CS253" s="38"/>
      <c r="CT253" s="38"/>
      <c r="CU253" s="38"/>
      <c r="CV253" s="38"/>
      <c r="CW253" s="38"/>
      <c r="CX253" s="38"/>
      <c r="CY253" s="38"/>
      <c r="CZ253" s="38"/>
      <c r="DA253" s="38"/>
      <c r="DB253" s="38"/>
      <c r="DC253" s="38"/>
      <c r="DD253" s="38"/>
      <c r="DE253" s="38"/>
      <c r="DF253" s="38"/>
      <c r="DG253" s="38"/>
      <c r="DH253" s="38"/>
      <c r="DI253" s="38"/>
      <c r="DJ253" s="38"/>
      <c r="DK253" s="38"/>
      <c r="DL253" s="38"/>
      <c r="DM253" s="38"/>
      <c r="DN253" s="38"/>
      <c r="DO253" s="38"/>
      <c r="DP253" s="38"/>
      <c r="DQ253" s="38"/>
      <c r="DR253" s="38"/>
      <c r="DS253" s="38"/>
      <c r="DT253" s="38"/>
      <c r="DU253" s="38"/>
      <c r="DV253" s="38"/>
      <c r="DW253" s="38"/>
      <c r="DX253" s="38"/>
      <c r="DY253" s="38"/>
      <c r="DZ253" s="38"/>
      <c r="EA253" s="38"/>
      <c r="EB253" s="38"/>
      <c r="EC253" s="38"/>
      <c r="ED253" s="38"/>
      <c r="EE253" s="38"/>
      <c r="EF253" s="38"/>
      <c r="EG253" s="38"/>
      <c r="EH253" s="38"/>
      <c r="EI253" s="38"/>
      <c r="EJ253" s="38"/>
      <c r="EK253" s="38"/>
      <c r="EL253" s="38"/>
      <c r="EM253" s="38"/>
      <c r="EN253" s="38"/>
      <c r="EO253" s="38"/>
      <c r="EP253" s="38"/>
      <c r="EQ253" s="38"/>
      <c r="ER253" s="38"/>
      <c r="ES253" s="38"/>
      <c r="ET253" s="38"/>
      <c r="EU253" s="38"/>
      <c r="EV253" s="38"/>
      <c r="EW253" s="38"/>
      <c r="EX253" s="38"/>
      <c r="EY253" s="38"/>
      <c r="EZ253" s="38"/>
      <c r="FA253" s="38"/>
      <c r="FB253" s="38"/>
      <c r="FC253" s="38"/>
      <c r="FD253" s="38"/>
      <c r="FE253" s="38"/>
      <c r="FF253" s="38"/>
      <c r="FG253" s="38"/>
      <c r="FH253" s="38"/>
      <c r="FI253" s="38"/>
      <c r="FJ253" s="38"/>
      <c r="FK253" s="38"/>
      <c r="FL253" s="38"/>
      <c r="FM253" s="38"/>
      <c r="FN253" s="38"/>
      <c r="FO253" s="38"/>
      <c r="FP253" s="38"/>
      <c r="FQ253" s="38"/>
      <c r="FR253" s="38"/>
      <c r="FS253" s="38"/>
      <c r="FT253" s="38"/>
      <c r="FU253" s="38"/>
      <c r="FV253" s="38"/>
      <c r="FW253" s="38"/>
      <c r="FX253" s="38"/>
      <c r="FY253" s="38"/>
      <c r="FZ253" s="38"/>
      <c r="GA253" s="38"/>
      <c r="GB253" s="38"/>
      <c r="GC253" s="38"/>
      <c r="GD253" s="38"/>
      <c r="GE253" s="38"/>
      <c r="GF253" s="38"/>
      <c r="GG253" s="38"/>
      <c r="GH253" s="38"/>
      <c r="GI253" s="38"/>
      <c r="GJ253" s="38"/>
      <c r="GK253" s="38"/>
      <c r="GL253" s="38"/>
      <c r="GM253" s="38"/>
      <c r="GN253" s="38"/>
      <c r="GO253" s="38"/>
      <c r="GP253" s="38"/>
      <c r="GQ253" s="38"/>
      <c r="GR253" s="38"/>
      <c r="GS253" s="38"/>
      <c r="GT253" s="38"/>
      <c r="GU253" s="38"/>
      <c r="GV253" s="38"/>
      <c r="GW253" s="38"/>
      <c r="GX253" s="38"/>
      <c r="GY253" s="38"/>
      <c r="GZ253" s="38"/>
      <c r="HA253" s="38"/>
      <c r="HB253" s="38"/>
      <c r="HC253" s="38"/>
      <c r="HD253" s="38"/>
      <c r="HE253" s="38"/>
      <c r="HF253" s="38"/>
      <c r="HG253" s="38"/>
      <c r="HH253" s="38"/>
      <c r="HI253" s="38"/>
      <c r="HJ253" s="38"/>
      <c r="HK253" s="38"/>
      <c r="HL253" s="38"/>
      <c r="HM253" s="38"/>
      <c r="HN253" s="38"/>
      <c r="HO253" s="38"/>
      <c r="HP253" s="38"/>
      <c r="HQ253" s="38"/>
      <c r="HR253" s="38"/>
      <c r="HS253" s="38"/>
      <c r="HT253" s="38"/>
    </row>
    <row r="254" spans="1:228" s="31" customFormat="1">
      <c r="A254" s="83"/>
      <c r="B254" s="29"/>
      <c r="C254" s="30"/>
      <c r="D254" s="43"/>
      <c r="E254" s="42" t="s">
        <v>424</v>
      </c>
      <c r="F254" s="35"/>
      <c r="G254" s="30"/>
      <c r="H254" s="30"/>
      <c r="I254" s="189"/>
      <c r="J254" s="189"/>
      <c r="K254" s="189"/>
      <c r="L254" s="30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  <c r="BJ254" s="25"/>
      <c r="BK254" s="25"/>
      <c r="BL254" s="25"/>
      <c r="BM254" s="25"/>
      <c r="BN254" s="25"/>
      <c r="BO254" s="25"/>
      <c r="BP254" s="25"/>
      <c r="BQ254" s="25"/>
      <c r="BR254" s="25"/>
      <c r="BS254" s="25"/>
      <c r="BT254" s="25"/>
      <c r="BU254" s="25"/>
      <c r="BV254" s="25"/>
      <c r="BW254" s="25"/>
      <c r="BX254" s="25"/>
      <c r="BY254" s="25"/>
      <c r="BZ254" s="25"/>
      <c r="CA254" s="25"/>
      <c r="CB254" s="25"/>
      <c r="CC254" s="25"/>
      <c r="CD254" s="25"/>
      <c r="CE254" s="25"/>
      <c r="CF254" s="25"/>
      <c r="CG254" s="25"/>
      <c r="CH254" s="25"/>
      <c r="CI254" s="25"/>
      <c r="CJ254" s="25"/>
      <c r="CK254" s="25"/>
      <c r="CL254" s="25"/>
      <c r="CM254" s="25"/>
      <c r="CN254" s="25"/>
      <c r="CO254" s="25"/>
      <c r="CP254" s="25"/>
      <c r="CQ254" s="25"/>
      <c r="CR254" s="25"/>
      <c r="CS254" s="25"/>
      <c r="CT254" s="25"/>
      <c r="CU254" s="25"/>
      <c r="CV254" s="25"/>
      <c r="CW254" s="25"/>
      <c r="CX254" s="25"/>
      <c r="CY254" s="25"/>
      <c r="CZ254" s="25"/>
      <c r="DA254" s="25"/>
      <c r="DB254" s="25"/>
      <c r="DC254" s="25"/>
      <c r="DD254" s="25"/>
      <c r="DE254" s="25"/>
      <c r="DF254" s="25"/>
      <c r="DG254" s="25"/>
      <c r="DH254" s="25"/>
      <c r="DI254" s="25"/>
      <c r="DJ254" s="25"/>
      <c r="DK254" s="25"/>
      <c r="DL254" s="25"/>
      <c r="DM254" s="25"/>
      <c r="DN254" s="25"/>
      <c r="DO254" s="25"/>
      <c r="DP254" s="25"/>
      <c r="DQ254" s="25"/>
      <c r="DR254" s="25"/>
      <c r="DS254" s="25"/>
      <c r="DT254" s="25"/>
      <c r="DU254" s="25"/>
      <c r="DV254" s="25"/>
      <c r="DW254" s="25"/>
      <c r="DX254" s="25"/>
      <c r="DY254" s="25"/>
      <c r="DZ254" s="25"/>
      <c r="EA254" s="25"/>
      <c r="EB254" s="25"/>
      <c r="EC254" s="25"/>
      <c r="ED254" s="25"/>
      <c r="EE254" s="25"/>
      <c r="EF254" s="25"/>
      <c r="EG254" s="25"/>
      <c r="EH254" s="25"/>
      <c r="EI254" s="25"/>
      <c r="EJ254" s="25"/>
      <c r="EK254" s="25"/>
      <c r="EL254" s="25"/>
      <c r="EM254" s="25"/>
      <c r="EN254" s="25"/>
      <c r="EO254" s="25"/>
      <c r="EP254" s="25"/>
      <c r="EQ254" s="25"/>
      <c r="ER254" s="25"/>
      <c r="ES254" s="25"/>
      <c r="ET254" s="25"/>
      <c r="EU254" s="25"/>
      <c r="EV254" s="25"/>
      <c r="EW254" s="25"/>
      <c r="EX254" s="25"/>
      <c r="EY254" s="25"/>
      <c r="EZ254" s="25"/>
      <c r="FA254" s="25"/>
      <c r="FB254" s="25"/>
      <c r="FC254" s="25"/>
      <c r="FD254" s="25"/>
      <c r="FE254" s="25"/>
      <c r="FF254" s="25"/>
      <c r="FG254" s="25"/>
      <c r="FH254" s="25"/>
      <c r="FI254" s="25"/>
      <c r="FJ254" s="25"/>
      <c r="FK254" s="25"/>
      <c r="FL254" s="25"/>
      <c r="FM254" s="25"/>
      <c r="FN254" s="25"/>
      <c r="FO254" s="25"/>
      <c r="FP254" s="25"/>
      <c r="FQ254" s="25"/>
      <c r="FR254" s="25"/>
      <c r="FS254" s="25"/>
      <c r="FT254" s="25"/>
      <c r="FU254" s="25"/>
      <c r="FV254" s="25"/>
      <c r="FW254" s="25"/>
      <c r="FX254" s="25"/>
      <c r="FY254" s="25"/>
      <c r="FZ254" s="25"/>
      <c r="GA254" s="25"/>
      <c r="GB254" s="25"/>
      <c r="GC254" s="25"/>
      <c r="GD254" s="25"/>
      <c r="GE254" s="25"/>
      <c r="GF254" s="25"/>
      <c r="GG254" s="25"/>
      <c r="GH254" s="25"/>
      <c r="GI254" s="25"/>
      <c r="GJ254" s="25"/>
      <c r="GK254" s="25"/>
      <c r="GL254" s="25"/>
      <c r="GM254" s="25"/>
      <c r="GN254" s="25"/>
      <c r="GO254" s="25"/>
      <c r="GP254" s="25"/>
      <c r="GQ254" s="25"/>
      <c r="GR254" s="25"/>
      <c r="GS254" s="25"/>
      <c r="GT254" s="25"/>
      <c r="GU254" s="25"/>
      <c r="GV254" s="25"/>
      <c r="GW254" s="25"/>
      <c r="GX254" s="25"/>
      <c r="GY254" s="25"/>
      <c r="GZ254" s="25"/>
      <c r="HA254" s="25"/>
      <c r="HB254" s="25"/>
      <c r="HC254" s="25"/>
      <c r="HD254" s="25"/>
      <c r="HE254" s="25"/>
      <c r="HF254" s="25"/>
      <c r="HG254" s="25"/>
      <c r="HH254" s="25"/>
      <c r="HI254" s="25"/>
      <c r="HJ254" s="25"/>
      <c r="HK254" s="25"/>
      <c r="HL254" s="25"/>
      <c r="HM254" s="25"/>
      <c r="HN254" s="25"/>
      <c r="HO254" s="25"/>
      <c r="HP254" s="25"/>
      <c r="HQ254" s="25"/>
      <c r="HR254" s="25"/>
      <c r="HS254" s="25"/>
      <c r="HT254" s="25"/>
    </row>
    <row r="255" spans="1:228">
      <c r="A255" s="82">
        <v>8000</v>
      </c>
      <c r="B255" s="68" t="s">
        <v>175</v>
      </c>
      <c r="C255" s="211">
        <v>10</v>
      </c>
      <c r="D255" s="81"/>
      <c r="E255" s="81" t="s">
        <v>234</v>
      </c>
      <c r="F255" s="81" t="s">
        <v>234</v>
      </c>
      <c r="G255" s="81" t="s">
        <v>234</v>
      </c>
      <c r="H255" s="70"/>
      <c r="I255" s="152" t="s">
        <v>235</v>
      </c>
      <c r="J255" s="152" t="s">
        <v>236</v>
      </c>
      <c r="K255" s="191" t="s">
        <v>305</v>
      </c>
      <c r="L255" s="70"/>
      <c r="M255" s="71"/>
    </row>
    <row r="256" spans="1:228">
      <c r="B256" s="29"/>
      <c r="C256" s="212"/>
      <c r="D256" s="50"/>
      <c r="E256" s="50" t="s">
        <v>234</v>
      </c>
      <c r="F256" s="35"/>
      <c r="G256" s="30"/>
      <c r="H256" s="30"/>
      <c r="I256" s="189"/>
      <c r="J256" s="189"/>
      <c r="K256" s="189"/>
      <c r="L256" s="30"/>
    </row>
    <row r="257" spans="1:228">
      <c r="B257" s="29"/>
      <c r="C257" s="212"/>
      <c r="D257" s="50"/>
      <c r="E257" s="50" t="s">
        <v>234</v>
      </c>
      <c r="F257" s="35"/>
      <c r="G257" s="30"/>
      <c r="H257" s="30"/>
      <c r="I257" s="189"/>
      <c r="J257" s="189"/>
      <c r="K257" s="189"/>
      <c r="L257" s="30"/>
    </row>
    <row r="258" spans="1:228">
      <c r="B258" s="29"/>
      <c r="C258" s="212"/>
      <c r="D258" s="50"/>
      <c r="E258" s="50" t="s">
        <v>234</v>
      </c>
      <c r="F258" s="35"/>
      <c r="G258" s="30"/>
      <c r="H258" s="30"/>
      <c r="I258" s="189"/>
      <c r="J258" s="189"/>
      <c r="K258" s="189"/>
      <c r="L258" s="30"/>
    </row>
    <row r="259" spans="1:228" s="31" customFormat="1">
      <c r="A259" s="83"/>
      <c r="B259" s="29"/>
      <c r="C259" s="212"/>
      <c r="D259" s="50"/>
      <c r="E259" s="50" t="s">
        <v>234</v>
      </c>
      <c r="F259" s="35"/>
      <c r="G259" s="30"/>
      <c r="H259" s="30"/>
      <c r="I259" s="189"/>
      <c r="J259" s="189"/>
      <c r="K259" s="189"/>
      <c r="L259" s="30"/>
      <c r="M259" s="25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  <c r="AA259" s="71"/>
      <c r="AB259" s="71"/>
      <c r="AC259" s="71"/>
      <c r="AD259" s="71"/>
      <c r="AE259" s="71"/>
      <c r="AF259" s="71"/>
      <c r="AG259" s="71"/>
      <c r="AH259" s="71"/>
      <c r="AI259" s="71"/>
      <c r="AJ259" s="71"/>
      <c r="AK259" s="71"/>
      <c r="AL259" s="71"/>
      <c r="AM259" s="71"/>
      <c r="AN259" s="71"/>
      <c r="AO259" s="71"/>
      <c r="AP259" s="71"/>
      <c r="AQ259" s="71"/>
      <c r="AR259" s="71"/>
      <c r="AS259" s="71"/>
      <c r="AT259" s="71"/>
      <c r="AU259" s="71"/>
      <c r="AV259" s="71"/>
      <c r="AW259" s="71"/>
      <c r="AX259" s="71"/>
      <c r="AY259" s="71"/>
      <c r="AZ259" s="71"/>
      <c r="BA259" s="71"/>
      <c r="BB259" s="71"/>
      <c r="BC259" s="71"/>
      <c r="BD259" s="71"/>
      <c r="BE259" s="71"/>
      <c r="BF259" s="71"/>
      <c r="BG259" s="71"/>
      <c r="BH259" s="71"/>
      <c r="BI259" s="71"/>
      <c r="BJ259" s="71"/>
      <c r="BK259" s="71"/>
      <c r="BL259" s="71"/>
      <c r="BM259" s="71"/>
      <c r="BN259" s="71"/>
      <c r="BO259" s="71"/>
      <c r="BP259" s="71"/>
      <c r="BQ259" s="71"/>
      <c r="BR259" s="71"/>
      <c r="BS259" s="71"/>
      <c r="BT259" s="71"/>
      <c r="BU259" s="71"/>
      <c r="BV259" s="71"/>
      <c r="BW259" s="71"/>
      <c r="BX259" s="71"/>
      <c r="BY259" s="71"/>
      <c r="BZ259" s="71"/>
      <c r="CA259" s="71"/>
      <c r="CB259" s="71"/>
      <c r="CC259" s="71"/>
      <c r="CD259" s="71"/>
      <c r="CE259" s="71"/>
      <c r="CF259" s="71"/>
      <c r="CG259" s="71"/>
      <c r="CH259" s="71"/>
      <c r="CI259" s="71"/>
      <c r="CJ259" s="71"/>
      <c r="CK259" s="71"/>
      <c r="CL259" s="71"/>
      <c r="CM259" s="71"/>
      <c r="CN259" s="71"/>
      <c r="CO259" s="71"/>
      <c r="CP259" s="71"/>
      <c r="CQ259" s="71"/>
      <c r="CR259" s="71"/>
      <c r="CS259" s="71"/>
      <c r="CT259" s="71"/>
      <c r="CU259" s="71"/>
      <c r="CV259" s="71"/>
      <c r="CW259" s="71"/>
      <c r="CX259" s="71"/>
      <c r="CY259" s="71"/>
      <c r="CZ259" s="71"/>
      <c r="DA259" s="71"/>
      <c r="DB259" s="71"/>
      <c r="DC259" s="71"/>
      <c r="DD259" s="71"/>
      <c r="DE259" s="71"/>
      <c r="DF259" s="71"/>
      <c r="DG259" s="71"/>
      <c r="DH259" s="71"/>
      <c r="DI259" s="71"/>
      <c r="DJ259" s="71"/>
      <c r="DK259" s="71"/>
      <c r="DL259" s="71"/>
      <c r="DM259" s="71"/>
      <c r="DN259" s="71"/>
      <c r="DO259" s="71"/>
      <c r="DP259" s="71"/>
      <c r="DQ259" s="71"/>
      <c r="DR259" s="71"/>
      <c r="DS259" s="71"/>
      <c r="DT259" s="71"/>
      <c r="DU259" s="71"/>
      <c r="DV259" s="71"/>
      <c r="DW259" s="71"/>
      <c r="DX259" s="71"/>
      <c r="DY259" s="71"/>
      <c r="DZ259" s="71"/>
      <c r="EA259" s="71"/>
      <c r="EB259" s="71"/>
      <c r="EC259" s="71"/>
      <c r="ED259" s="71"/>
      <c r="EE259" s="71"/>
      <c r="EF259" s="71"/>
      <c r="EG259" s="71"/>
      <c r="EH259" s="71"/>
      <c r="EI259" s="71"/>
      <c r="EJ259" s="71"/>
      <c r="EK259" s="71"/>
      <c r="EL259" s="71"/>
      <c r="EM259" s="71"/>
      <c r="EN259" s="71"/>
      <c r="EO259" s="71"/>
      <c r="EP259" s="71"/>
      <c r="EQ259" s="71"/>
      <c r="ER259" s="71"/>
      <c r="ES259" s="71"/>
      <c r="ET259" s="71"/>
      <c r="EU259" s="71"/>
      <c r="EV259" s="71"/>
      <c r="EW259" s="71"/>
      <c r="EX259" s="71"/>
      <c r="EY259" s="71"/>
      <c r="EZ259" s="71"/>
      <c r="FA259" s="71"/>
      <c r="FB259" s="71"/>
      <c r="FC259" s="71"/>
      <c r="FD259" s="71"/>
      <c r="FE259" s="71"/>
      <c r="FF259" s="71"/>
      <c r="FG259" s="71"/>
      <c r="FH259" s="71"/>
      <c r="FI259" s="71"/>
      <c r="FJ259" s="71"/>
      <c r="FK259" s="71"/>
      <c r="FL259" s="71"/>
      <c r="FM259" s="71"/>
      <c r="FN259" s="71"/>
      <c r="FO259" s="71"/>
      <c r="FP259" s="71"/>
      <c r="FQ259" s="71"/>
      <c r="FR259" s="71"/>
      <c r="FS259" s="71"/>
      <c r="FT259" s="71"/>
      <c r="FU259" s="71"/>
      <c r="FV259" s="71"/>
      <c r="FW259" s="71"/>
      <c r="FX259" s="71"/>
      <c r="FY259" s="71"/>
      <c r="FZ259" s="71"/>
      <c r="GA259" s="71"/>
      <c r="GB259" s="71"/>
      <c r="GC259" s="71"/>
      <c r="GD259" s="71"/>
      <c r="GE259" s="71"/>
      <c r="GF259" s="71"/>
      <c r="GG259" s="71"/>
      <c r="GH259" s="71"/>
      <c r="GI259" s="71"/>
      <c r="GJ259" s="71"/>
      <c r="GK259" s="71"/>
      <c r="GL259" s="71"/>
      <c r="GM259" s="71"/>
      <c r="GN259" s="71"/>
      <c r="GO259" s="71"/>
      <c r="GP259" s="71"/>
      <c r="GQ259" s="71"/>
      <c r="GR259" s="71"/>
      <c r="GS259" s="71"/>
      <c r="GT259" s="71"/>
      <c r="GU259" s="71"/>
      <c r="GV259" s="71"/>
      <c r="GW259" s="71"/>
      <c r="GX259" s="71"/>
      <c r="GY259" s="71"/>
      <c r="GZ259" s="71"/>
      <c r="HA259" s="71"/>
      <c r="HB259" s="71"/>
      <c r="HC259" s="71"/>
      <c r="HD259" s="71"/>
      <c r="HE259" s="71"/>
      <c r="HF259" s="71"/>
      <c r="HG259" s="71"/>
      <c r="HH259" s="71"/>
      <c r="HI259" s="71"/>
      <c r="HJ259" s="71"/>
      <c r="HK259" s="71"/>
      <c r="HL259" s="71"/>
      <c r="HM259" s="71"/>
      <c r="HN259" s="71"/>
      <c r="HO259" s="71"/>
      <c r="HP259" s="71"/>
      <c r="HQ259" s="71"/>
      <c r="HR259" s="71"/>
      <c r="HS259" s="71"/>
      <c r="HT259" s="71"/>
    </row>
    <row r="260" spans="1:228" s="31" customFormat="1">
      <c r="A260" s="83"/>
      <c r="B260" s="29"/>
      <c r="C260" s="212"/>
      <c r="D260" s="50"/>
      <c r="E260" s="50" t="s">
        <v>234</v>
      </c>
      <c r="F260" s="35"/>
      <c r="G260" s="30"/>
      <c r="H260" s="30"/>
      <c r="I260" s="189"/>
      <c r="J260" s="189"/>
      <c r="K260" s="189"/>
      <c r="L260" s="30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  <c r="BJ260" s="25"/>
      <c r="BK260" s="25"/>
      <c r="BL260" s="25"/>
      <c r="BM260" s="25"/>
      <c r="BN260" s="25"/>
      <c r="BO260" s="25"/>
      <c r="BP260" s="25"/>
      <c r="BQ260" s="25"/>
      <c r="BR260" s="25"/>
      <c r="BS260" s="25"/>
      <c r="BT260" s="25"/>
      <c r="BU260" s="25"/>
      <c r="BV260" s="25"/>
      <c r="BW260" s="25"/>
      <c r="BX260" s="25"/>
      <c r="BY260" s="25"/>
      <c r="BZ260" s="25"/>
      <c r="CA260" s="25"/>
      <c r="CB260" s="25"/>
      <c r="CC260" s="25"/>
      <c r="CD260" s="25"/>
      <c r="CE260" s="25"/>
      <c r="CF260" s="25"/>
      <c r="CG260" s="25"/>
      <c r="CH260" s="25"/>
      <c r="CI260" s="25"/>
      <c r="CJ260" s="25"/>
      <c r="CK260" s="25"/>
      <c r="CL260" s="25"/>
      <c r="CM260" s="25"/>
      <c r="CN260" s="25"/>
      <c r="CO260" s="25"/>
      <c r="CP260" s="25"/>
      <c r="CQ260" s="25"/>
      <c r="CR260" s="25"/>
      <c r="CS260" s="25"/>
      <c r="CT260" s="25"/>
      <c r="CU260" s="25"/>
      <c r="CV260" s="25"/>
      <c r="CW260" s="25"/>
      <c r="CX260" s="25"/>
      <c r="CY260" s="25"/>
      <c r="CZ260" s="25"/>
      <c r="DA260" s="25"/>
      <c r="DB260" s="25"/>
      <c r="DC260" s="25"/>
      <c r="DD260" s="25"/>
      <c r="DE260" s="25"/>
      <c r="DF260" s="25"/>
      <c r="DG260" s="25"/>
      <c r="DH260" s="25"/>
      <c r="DI260" s="25"/>
      <c r="DJ260" s="25"/>
      <c r="DK260" s="25"/>
      <c r="DL260" s="25"/>
      <c r="DM260" s="25"/>
      <c r="DN260" s="25"/>
      <c r="DO260" s="25"/>
      <c r="DP260" s="25"/>
      <c r="DQ260" s="25"/>
      <c r="DR260" s="25"/>
      <c r="DS260" s="25"/>
      <c r="DT260" s="25"/>
      <c r="DU260" s="25"/>
      <c r="DV260" s="25"/>
      <c r="DW260" s="25"/>
      <c r="DX260" s="25"/>
      <c r="DY260" s="25"/>
      <c r="DZ260" s="25"/>
      <c r="EA260" s="25"/>
      <c r="EB260" s="25"/>
      <c r="EC260" s="25"/>
      <c r="ED260" s="25"/>
      <c r="EE260" s="25"/>
      <c r="EF260" s="25"/>
      <c r="EG260" s="25"/>
      <c r="EH260" s="25"/>
      <c r="EI260" s="25"/>
      <c r="EJ260" s="25"/>
      <c r="EK260" s="25"/>
      <c r="EL260" s="25"/>
      <c r="EM260" s="25"/>
      <c r="EN260" s="25"/>
      <c r="EO260" s="25"/>
      <c r="EP260" s="25"/>
      <c r="EQ260" s="25"/>
      <c r="ER260" s="25"/>
      <c r="ES260" s="25"/>
      <c r="ET260" s="25"/>
      <c r="EU260" s="25"/>
      <c r="EV260" s="25"/>
      <c r="EW260" s="25"/>
      <c r="EX260" s="25"/>
      <c r="EY260" s="25"/>
      <c r="EZ260" s="25"/>
      <c r="FA260" s="25"/>
      <c r="FB260" s="25"/>
      <c r="FC260" s="25"/>
      <c r="FD260" s="25"/>
      <c r="FE260" s="25"/>
      <c r="FF260" s="25"/>
      <c r="FG260" s="25"/>
      <c r="FH260" s="25"/>
      <c r="FI260" s="25"/>
      <c r="FJ260" s="25"/>
      <c r="FK260" s="25"/>
      <c r="FL260" s="25"/>
      <c r="FM260" s="25"/>
      <c r="FN260" s="25"/>
      <c r="FO260" s="25"/>
      <c r="FP260" s="25"/>
      <c r="FQ260" s="25"/>
      <c r="FR260" s="25"/>
      <c r="FS260" s="25"/>
      <c r="FT260" s="25"/>
      <c r="FU260" s="25"/>
      <c r="FV260" s="25"/>
      <c r="FW260" s="25"/>
      <c r="FX260" s="25"/>
      <c r="FY260" s="25"/>
      <c r="FZ260" s="25"/>
      <c r="GA260" s="25"/>
      <c r="GB260" s="25"/>
      <c r="GC260" s="25"/>
      <c r="GD260" s="25"/>
      <c r="GE260" s="25"/>
      <c r="GF260" s="25"/>
      <c r="GG260" s="25"/>
      <c r="GH260" s="25"/>
      <c r="GI260" s="25"/>
      <c r="GJ260" s="25"/>
      <c r="GK260" s="25"/>
      <c r="GL260" s="25"/>
      <c r="GM260" s="25"/>
      <c r="GN260" s="25"/>
      <c r="GO260" s="25"/>
      <c r="GP260" s="25"/>
      <c r="GQ260" s="25"/>
      <c r="GR260" s="25"/>
      <c r="GS260" s="25"/>
      <c r="GT260" s="25"/>
      <c r="GU260" s="25"/>
      <c r="GV260" s="25"/>
      <c r="GW260" s="25"/>
      <c r="GX260" s="25"/>
      <c r="GY260" s="25"/>
      <c r="GZ260" s="25"/>
      <c r="HA260" s="25"/>
      <c r="HB260" s="25"/>
      <c r="HC260" s="25"/>
      <c r="HD260" s="25"/>
      <c r="HE260" s="25"/>
      <c r="HF260" s="25"/>
      <c r="HG260" s="25"/>
      <c r="HH260" s="25"/>
      <c r="HI260" s="25"/>
      <c r="HJ260" s="25"/>
      <c r="HK260" s="25"/>
      <c r="HL260" s="25"/>
      <c r="HM260" s="25"/>
      <c r="HN260" s="25"/>
      <c r="HO260" s="25"/>
      <c r="HP260" s="25"/>
      <c r="HQ260" s="25"/>
      <c r="HR260" s="25"/>
      <c r="HS260" s="25"/>
      <c r="HT260" s="25"/>
    </row>
    <row r="261" spans="1:228" s="31" customFormat="1">
      <c r="A261" s="83"/>
      <c r="B261" s="29"/>
      <c r="C261" s="212"/>
      <c r="D261" s="50"/>
      <c r="E261" s="50" t="s">
        <v>234</v>
      </c>
      <c r="F261" s="35"/>
      <c r="G261" s="30"/>
      <c r="H261" s="30"/>
      <c r="I261" s="189"/>
      <c r="J261" s="189"/>
      <c r="K261" s="189"/>
      <c r="L261" s="30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  <c r="BJ261" s="25"/>
      <c r="BK261" s="25"/>
      <c r="BL261" s="25"/>
      <c r="BM261" s="25"/>
      <c r="BN261" s="25"/>
      <c r="BO261" s="25"/>
      <c r="BP261" s="25"/>
      <c r="BQ261" s="25"/>
      <c r="BR261" s="25"/>
      <c r="BS261" s="25"/>
      <c r="BT261" s="25"/>
      <c r="BU261" s="25"/>
      <c r="BV261" s="25"/>
      <c r="BW261" s="25"/>
      <c r="BX261" s="25"/>
      <c r="BY261" s="25"/>
      <c r="BZ261" s="25"/>
      <c r="CA261" s="25"/>
      <c r="CB261" s="25"/>
      <c r="CC261" s="25"/>
      <c r="CD261" s="25"/>
      <c r="CE261" s="25"/>
      <c r="CF261" s="25"/>
      <c r="CG261" s="25"/>
      <c r="CH261" s="25"/>
      <c r="CI261" s="25"/>
      <c r="CJ261" s="25"/>
      <c r="CK261" s="25"/>
      <c r="CL261" s="25"/>
      <c r="CM261" s="25"/>
      <c r="CN261" s="25"/>
      <c r="CO261" s="25"/>
      <c r="CP261" s="25"/>
      <c r="CQ261" s="25"/>
      <c r="CR261" s="25"/>
      <c r="CS261" s="25"/>
      <c r="CT261" s="25"/>
      <c r="CU261" s="25"/>
      <c r="CV261" s="25"/>
      <c r="CW261" s="25"/>
      <c r="CX261" s="25"/>
      <c r="CY261" s="25"/>
      <c r="CZ261" s="25"/>
      <c r="DA261" s="25"/>
      <c r="DB261" s="25"/>
      <c r="DC261" s="25"/>
      <c r="DD261" s="25"/>
      <c r="DE261" s="25"/>
      <c r="DF261" s="25"/>
      <c r="DG261" s="25"/>
      <c r="DH261" s="25"/>
      <c r="DI261" s="25"/>
      <c r="DJ261" s="25"/>
      <c r="DK261" s="25"/>
      <c r="DL261" s="25"/>
      <c r="DM261" s="25"/>
      <c r="DN261" s="25"/>
      <c r="DO261" s="25"/>
      <c r="DP261" s="25"/>
      <c r="DQ261" s="25"/>
      <c r="DR261" s="25"/>
      <c r="DS261" s="25"/>
      <c r="DT261" s="25"/>
      <c r="DU261" s="25"/>
      <c r="DV261" s="25"/>
      <c r="DW261" s="25"/>
      <c r="DX261" s="25"/>
      <c r="DY261" s="25"/>
      <c r="DZ261" s="25"/>
      <c r="EA261" s="25"/>
      <c r="EB261" s="25"/>
      <c r="EC261" s="25"/>
      <c r="ED261" s="25"/>
      <c r="EE261" s="25"/>
      <c r="EF261" s="25"/>
      <c r="EG261" s="25"/>
      <c r="EH261" s="25"/>
      <c r="EI261" s="25"/>
      <c r="EJ261" s="25"/>
      <c r="EK261" s="25"/>
      <c r="EL261" s="25"/>
      <c r="EM261" s="25"/>
      <c r="EN261" s="25"/>
      <c r="EO261" s="25"/>
      <c r="EP261" s="25"/>
      <c r="EQ261" s="25"/>
      <c r="ER261" s="25"/>
      <c r="ES261" s="25"/>
      <c r="ET261" s="25"/>
      <c r="EU261" s="25"/>
      <c r="EV261" s="25"/>
      <c r="EW261" s="25"/>
      <c r="EX261" s="25"/>
      <c r="EY261" s="25"/>
      <c r="EZ261" s="25"/>
      <c r="FA261" s="25"/>
      <c r="FB261" s="25"/>
      <c r="FC261" s="25"/>
      <c r="FD261" s="25"/>
      <c r="FE261" s="25"/>
      <c r="FF261" s="25"/>
      <c r="FG261" s="25"/>
      <c r="FH261" s="25"/>
      <c r="FI261" s="25"/>
      <c r="FJ261" s="25"/>
      <c r="FK261" s="25"/>
      <c r="FL261" s="25"/>
      <c r="FM261" s="25"/>
      <c r="FN261" s="25"/>
      <c r="FO261" s="25"/>
      <c r="FP261" s="25"/>
      <c r="FQ261" s="25"/>
      <c r="FR261" s="25"/>
      <c r="FS261" s="25"/>
      <c r="FT261" s="25"/>
      <c r="FU261" s="25"/>
      <c r="FV261" s="25"/>
      <c r="FW261" s="25"/>
      <c r="FX261" s="25"/>
      <c r="FY261" s="25"/>
      <c r="FZ261" s="25"/>
      <c r="GA261" s="25"/>
      <c r="GB261" s="25"/>
      <c r="GC261" s="25"/>
      <c r="GD261" s="25"/>
      <c r="GE261" s="25"/>
      <c r="GF261" s="25"/>
      <c r="GG261" s="25"/>
      <c r="GH261" s="25"/>
      <c r="GI261" s="25"/>
      <c r="GJ261" s="25"/>
      <c r="GK261" s="25"/>
      <c r="GL261" s="25"/>
      <c r="GM261" s="25"/>
      <c r="GN261" s="25"/>
      <c r="GO261" s="25"/>
      <c r="GP261" s="25"/>
      <c r="GQ261" s="25"/>
      <c r="GR261" s="25"/>
      <c r="GS261" s="25"/>
      <c r="GT261" s="25"/>
      <c r="GU261" s="25"/>
      <c r="GV261" s="25"/>
      <c r="GW261" s="25"/>
      <c r="GX261" s="25"/>
      <c r="GY261" s="25"/>
      <c r="GZ261" s="25"/>
      <c r="HA261" s="25"/>
      <c r="HB261" s="25"/>
      <c r="HC261" s="25"/>
      <c r="HD261" s="25"/>
      <c r="HE261" s="25"/>
      <c r="HF261" s="25"/>
      <c r="HG261" s="25"/>
      <c r="HH261" s="25"/>
      <c r="HI261" s="25"/>
      <c r="HJ261" s="25"/>
      <c r="HK261" s="25"/>
      <c r="HL261" s="25"/>
      <c r="HM261" s="25"/>
      <c r="HN261" s="25"/>
      <c r="HO261" s="25"/>
      <c r="HP261" s="25"/>
      <c r="HQ261" s="25"/>
      <c r="HR261" s="25"/>
      <c r="HS261" s="25"/>
      <c r="HT261" s="25"/>
    </row>
    <row r="262" spans="1:228" s="31" customFormat="1">
      <c r="A262" s="83"/>
      <c r="B262" s="29"/>
      <c r="C262" s="30"/>
      <c r="D262" s="43"/>
      <c r="E262" s="50" t="s">
        <v>234</v>
      </c>
      <c r="F262" s="35"/>
      <c r="G262" s="30"/>
      <c r="H262" s="30"/>
      <c r="I262" s="189"/>
      <c r="J262" s="189"/>
      <c r="K262" s="189"/>
      <c r="L262" s="30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  <c r="BJ262" s="25"/>
      <c r="BK262" s="25"/>
      <c r="BL262" s="25"/>
      <c r="BM262" s="25"/>
      <c r="BN262" s="25"/>
      <c r="BO262" s="25"/>
      <c r="BP262" s="25"/>
      <c r="BQ262" s="25"/>
      <c r="BR262" s="25"/>
      <c r="BS262" s="25"/>
      <c r="BT262" s="25"/>
      <c r="BU262" s="25"/>
      <c r="BV262" s="25"/>
      <c r="BW262" s="25"/>
      <c r="BX262" s="25"/>
      <c r="BY262" s="25"/>
      <c r="BZ262" s="25"/>
      <c r="CA262" s="25"/>
      <c r="CB262" s="25"/>
      <c r="CC262" s="25"/>
      <c r="CD262" s="25"/>
      <c r="CE262" s="25"/>
      <c r="CF262" s="25"/>
      <c r="CG262" s="25"/>
      <c r="CH262" s="25"/>
      <c r="CI262" s="25"/>
      <c r="CJ262" s="25"/>
      <c r="CK262" s="25"/>
      <c r="CL262" s="25"/>
      <c r="CM262" s="25"/>
      <c r="CN262" s="25"/>
      <c r="CO262" s="25"/>
      <c r="CP262" s="25"/>
      <c r="CQ262" s="25"/>
      <c r="CR262" s="25"/>
      <c r="CS262" s="25"/>
      <c r="CT262" s="25"/>
      <c r="CU262" s="25"/>
      <c r="CV262" s="25"/>
      <c r="CW262" s="25"/>
      <c r="CX262" s="25"/>
      <c r="CY262" s="25"/>
      <c r="CZ262" s="25"/>
      <c r="DA262" s="25"/>
      <c r="DB262" s="25"/>
      <c r="DC262" s="25"/>
      <c r="DD262" s="25"/>
      <c r="DE262" s="25"/>
      <c r="DF262" s="25"/>
      <c r="DG262" s="25"/>
      <c r="DH262" s="25"/>
      <c r="DI262" s="25"/>
      <c r="DJ262" s="25"/>
      <c r="DK262" s="25"/>
      <c r="DL262" s="25"/>
      <c r="DM262" s="25"/>
      <c r="DN262" s="25"/>
      <c r="DO262" s="25"/>
      <c r="DP262" s="25"/>
      <c r="DQ262" s="25"/>
      <c r="DR262" s="25"/>
      <c r="DS262" s="25"/>
      <c r="DT262" s="25"/>
      <c r="DU262" s="25"/>
      <c r="DV262" s="25"/>
      <c r="DW262" s="25"/>
      <c r="DX262" s="25"/>
      <c r="DY262" s="25"/>
      <c r="DZ262" s="25"/>
      <c r="EA262" s="25"/>
      <c r="EB262" s="25"/>
      <c r="EC262" s="25"/>
      <c r="ED262" s="25"/>
      <c r="EE262" s="25"/>
      <c r="EF262" s="25"/>
      <c r="EG262" s="25"/>
      <c r="EH262" s="25"/>
      <c r="EI262" s="25"/>
      <c r="EJ262" s="25"/>
      <c r="EK262" s="25"/>
      <c r="EL262" s="25"/>
      <c r="EM262" s="25"/>
      <c r="EN262" s="25"/>
      <c r="EO262" s="25"/>
      <c r="EP262" s="25"/>
      <c r="EQ262" s="25"/>
      <c r="ER262" s="25"/>
      <c r="ES262" s="25"/>
      <c r="ET262" s="25"/>
      <c r="EU262" s="25"/>
      <c r="EV262" s="25"/>
      <c r="EW262" s="25"/>
      <c r="EX262" s="25"/>
      <c r="EY262" s="25"/>
      <c r="EZ262" s="25"/>
      <c r="FA262" s="25"/>
      <c r="FB262" s="25"/>
      <c r="FC262" s="25"/>
      <c r="FD262" s="25"/>
      <c r="FE262" s="25"/>
      <c r="FF262" s="25"/>
      <c r="FG262" s="25"/>
      <c r="FH262" s="25"/>
      <c r="FI262" s="25"/>
      <c r="FJ262" s="25"/>
      <c r="FK262" s="25"/>
      <c r="FL262" s="25"/>
      <c r="FM262" s="25"/>
      <c r="FN262" s="25"/>
      <c r="FO262" s="25"/>
      <c r="FP262" s="25"/>
      <c r="FQ262" s="25"/>
      <c r="FR262" s="25"/>
      <c r="FS262" s="25"/>
      <c r="FT262" s="25"/>
      <c r="FU262" s="25"/>
      <c r="FV262" s="25"/>
      <c r="FW262" s="25"/>
      <c r="FX262" s="25"/>
      <c r="FY262" s="25"/>
      <c r="FZ262" s="25"/>
      <c r="GA262" s="25"/>
      <c r="GB262" s="25"/>
      <c r="GC262" s="25"/>
      <c r="GD262" s="25"/>
      <c r="GE262" s="25"/>
      <c r="GF262" s="25"/>
      <c r="GG262" s="25"/>
      <c r="GH262" s="25"/>
      <c r="GI262" s="25"/>
      <c r="GJ262" s="25"/>
      <c r="GK262" s="25"/>
      <c r="GL262" s="25"/>
      <c r="GM262" s="25"/>
      <c r="GN262" s="25"/>
      <c r="GO262" s="25"/>
      <c r="GP262" s="25"/>
      <c r="GQ262" s="25"/>
      <c r="GR262" s="25"/>
      <c r="GS262" s="25"/>
      <c r="GT262" s="25"/>
      <c r="GU262" s="25"/>
      <c r="GV262" s="25"/>
      <c r="GW262" s="25"/>
      <c r="GX262" s="25"/>
      <c r="GY262" s="25"/>
      <c r="GZ262" s="25"/>
      <c r="HA262" s="25"/>
      <c r="HB262" s="25"/>
      <c r="HC262" s="25"/>
      <c r="HD262" s="25"/>
      <c r="HE262" s="25"/>
      <c r="HF262" s="25"/>
      <c r="HG262" s="25"/>
      <c r="HH262" s="25"/>
      <c r="HI262" s="25"/>
      <c r="HJ262" s="25"/>
      <c r="HK262" s="25"/>
      <c r="HL262" s="25"/>
      <c r="HM262" s="25"/>
      <c r="HN262" s="25"/>
      <c r="HO262" s="25"/>
      <c r="HP262" s="25"/>
      <c r="HQ262" s="25"/>
      <c r="HR262" s="25"/>
      <c r="HS262" s="25"/>
      <c r="HT262" s="25"/>
    </row>
    <row r="263" spans="1:228" s="31" customFormat="1">
      <c r="A263" s="83"/>
      <c r="B263" s="29"/>
      <c r="C263" s="30"/>
      <c r="D263" s="43"/>
      <c r="E263" s="50" t="s">
        <v>234</v>
      </c>
      <c r="F263" s="35"/>
      <c r="G263" s="30"/>
      <c r="H263" s="30"/>
      <c r="I263" s="189"/>
      <c r="J263" s="189"/>
      <c r="K263" s="189"/>
      <c r="L263" s="30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  <c r="BJ263" s="25"/>
      <c r="BK263" s="25"/>
      <c r="BL263" s="25"/>
      <c r="BM263" s="25"/>
      <c r="BN263" s="25"/>
      <c r="BO263" s="25"/>
      <c r="BP263" s="25"/>
      <c r="BQ263" s="25"/>
      <c r="BR263" s="25"/>
      <c r="BS263" s="25"/>
      <c r="BT263" s="25"/>
      <c r="BU263" s="25"/>
      <c r="BV263" s="25"/>
      <c r="BW263" s="25"/>
      <c r="BX263" s="25"/>
      <c r="BY263" s="25"/>
      <c r="BZ263" s="25"/>
      <c r="CA263" s="25"/>
      <c r="CB263" s="25"/>
      <c r="CC263" s="25"/>
      <c r="CD263" s="25"/>
      <c r="CE263" s="25"/>
      <c r="CF263" s="25"/>
      <c r="CG263" s="25"/>
      <c r="CH263" s="25"/>
      <c r="CI263" s="25"/>
      <c r="CJ263" s="25"/>
      <c r="CK263" s="25"/>
      <c r="CL263" s="25"/>
      <c r="CM263" s="25"/>
      <c r="CN263" s="25"/>
      <c r="CO263" s="25"/>
      <c r="CP263" s="25"/>
      <c r="CQ263" s="25"/>
      <c r="CR263" s="25"/>
      <c r="CS263" s="25"/>
      <c r="CT263" s="25"/>
      <c r="CU263" s="25"/>
      <c r="CV263" s="25"/>
      <c r="CW263" s="25"/>
      <c r="CX263" s="25"/>
      <c r="CY263" s="25"/>
      <c r="CZ263" s="25"/>
      <c r="DA263" s="25"/>
      <c r="DB263" s="25"/>
      <c r="DC263" s="25"/>
      <c r="DD263" s="25"/>
      <c r="DE263" s="25"/>
      <c r="DF263" s="25"/>
      <c r="DG263" s="25"/>
      <c r="DH263" s="25"/>
      <c r="DI263" s="25"/>
      <c r="DJ263" s="25"/>
      <c r="DK263" s="25"/>
      <c r="DL263" s="25"/>
      <c r="DM263" s="25"/>
      <c r="DN263" s="25"/>
      <c r="DO263" s="25"/>
      <c r="DP263" s="25"/>
      <c r="DQ263" s="25"/>
      <c r="DR263" s="25"/>
      <c r="DS263" s="25"/>
      <c r="DT263" s="25"/>
      <c r="DU263" s="25"/>
      <c r="DV263" s="25"/>
      <c r="DW263" s="25"/>
      <c r="DX263" s="25"/>
      <c r="DY263" s="25"/>
      <c r="DZ263" s="25"/>
      <c r="EA263" s="25"/>
      <c r="EB263" s="25"/>
      <c r="EC263" s="25"/>
      <c r="ED263" s="25"/>
      <c r="EE263" s="25"/>
      <c r="EF263" s="25"/>
      <c r="EG263" s="25"/>
      <c r="EH263" s="25"/>
      <c r="EI263" s="25"/>
      <c r="EJ263" s="25"/>
      <c r="EK263" s="25"/>
      <c r="EL263" s="25"/>
      <c r="EM263" s="25"/>
      <c r="EN263" s="25"/>
      <c r="EO263" s="25"/>
      <c r="EP263" s="25"/>
      <c r="EQ263" s="25"/>
      <c r="ER263" s="25"/>
      <c r="ES263" s="25"/>
      <c r="ET263" s="25"/>
      <c r="EU263" s="25"/>
      <c r="EV263" s="25"/>
      <c r="EW263" s="25"/>
      <c r="EX263" s="25"/>
      <c r="EY263" s="25"/>
      <c r="EZ263" s="25"/>
      <c r="FA263" s="25"/>
      <c r="FB263" s="25"/>
      <c r="FC263" s="25"/>
      <c r="FD263" s="25"/>
      <c r="FE263" s="25"/>
      <c r="FF263" s="25"/>
      <c r="FG263" s="25"/>
      <c r="FH263" s="25"/>
      <c r="FI263" s="25"/>
      <c r="FJ263" s="25"/>
      <c r="FK263" s="25"/>
      <c r="FL263" s="25"/>
      <c r="FM263" s="25"/>
      <c r="FN263" s="25"/>
      <c r="FO263" s="25"/>
      <c r="FP263" s="25"/>
      <c r="FQ263" s="25"/>
      <c r="FR263" s="25"/>
      <c r="FS263" s="25"/>
      <c r="FT263" s="25"/>
      <c r="FU263" s="25"/>
      <c r="FV263" s="25"/>
      <c r="FW263" s="25"/>
      <c r="FX263" s="25"/>
      <c r="FY263" s="25"/>
      <c r="FZ263" s="25"/>
      <c r="GA263" s="25"/>
      <c r="GB263" s="25"/>
      <c r="GC263" s="25"/>
      <c r="GD263" s="25"/>
      <c r="GE263" s="25"/>
      <c r="GF263" s="25"/>
      <c r="GG263" s="25"/>
      <c r="GH263" s="25"/>
      <c r="GI263" s="25"/>
      <c r="GJ263" s="25"/>
      <c r="GK263" s="25"/>
      <c r="GL263" s="25"/>
      <c r="GM263" s="25"/>
      <c r="GN263" s="25"/>
      <c r="GO263" s="25"/>
      <c r="GP263" s="25"/>
      <c r="GQ263" s="25"/>
      <c r="GR263" s="25"/>
      <c r="GS263" s="25"/>
      <c r="GT263" s="25"/>
      <c r="GU263" s="25"/>
      <c r="GV263" s="25"/>
      <c r="GW263" s="25"/>
      <c r="GX263" s="25"/>
      <c r="GY263" s="25"/>
      <c r="GZ263" s="25"/>
      <c r="HA263" s="25"/>
      <c r="HB263" s="25"/>
      <c r="HC263" s="25"/>
      <c r="HD263" s="25"/>
      <c r="HE263" s="25"/>
      <c r="HF263" s="25"/>
      <c r="HG263" s="25"/>
      <c r="HH263" s="25"/>
      <c r="HI263" s="25"/>
      <c r="HJ263" s="25"/>
      <c r="HK263" s="25"/>
      <c r="HL263" s="25"/>
      <c r="HM263" s="25"/>
      <c r="HN263" s="25"/>
      <c r="HO263" s="25"/>
      <c r="HP263" s="25"/>
      <c r="HQ263" s="25"/>
      <c r="HR263" s="25"/>
      <c r="HS263" s="25"/>
      <c r="HT263" s="25"/>
    </row>
    <row r="264" spans="1:228" s="44" customFormat="1">
      <c r="A264" s="83"/>
      <c r="B264" s="29"/>
      <c r="C264" s="30"/>
      <c r="D264" s="43"/>
      <c r="E264" s="50" t="s">
        <v>234</v>
      </c>
      <c r="F264" s="35"/>
      <c r="G264" s="30"/>
      <c r="H264" s="30"/>
      <c r="I264" s="189"/>
      <c r="J264" s="189"/>
      <c r="K264" s="189"/>
      <c r="L264" s="30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  <c r="BJ264" s="25"/>
      <c r="BK264" s="25"/>
      <c r="BL264" s="25"/>
      <c r="BM264" s="25"/>
      <c r="BN264" s="25"/>
      <c r="BO264" s="25"/>
      <c r="BP264" s="25"/>
      <c r="BQ264" s="25"/>
      <c r="BR264" s="25"/>
      <c r="BS264" s="25"/>
      <c r="BT264" s="25"/>
      <c r="BU264" s="25"/>
      <c r="BV264" s="25"/>
      <c r="BW264" s="25"/>
      <c r="BX264" s="25"/>
      <c r="BY264" s="25"/>
      <c r="BZ264" s="25"/>
      <c r="CA264" s="25"/>
      <c r="CB264" s="25"/>
      <c r="CC264" s="25"/>
      <c r="CD264" s="25"/>
      <c r="CE264" s="25"/>
      <c r="CF264" s="25"/>
      <c r="CG264" s="25"/>
      <c r="CH264" s="25"/>
      <c r="CI264" s="25"/>
      <c r="CJ264" s="25"/>
      <c r="CK264" s="25"/>
      <c r="CL264" s="25"/>
      <c r="CM264" s="25"/>
      <c r="CN264" s="25"/>
      <c r="CO264" s="25"/>
      <c r="CP264" s="25"/>
      <c r="CQ264" s="25"/>
      <c r="CR264" s="25"/>
      <c r="CS264" s="25"/>
      <c r="CT264" s="25"/>
      <c r="CU264" s="25"/>
      <c r="CV264" s="25"/>
      <c r="CW264" s="25"/>
      <c r="CX264" s="25"/>
      <c r="CY264" s="25"/>
      <c r="CZ264" s="25"/>
      <c r="DA264" s="25"/>
      <c r="DB264" s="25"/>
      <c r="DC264" s="25"/>
      <c r="DD264" s="25"/>
      <c r="DE264" s="25"/>
      <c r="DF264" s="25"/>
      <c r="DG264" s="25"/>
      <c r="DH264" s="25"/>
      <c r="DI264" s="25"/>
      <c r="DJ264" s="25"/>
      <c r="DK264" s="25"/>
      <c r="DL264" s="25"/>
      <c r="DM264" s="25"/>
      <c r="DN264" s="25"/>
      <c r="DO264" s="25"/>
      <c r="DP264" s="25"/>
      <c r="DQ264" s="25"/>
      <c r="DR264" s="25"/>
      <c r="DS264" s="25"/>
      <c r="DT264" s="25"/>
      <c r="DU264" s="25"/>
      <c r="DV264" s="25"/>
      <c r="DW264" s="25"/>
      <c r="DX264" s="25"/>
      <c r="DY264" s="25"/>
      <c r="DZ264" s="25"/>
      <c r="EA264" s="25"/>
      <c r="EB264" s="25"/>
      <c r="EC264" s="25"/>
      <c r="ED264" s="25"/>
      <c r="EE264" s="25"/>
      <c r="EF264" s="25"/>
      <c r="EG264" s="25"/>
      <c r="EH264" s="25"/>
      <c r="EI264" s="25"/>
      <c r="EJ264" s="25"/>
      <c r="EK264" s="25"/>
      <c r="EL264" s="25"/>
      <c r="EM264" s="25"/>
      <c r="EN264" s="25"/>
      <c r="EO264" s="25"/>
      <c r="EP264" s="25"/>
      <c r="EQ264" s="25"/>
      <c r="ER264" s="25"/>
      <c r="ES264" s="25"/>
      <c r="ET264" s="25"/>
      <c r="EU264" s="25"/>
      <c r="EV264" s="25"/>
      <c r="EW264" s="25"/>
      <c r="EX264" s="25"/>
      <c r="EY264" s="25"/>
      <c r="EZ264" s="25"/>
      <c r="FA264" s="25"/>
      <c r="FB264" s="25"/>
      <c r="FC264" s="25"/>
      <c r="FD264" s="25"/>
      <c r="FE264" s="25"/>
      <c r="FF264" s="25"/>
      <c r="FG264" s="25"/>
      <c r="FH264" s="25"/>
      <c r="FI264" s="25"/>
      <c r="FJ264" s="25"/>
      <c r="FK264" s="25"/>
      <c r="FL264" s="25"/>
      <c r="FM264" s="25"/>
      <c r="FN264" s="25"/>
      <c r="FO264" s="25"/>
      <c r="FP264" s="25"/>
      <c r="FQ264" s="25"/>
      <c r="FR264" s="25"/>
      <c r="FS264" s="25"/>
      <c r="FT264" s="25"/>
      <c r="FU264" s="25"/>
      <c r="FV264" s="25"/>
      <c r="FW264" s="25"/>
      <c r="FX264" s="25"/>
      <c r="FY264" s="25"/>
      <c r="FZ264" s="25"/>
      <c r="GA264" s="25"/>
      <c r="GB264" s="25"/>
      <c r="GC264" s="25"/>
      <c r="GD264" s="25"/>
      <c r="GE264" s="25"/>
      <c r="GF264" s="25"/>
      <c r="GG264" s="25"/>
      <c r="GH264" s="25"/>
      <c r="GI264" s="25"/>
      <c r="GJ264" s="25"/>
      <c r="GK264" s="25"/>
      <c r="GL264" s="25"/>
      <c r="GM264" s="25"/>
      <c r="GN264" s="25"/>
      <c r="GO264" s="25"/>
      <c r="GP264" s="25"/>
      <c r="GQ264" s="25"/>
      <c r="GR264" s="25"/>
      <c r="GS264" s="25"/>
      <c r="GT264" s="25"/>
      <c r="GU264" s="25"/>
      <c r="GV264" s="25"/>
      <c r="GW264" s="25"/>
      <c r="GX264" s="25"/>
      <c r="GY264" s="25"/>
      <c r="GZ264" s="25"/>
      <c r="HA264" s="25"/>
      <c r="HB264" s="25"/>
      <c r="HC264" s="25"/>
      <c r="HD264" s="25"/>
      <c r="HE264" s="25"/>
      <c r="HF264" s="25"/>
      <c r="HG264" s="25"/>
      <c r="HH264" s="25"/>
      <c r="HI264" s="25"/>
      <c r="HJ264" s="25"/>
      <c r="HK264" s="25"/>
      <c r="HL264" s="25"/>
      <c r="HM264" s="25"/>
      <c r="HN264" s="25"/>
      <c r="HO264" s="25"/>
      <c r="HP264" s="25"/>
      <c r="HQ264" s="25"/>
      <c r="HR264" s="25"/>
      <c r="HS264" s="25"/>
      <c r="HT264" s="25"/>
    </row>
    <row r="265" spans="1:228" s="31" customFormat="1">
      <c r="A265" s="83"/>
      <c r="B265" s="29"/>
      <c r="C265" s="30"/>
      <c r="D265" s="43"/>
      <c r="E265" s="50" t="s">
        <v>234</v>
      </c>
      <c r="F265" s="35"/>
      <c r="G265" s="30"/>
      <c r="H265" s="30"/>
      <c r="I265" s="189"/>
      <c r="J265" s="189"/>
      <c r="K265" s="189"/>
      <c r="L265" s="30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  <c r="BJ265" s="25"/>
      <c r="BK265" s="25"/>
      <c r="BL265" s="25"/>
      <c r="BM265" s="25"/>
      <c r="BN265" s="25"/>
      <c r="BO265" s="25"/>
      <c r="BP265" s="25"/>
      <c r="BQ265" s="25"/>
      <c r="BR265" s="25"/>
      <c r="BS265" s="25"/>
      <c r="BT265" s="25"/>
      <c r="BU265" s="25"/>
      <c r="BV265" s="25"/>
      <c r="BW265" s="25"/>
      <c r="BX265" s="25"/>
      <c r="BY265" s="25"/>
      <c r="BZ265" s="25"/>
      <c r="CA265" s="25"/>
      <c r="CB265" s="25"/>
      <c r="CC265" s="25"/>
      <c r="CD265" s="25"/>
      <c r="CE265" s="25"/>
      <c r="CF265" s="25"/>
      <c r="CG265" s="25"/>
      <c r="CH265" s="25"/>
      <c r="CI265" s="25"/>
      <c r="CJ265" s="25"/>
      <c r="CK265" s="25"/>
      <c r="CL265" s="25"/>
      <c r="CM265" s="25"/>
      <c r="CN265" s="25"/>
      <c r="CO265" s="25"/>
      <c r="CP265" s="25"/>
      <c r="CQ265" s="25"/>
      <c r="CR265" s="25"/>
      <c r="CS265" s="25"/>
      <c r="CT265" s="25"/>
      <c r="CU265" s="25"/>
      <c r="CV265" s="25"/>
      <c r="CW265" s="25"/>
      <c r="CX265" s="25"/>
      <c r="CY265" s="25"/>
      <c r="CZ265" s="25"/>
      <c r="DA265" s="25"/>
      <c r="DB265" s="25"/>
      <c r="DC265" s="25"/>
      <c r="DD265" s="25"/>
      <c r="DE265" s="25"/>
      <c r="DF265" s="25"/>
      <c r="DG265" s="25"/>
      <c r="DH265" s="25"/>
      <c r="DI265" s="25"/>
      <c r="DJ265" s="25"/>
      <c r="DK265" s="25"/>
      <c r="DL265" s="25"/>
      <c r="DM265" s="25"/>
      <c r="DN265" s="25"/>
      <c r="DO265" s="25"/>
      <c r="DP265" s="25"/>
      <c r="DQ265" s="25"/>
      <c r="DR265" s="25"/>
      <c r="DS265" s="25"/>
      <c r="DT265" s="25"/>
      <c r="DU265" s="25"/>
      <c r="DV265" s="25"/>
      <c r="DW265" s="25"/>
      <c r="DX265" s="25"/>
      <c r="DY265" s="25"/>
      <c r="DZ265" s="25"/>
      <c r="EA265" s="25"/>
      <c r="EB265" s="25"/>
      <c r="EC265" s="25"/>
      <c r="ED265" s="25"/>
      <c r="EE265" s="25"/>
      <c r="EF265" s="25"/>
      <c r="EG265" s="25"/>
      <c r="EH265" s="25"/>
      <c r="EI265" s="25"/>
      <c r="EJ265" s="25"/>
      <c r="EK265" s="25"/>
      <c r="EL265" s="25"/>
      <c r="EM265" s="25"/>
      <c r="EN265" s="25"/>
      <c r="EO265" s="25"/>
      <c r="EP265" s="25"/>
      <c r="EQ265" s="25"/>
      <c r="ER265" s="25"/>
      <c r="ES265" s="25"/>
      <c r="ET265" s="25"/>
      <c r="EU265" s="25"/>
      <c r="EV265" s="25"/>
      <c r="EW265" s="25"/>
      <c r="EX265" s="25"/>
      <c r="EY265" s="25"/>
      <c r="EZ265" s="25"/>
      <c r="FA265" s="25"/>
      <c r="FB265" s="25"/>
      <c r="FC265" s="25"/>
      <c r="FD265" s="25"/>
      <c r="FE265" s="25"/>
      <c r="FF265" s="25"/>
      <c r="FG265" s="25"/>
      <c r="FH265" s="25"/>
      <c r="FI265" s="25"/>
      <c r="FJ265" s="25"/>
      <c r="FK265" s="25"/>
      <c r="FL265" s="25"/>
      <c r="FM265" s="25"/>
      <c r="FN265" s="25"/>
      <c r="FO265" s="25"/>
      <c r="FP265" s="25"/>
      <c r="FQ265" s="25"/>
      <c r="FR265" s="25"/>
      <c r="FS265" s="25"/>
      <c r="FT265" s="25"/>
      <c r="FU265" s="25"/>
      <c r="FV265" s="25"/>
      <c r="FW265" s="25"/>
      <c r="FX265" s="25"/>
      <c r="FY265" s="25"/>
      <c r="FZ265" s="25"/>
      <c r="GA265" s="25"/>
      <c r="GB265" s="25"/>
      <c r="GC265" s="25"/>
      <c r="GD265" s="25"/>
      <c r="GE265" s="25"/>
      <c r="GF265" s="25"/>
      <c r="GG265" s="25"/>
      <c r="GH265" s="25"/>
      <c r="GI265" s="25"/>
      <c r="GJ265" s="25"/>
      <c r="GK265" s="25"/>
      <c r="GL265" s="25"/>
      <c r="GM265" s="25"/>
      <c r="GN265" s="25"/>
      <c r="GO265" s="25"/>
      <c r="GP265" s="25"/>
      <c r="GQ265" s="25"/>
      <c r="GR265" s="25"/>
      <c r="GS265" s="25"/>
      <c r="GT265" s="25"/>
      <c r="GU265" s="25"/>
      <c r="GV265" s="25"/>
      <c r="GW265" s="25"/>
      <c r="GX265" s="25"/>
      <c r="GY265" s="25"/>
      <c r="GZ265" s="25"/>
      <c r="HA265" s="25"/>
      <c r="HB265" s="25"/>
      <c r="HC265" s="25"/>
      <c r="HD265" s="25"/>
      <c r="HE265" s="25"/>
      <c r="HF265" s="25"/>
      <c r="HG265" s="25"/>
      <c r="HH265" s="25"/>
      <c r="HI265" s="25"/>
      <c r="HJ265" s="25"/>
      <c r="HK265" s="25"/>
      <c r="HL265" s="25"/>
      <c r="HM265" s="25"/>
      <c r="HN265" s="25"/>
      <c r="HO265" s="25"/>
      <c r="HP265" s="25"/>
      <c r="HQ265" s="25"/>
      <c r="HR265" s="25"/>
      <c r="HS265" s="25"/>
      <c r="HT265" s="25"/>
    </row>
    <row r="266" spans="1:228" s="31" customFormat="1" ht="60">
      <c r="A266" s="82">
        <v>25000</v>
      </c>
      <c r="B266" s="68" t="s">
        <v>157</v>
      </c>
      <c r="C266" s="211">
        <v>10</v>
      </c>
      <c r="D266" s="81"/>
      <c r="E266" s="81" t="s">
        <v>276</v>
      </c>
      <c r="F266" s="81" t="s">
        <v>276</v>
      </c>
      <c r="G266" s="81" t="s">
        <v>276</v>
      </c>
      <c r="H266" s="70"/>
      <c r="I266" s="152" t="s">
        <v>277</v>
      </c>
      <c r="J266" s="152" t="s">
        <v>278</v>
      </c>
      <c r="K266" s="193" t="s">
        <v>307</v>
      </c>
      <c r="L266" s="70"/>
      <c r="M266" s="71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  <c r="BJ266" s="25"/>
      <c r="BK266" s="25"/>
      <c r="BL266" s="25"/>
      <c r="BM266" s="25"/>
      <c r="BN266" s="25"/>
      <c r="BO266" s="25"/>
      <c r="BP266" s="25"/>
      <c r="BQ266" s="25"/>
      <c r="BR266" s="25"/>
      <c r="BS266" s="25"/>
      <c r="BT266" s="25"/>
      <c r="BU266" s="25"/>
      <c r="BV266" s="25"/>
      <c r="BW266" s="25"/>
      <c r="BX266" s="25"/>
      <c r="BY266" s="25"/>
      <c r="BZ266" s="25"/>
      <c r="CA266" s="25"/>
      <c r="CB266" s="25"/>
      <c r="CC266" s="25"/>
      <c r="CD266" s="25"/>
      <c r="CE266" s="25"/>
      <c r="CF266" s="25"/>
      <c r="CG266" s="25"/>
      <c r="CH266" s="25"/>
      <c r="CI266" s="25"/>
      <c r="CJ266" s="25"/>
      <c r="CK266" s="25"/>
      <c r="CL266" s="25"/>
      <c r="CM266" s="25"/>
      <c r="CN266" s="25"/>
      <c r="CO266" s="25"/>
      <c r="CP266" s="25"/>
      <c r="CQ266" s="25"/>
      <c r="CR266" s="25"/>
      <c r="CS266" s="25"/>
      <c r="CT266" s="25"/>
      <c r="CU266" s="25"/>
      <c r="CV266" s="25"/>
      <c r="CW266" s="25"/>
      <c r="CX266" s="25"/>
      <c r="CY266" s="25"/>
      <c r="CZ266" s="25"/>
      <c r="DA266" s="25"/>
      <c r="DB266" s="25"/>
      <c r="DC266" s="25"/>
      <c r="DD266" s="25"/>
      <c r="DE266" s="25"/>
      <c r="DF266" s="25"/>
      <c r="DG266" s="25"/>
      <c r="DH266" s="25"/>
      <c r="DI266" s="25"/>
      <c r="DJ266" s="25"/>
      <c r="DK266" s="25"/>
      <c r="DL266" s="25"/>
      <c r="DM266" s="25"/>
      <c r="DN266" s="25"/>
      <c r="DO266" s="25"/>
      <c r="DP266" s="25"/>
      <c r="DQ266" s="25"/>
      <c r="DR266" s="25"/>
      <c r="DS266" s="25"/>
      <c r="DT266" s="25"/>
      <c r="DU266" s="25"/>
      <c r="DV266" s="25"/>
      <c r="DW266" s="25"/>
      <c r="DX266" s="25"/>
      <c r="DY266" s="25"/>
      <c r="DZ266" s="25"/>
      <c r="EA266" s="25"/>
      <c r="EB266" s="25"/>
      <c r="EC266" s="25"/>
      <c r="ED266" s="25"/>
      <c r="EE266" s="25"/>
      <c r="EF266" s="25"/>
      <c r="EG266" s="25"/>
      <c r="EH266" s="25"/>
      <c r="EI266" s="25"/>
      <c r="EJ266" s="25"/>
      <c r="EK266" s="25"/>
      <c r="EL266" s="25"/>
      <c r="EM266" s="25"/>
      <c r="EN266" s="25"/>
      <c r="EO266" s="25"/>
      <c r="EP266" s="25"/>
      <c r="EQ266" s="25"/>
      <c r="ER266" s="25"/>
      <c r="ES266" s="25"/>
      <c r="ET266" s="25"/>
      <c r="EU266" s="25"/>
      <c r="EV266" s="25"/>
      <c r="EW266" s="25"/>
      <c r="EX266" s="25"/>
      <c r="EY266" s="25"/>
      <c r="EZ266" s="25"/>
      <c r="FA266" s="25"/>
      <c r="FB266" s="25"/>
      <c r="FC266" s="25"/>
      <c r="FD266" s="25"/>
      <c r="FE266" s="25"/>
      <c r="FF266" s="25"/>
      <c r="FG266" s="25"/>
      <c r="FH266" s="25"/>
      <c r="FI266" s="25"/>
      <c r="FJ266" s="25"/>
      <c r="FK266" s="25"/>
      <c r="FL266" s="25"/>
      <c r="FM266" s="25"/>
      <c r="FN266" s="25"/>
      <c r="FO266" s="25"/>
      <c r="FP266" s="25"/>
      <c r="FQ266" s="25"/>
      <c r="FR266" s="25"/>
      <c r="FS266" s="25"/>
      <c r="FT266" s="25"/>
      <c r="FU266" s="25"/>
      <c r="FV266" s="25"/>
      <c r="FW266" s="25"/>
      <c r="FX266" s="25"/>
      <c r="FY266" s="25"/>
      <c r="FZ266" s="25"/>
      <c r="GA266" s="25"/>
      <c r="GB266" s="25"/>
      <c r="GC266" s="25"/>
      <c r="GD266" s="25"/>
      <c r="GE266" s="25"/>
      <c r="GF266" s="25"/>
      <c r="GG266" s="25"/>
      <c r="GH266" s="25"/>
      <c r="GI266" s="25"/>
      <c r="GJ266" s="25"/>
      <c r="GK266" s="25"/>
      <c r="GL266" s="25"/>
      <c r="GM266" s="25"/>
      <c r="GN266" s="25"/>
      <c r="GO266" s="25"/>
      <c r="GP266" s="25"/>
      <c r="GQ266" s="25"/>
      <c r="GR266" s="25"/>
      <c r="GS266" s="25"/>
      <c r="GT266" s="25"/>
      <c r="GU266" s="25"/>
      <c r="GV266" s="25"/>
      <c r="GW266" s="25"/>
      <c r="GX266" s="25"/>
      <c r="GY266" s="25"/>
      <c r="GZ266" s="25"/>
      <c r="HA266" s="25"/>
      <c r="HB266" s="25"/>
      <c r="HC266" s="25"/>
      <c r="HD266" s="25"/>
      <c r="HE266" s="25"/>
      <c r="HF266" s="25"/>
      <c r="HG266" s="25"/>
      <c r="HH266" s="25"/>
      <c r="HI266" s="25"/>
      <c r="HJ266" s="25"/>
      <c r="HK266" s="25"/>
      <c r="HL266" s="25"/>
      <c r="HM266" s="25"/>
      <c r="HN266" s="25"/>
      <c r="HO266" s="25"/>
      <c r="HP266" s="25"/>
      <c r="HQ266" s="25"/>
      <c r="HR266" s="25"/>
      <c r="HS266" s="25"/>
      <c r="HT266" s="25"/>
    </row>
    <row r="267" spans="1:228" s="31" customFormat="1" ht="60">
      <c r="A267" s="82">
        <v>25000</v>
      </c>
      <c r="B267" s="68" t="s">
        <v>157</v>
      </c>
      <c r="C267" s="70">
        <v>10</v>
      </c>
      <c r="D267" s="69"/>
      <c r="E267" s="69" t="s">
        <v>276</v>
      </c>
      <c r="F267" s="69" t="s">
        <v>276</v>
      </c>
      <c r="G267" s="69" t="s">
        <v>276</v>
      </c>
      <c r="H267" s="70"/>
      <c r="I267" s="152" t="s">
        <v>277</v>
      </c>
      <c r="J267" s="152" t="s">
        <v>278</v>
      </c>
      <c r="K267" s="193" t="s">
        <v>307</v>
      </c>
      <c r="L267" s="70"/>
      <c r="M267" s="71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  <c r="BJ267" s="25"/>
      <c r="BK267" s="25"/>
      <c r="BL267" s="25"/>
      <c r="BM267" s="25"/>
      <c r="BN267" s="25"/>
      <c r="BO267" s="25"/>
      <c r="BP267" s="25"/>
      <c r="BQ267" s="25"/>
      <c r="BR267" s="25"/>
      <c r="BS267" s="25"/>
      <c r="BT267" s="25"/>
      <c r="BU267" s="25"/>
      <c r="BV267" s="25"/>
      <c r="BW267" s="25"/>
      <c r="BX267" s="25"/>
      <c r="BY267" s="25"/>
      <c r="BZ267" s="25"/>
      <c r="CA267" s="25"/>
      <c r="CB267" s="25"/>
      <c r="CC267" s="25"/>
      <c r="CD267" s="25"/>
      <c r="CE267" s="25"/>
      <c r="CF267" s="25"/>
      <c r="CG267" s="25"/>
      <c r="CH267" s="25"/>
      <c r="CI267" s="25"/>
      <c r="CJ267" s="25"/>
      <c r="CK267" s="25"/>
      <c r="CL267" s="25"/>
      <c r="CM267" s="25"/>
      <c r="CN267" s="25"/>
      <c r="CO267" s="25"/>
      <c r="CP267" s="25"/>
      <c r="CQ267" s="25"/>
      <c r="CR267" s="25"/>
      <c r="CS267" s="25"/>
      <c r="CT267" s="25"/>
      <c r="CU267" s="25"/>
      <c r="CV267" s="25"/>
      <c r="CW267" s="25"/>
      <c r="CX267" s="25"/>
      <c r="CY267" s="25"/>
      <c r="CZ267" s="25"/>
      <c r="DA267" s="25"/>
      <c r="DB267" s="25"/>
      <c r="DC267" s="25"/>
      <c r="DD267" s="25"/>
      <c r="DE267" s="25"/>
      <c r="DF267" s="25"/>
      <c r="DG267" s="25"/>
      <c r="DH267" s="25"/>
      <c r="DI267" s="25"/>
      <c r="DJ267" s="25"/>
      <c r="DK267" s="25"/>
      <c r="DL267" s="25"/>
      <c r="DM267" s="25"/>
      <c r="DN267" s="25"/>
      <c r="DO267" s="25"/>
      <c r="DP267" s="25"/>
      <c r="DQ267" s="25"/>
      <c r="DR267" s="25"/>
      <c r="DS267" s="25"/>
      <c r="DT267" s="25"/>
      <c r="DU267" s="25"/>
      <c r="DV267" s="25"/>
      <c r="DW267" s="25"/>
      <c r="DX267" s="25"/>
      <c r="DY267" s="25"/>
      <c r="DZ267" s="25"/>
      <c r="EA267" s="25"/>
      <c r="EB267" s="25"/>
      <c r="EC267" s="25"/>
      <c r="ED267" s="25"/>
      <c r="EE267" s="25"/>
      <c r="EF267" s="25"/>
      <c r="EG267" s="25"/>
      <c r="EH267" s="25"/>
      <c r="EI267" s="25"/>
      <c r="EJ267" s="25"/>
      <c r="EK267" s="25"/>
      <c r="EL267" s="25"/>
      <c r="EM267" s="25"/>
      <c r="EN267" s="25"/>
      <c r="EO267" s="25"/>
      <c r="EP267" s="25"/>
      <c r="EQ267" s="25"/>
      <c r="ER267" s="25"/>
      <c r="ES267" s="25"/>
      <c r="ET267" s="25"/>
      <c r="EU267" s="25"/>
      <c r="EV267" s="25"/>
      <c r="EW267" s="25"/>
      <c r="EX267" s="25"/>
      <c r="EY267" s="25"/>
      <c r="EZ267" s="25"/>
      <c r="FA267" s="25"/>
      <c r="FB267" s="25"/>
      <c r="FC267" s="25"/>
      <c r="FD267" s="25"/>
      <c r="FE267" s="25"/>
      <c r="FF267" s="25"/>
      <c r="FG267" s="25"/>
      <c r="FH267" s="25"/>
      <c r="FI267" s="25"/>
      <c r="FJ267" s="25"/>
      <c r="FK267" s="25"/>
      <c r="FL267" s="25"/>
      <c r="FM267" s="25"/>
      <c r="FN267" s="25"/>
      <c r="FO267" s="25"/>
      <c r="FP267" s="25"/>
      <c r="FQ267" s="25"/>
      <c r="FR267" s="25"/>
      <c r="FS267" s="25"/>
      <c r="FT267" s="25"/>
      <c r="FU267" s="25"/>
      <c r="FV267" s="25"/>
      <c r="FW267" s="25"/>
      <c r="FX267" s="25"/>
      <c r="FY267" s="25"/>
      <c r="FZ267" s="25"/>
      <c r="GA267" s="25"/>
      <c r="GB267" s="25"/>
      <c r="GC267" s="25"/>
      <c r="GD267" s="25"/>
      <c r="GE267" s="25"/>
      <c r="GF267" s="25"/>
      <c r="GG267" s="25"/>
      <c r="GH267" s="25"/>
      <c r="GI267" s="25"/>
      <c r="GJ267" s="25"/>
      <c r="GK267" s="25"/>
      <c r="GL267" s="25"/>
      <c r="GM267" s="25"/>
      <c r="GN267" s="25"/>
      <c r="GO267" s="25"/>
      <c r="GP267" s="25"/>
      <c r="GQ267" s="25"/>
      <c r="GR267" s="25"/>
      <c r="GS267" s="25"/>
      <c r="GT267" s="25"/>
      <c r="GU267" s="25"/>
      <c r="GV267" s="25"/>
      <c r="GW267" s="25"/>
      <c r="GX267" s="25"/>
      <c r="GY267" s="25"/>
      <c r="GZ267" s="25"/>
      <c r="HA267" s="25"/>
      <c r="HB267" s="25"/>
      <c r="HC267" s="25"/>
      <c r="HD267" s="25"/>
      <c r="HE267" s="25"/>
      <c r="HF267" s="25"/>
      <c r="HG267" s="25"/>
      <c r="HH267" s="25"/>
      <c r="HI267" s="25"/>
      <c r="HJ267" s="25"/>
      <c r="HK267" s="25"/>
      <c r="HL267" s="25"/>
      <c r="HM267" s="25"/>
      <c r="HN267" s="25"/>
      <c r="HO267" s="25"/>
      <c r="HP267" s="25"/>
      <c r="HQ267" s="25"/>
      <c r="HR267" s="25"/>
      <c r="HS267" s="25"/>
      <c r="HT267" s="25"/>
    </row>
    <row r="268" spans="1:228" s="31" customFormat="1">
      <c r="A268" s="83"/>
      <c r="B268" s="29"/>
      <c r="C268" s="212"/>
      <c r="D268" s="50"/>
      <c r="E268" s="50" t="s">
        <v>276</v>
      </c>
      <c r="F268" s="35"/>
      <c r="G268" s="30"/>
      <c r="H268" s="30"/>
      <c r="I268" s="189"/>
      <c r="J268" s="189"/>
      <c r="K268" s="189"/>
      <c r="L268" s="30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  <c r="BJ268" s="25"/>
      <c r="BK268" s="25"/>
      <c r="BL268" s="25"/>
      <c r="BM268" s="25"/>
      <c r="BN268" s="25"/>
      <c r="BO268" s="25"/>
      <c r="BP268" s="25"/>
      <c r="BQ268" s="25"/>
      <c r="BR268" s="25"/>
      <c r="BS268" s="25"/>
      <c r="BT268" s="25"/>
      <c r="BU268" s="25"/>
      <c r="BV268" s="25"/>
      <c r="BW268" s="25"/>
      <c r="BX268" s="25"/>
      <c r="BY268" s="25"/>
      <c r="BZ268" s="25"/>
      <c r="CA268" s="25"/>
      <c r="CB268" s="25"/>
      <c r="CC268" s="25"/>
      <c r="CD268" s="25"/>
      <c r="CE268" s="25"/>
      <c r="CF268" s="25"/>
      <c r="CG268" s="25"/>
      <c r="CH268" s="25"/>
      <c r="CI268" s="25"/>
      <c r="CJ268" s="25"/>
      <c r="CK268" s="25"/>
      <c r="CL268" s="25"/>
      <c r="CM268" s="25"/>
      <c r="CN268" s="25"/>
      <c r="CO268" s="25"/>
      <c r="CP268" s="25"/>
      <c r="CQ268" s="25"/>
      <c r="CR268" s="25"/>
      <c r="CS268" s="25"/>
      <c r="CT268" s="25"/>
      <c r="CU268" s="25"/>
      <c r="CV268" s="25"/>
      <c r="CW268" s="25"/>
      <c r="CX268" s="25"/>
      <c r="CY268" s="25"/>
      <c r="CZ268" s="25"/>
      <c r="DA268" s="25"/>
      <c r="DB268" s="25"/>
      <c r="DC268" s="25"/>
      <c r="DD268" s="25"/>
      <c r="DE268" s="25"/>
      <c r="DF268" s="25"/>
      <c r="DG268" s="25"/>
      <c r="DH268" s="25"/>
      <c r="DI268" s="25"/>
      <c r="DJ268" s="25"/>
      <c r="DK268" s="25"/>
      <c r="DL268" s="25"/>
      <c r="DM268" s="25"/>
      <c r="DN268" s="25"/>
      <c r="DO268" s="25"/>
      <c r="DP268" s="25"/>
      <c r="DQ268" s="25"/>
      <c r="DR268" s="25"/>
      <c r="DS268" s="25"/>
      <c r="DT268" s="25"/>
      <c r="DU268" s="25"/>
      <c r="DV268" s="25"/>
      <c r="DW268" s="25"/>
      <c r="DX268" s="25"/>
      <c r="DY268" s="25"/>
      <c r="DZ268" s="25"/>
      <c r="EA268" s="25"/>
      <c r="EB268" s="25"/>
      <c r="EC268" s="25"/>
      <c r="ED268" s="25"/>
      <c r="EE268" s="25"/>
      <c r="EF268" s="25"/>
      <c r="EG268" s="25"/>
      <c r="EH268" s="25"/>
      <c r="EI268" s="25"/>
      <c r="EJ268" s="25"/>
      <c r="EK268" s="25"/>
      <c r="EL268" s="25"/>
      <c r="EM268" s="25"/>
      <c r="EN268" s="25"/>
      <c r="EO268" s="25"/>
      <c r="EP268" s="25"/>
      <c r="EQ268" s="25"/>
      <c r="ER268" s="25"/>
      <c r="ES268" s="25"/>
      <c r="ET268" s="25"/>
      <c r="EU268" s="25"/>
      <c r="EV268" s="25"/>
      <c r="EW268" s="25"/>
      <c r="EX268" s="25"/>
      <c r="EY268" s="25"/>
      <c r="EZ268" s="25"/>
      <c r="FA268" s="25"/>
      <c r="FB268" s="25"/>
      <c r="FC268" s="25"/>
      <c r="FD268" s="25"/>
      <c r="FE268" s="25"/>
      <c r="FF268" s="25"/>
      <c r="FG268" s="25"/>
      <c r="FH268" s="25"/>
      <c r="FI268" s="25"/>
      <c r="FJ268" s="25"/>
      <c r="FK268" s="25"/>
      <c r="FL268" s="25"/>
      <c r="FM268" s="25"/>
      <c r="FN268" s="25"/>
      <c r="FO268" s="25"/>
      <c r="FP268" s="25"/>
      <c r="FQ268" s="25"/>
      <c r="FR268" s="25"/>
      <c r="FS268" s="25"/>
      <c r="FT268" s="25"/>
      <c r="FU268" s="25"/>
      <c r="FV268" s="25"/>
      <c r="FW268" s="25"/>
      <c r="FX268" s="25"/>
      <c r="FY268" s="25"/>
      <c r="FZ268" s="25"/>
      <c r="GA268" s="25"/>
      <c r="GB268" s="25"/>
      <c r="GC268" s="25"/>
      <c r="GD268" s="25"/>
      <c r="GE268" s="25"/>
      <c r="GF268" s="25"/>
      <c r="GG268" s="25"/>
      <c r="GH268" s="25"/>
      <c r="GI268" s="25"/>
      <c r="GJ268" s="25"/>
      <c r="GK268" s="25"/>
      <c r="GL268" s="25"/>
      <c r="GM268" s="25"/>
      <c r="GN268" s="25"/>
      <c r="GO268" s="25"/>
      <c r="GP268" s="25"/>
      <c r="GQ268" s="25"/>
      <c r="GR268" s="25"/>
      <c r="GS268" s="25"/>
      <c r="GT268" s="25"/>
      <c r="GU268" s="25"/>
      <c r="GV268" s="25"/>
      <c r="GW268" s="25"/>
      <c r="GX268" s="25"/>
      <c r="GY268" s="25"/>
      <c r="GZ268" s="25"/>
      <c r="HA268" s="25"/>
      <c r="HB268" s="25"/>
      <c r="HC268" s="25"/>
      <c r="HD268" s="25"/>
      <c r="HE268" s="25"/>
      <c r="HF268" s="25"/>
      <c r="HG268" s="25"/>
      <c r="HH268" s="25"/>
      <c r="HI268" s="25"/>
      <c r="HJ268" s="25"/>
      <c r="HK268" s="25"/>
      <c r="HL268" s="25"/>
      <c r="HM268" s="25"/>
      <c r="HN268" s="25"/>
      <c r="HO268" s="25"/>
      <c r="HP268" s="25"/>
      <c r="HQ268" s="25"/>
      <c r="HR268" s="25"/>
      <c r="HS268" s="25"/>
      <c r="HT268" s="25"/>
    </row>
    <row r="269" spans="1:228">
      <c r="B269" s="29"/>
      <c r="C269" s="212"/>
      <c r="D269" s="50"/>
      <c r="E269" s="50" t="s">
        <v>276</v>
      </c>
      <c r="F269" s="35"/>
      <c r="G269" s="30"/>
      <c r="H269" s="30"/>
      <c r="I269" s="189"/>
      <c r="J269" s="189"/>
      <c r="K269" s="189"/>
      <c r="L269" s="30"/>
    </row>
    <row r="270" spans="1:228">
      <c r="B270" s="29"/>
      <c r="C270" s="212"/>
      <c r="D270" s="50"/>
      <c r="E270" s="50" t="s">
        <v>276</v>
      </c>
      <c r="F270" s="35"/>
      <c r="G270" s="30"/>
      <c r="H270" s="30"/>
      <c r="I270" s="189"/>
      <c r="J270" s="189"/>
      <c r="K270" s="189"/>
      <c r="L270" s="30"/>
    </row>
    <row r="271" spans="1:228" ht="14.25" customHeight="1">
      <c r="B271" s="29"/>
      <c r="C271" s="212"/>
      <c r="D271" s="50"/>
      <c r="E271" s="50" t="s">
        <v>276</v>
      </c>
      <c r="F271" s="35"/>
      <c r="G271" s="30"/>
      <c r="H271" s="30"/>
      <c r="I271" s="189"/>
      <c r="J271" s="189"/>
      <c r="K271" s="189"/>
      <c r="L271" s="30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  <c r="AA271" s="71"/>
      <c r="AB271" s="71"/>
      <c r="AC271" s="71"/>
      <c r="AD271" s="71"/>
      <c r="AE271" s="71"/>
      <c r="AF271" s="71"/>
      <c r="AG271" s="71"/>
      <c r="AH271" s="71"/>
      <c r="AI271" s="71"/>
      <c r="AJ271" s="71"/>
      <c r="AK271" s="71"/>
      <c r="AL271" s="71"/>
      <c r="AM271" s="71"/>
      <c r="AN271" s="71"/>
      <c r="AO271" s="71"/>
      <c r="AP271" s="71"/>
      <c r="AQ271" s="71"/>
      <c r="AR271" s="71"/>
      <c r="AS271" s="71"/>
      <c r="AT271" s="71"/>
      <c r="AU271" s="71"/>
      <c r="AV271" s="71"/>
      <c r="AW271" s="71"/>
      <c r="AX271" s="71"/>
      <c r="AY271" s="71"/>
      <c r="AZ271" s="71"/>
      <c r="BA271" s="71"/>
      <c r="BB271" s="71"/>
      <c r="BC271" s="71"/>
      <c r="BD271" s="71"/>
      <c r="BE271" s="71"/>
      <c r="BF271" s="71"/>
      <c r="BG271" s="71"/>
      <c r="BH271" s="71"/>
      <c r="BI271" s="71"/>
      <c r="BJ271" s="71"/>
      <c r="BK271" s="71"/>
      <c r="BL271" s="71"/>
      <c r="BM271" s="71"/>
      <c r="BN271" s="71"/>
      <c r="BO271" s="71"/>
      <c r="BP271" s="71"/>
      <c r="BQ271" s="71"/>
      <c r="BR271" s="71"/>
      <c r="BS271" s="71"/>
      <c r="BT271" s="71"/>
      <c r="BU271" s="71"/>
      <c r="BV271" s="71"/>
      <c r="BW271" s="71"/>
      <c r="BX271" s="71"/>
      <c r="BY271" s="71"/>
      <c r="BZ271" s="71"/>
      <c r="CA271" s="71"/>
      <c r="CB271" s="71"/>
      <c r="CC271" s="71"/>
      <c r="CD271" s="71"/>
      <c r="CE271" s="71"/>
      <c r="CF271" s="71"/>
      <c r="CG271" s="71"/>
      <c r="CH271" s="71"/>
      <c r="CI271" s="71"/>
      <c r="CJ271" s="71"/>
      <c r="CK271" s="71"/>
      <c r="CL271" s="71"/>
      <c r="CM271" s="71"/>
      <c r="CN271" s="71"/>
      <c r="CO271" s="71"/>
      <c r="CP271" s="71"/>
      <c r="CQ271" s="71"/>
      <c r="CR271" s="71"/>
      <c r="CS271" s="71"/>
      <c r="CT271" s="71"/>
      <c r="CU271" s="71"/>
      <c r="CV271" s="71"/>
      <c r="CW271" s="71"/>
      <c r="CX271" s="71"/>
      <c r="CY271" s="71"/>
      <c r="CZ271" s="71"/>
      <c r="DA271" s="71"/>
      <c r="DB271" s="71"/>
      <c r="DC271" s="71"/>
      <c r="DD271" s="71"/>
      <c r="DE271" s="71"/>
      <c r="DF271" s="71"/>
      <c r="DG271" s="71"/>
      <c r="DH271" s="71"/>
      <c r="DI271" s="71"/>
      <c r="DJ271" s="71"/>
      <c r="DK271" s="71"/>
      <c r="DL271" s="71"/>
      <c r="DM271" s="71"/>
      <c r="DN271" s="71"/>
      <c r="DO271" s="71"/>
      <c r="DP271" s="71"/>
      <c r="DQ271" s="71"/>
      <c r="DR271" s="71"/>
      <c r="DS271" s="71"/>
      <c r="DT271" s="71"/>
      <c r="DU271" s="71"/>
      <c r="DV271" s="71"/>
      <c r="DW271" s="71"/>
      <c r="DX271" s="71"/>
      <c r="DY271" s="71"/>
      <c r="DZ271" s="71"/>
      <c r="EA271" s="71"/>
      <c r="EB271" s="71"/>
      <c r="EC271" s="71"/>
      <c r="ED271" s="71"/>
      <c r="EE271" s="71"/>
      <c r="EF271" s="71"/>
      <c r="EG271" s="71"/>
      <c r="EH271" s="71"/>
      <c r="EI271" s="71"/>
      <c r="EJ271" s="71"/>
      <c r="EK271" s="71"/>
      <c r="EL271" s="71"/>
      <c r="EM271" s="71"/>
      <c r="EN271" s="71"/>
      <c r="EO271" s="71"/>
      <c r="EP271" s="71"/>
      <c r="EQ271" s="71"/>
      <c r="ER271" s="71"/>
      <c r="ES271" s="71"/>
      <c r="ET271" s="71"/>
      <c r="EU271" s="71"/>
      <c r="EV271" s="71"/>
      <c r="EW271" s="71"/>
      <c r="EX271" s="71"/>
      <c r="EY271" s="71"/>
      <c r="EZ271" s="71"/>
      <c r="FA271" s="71"/>
      <c r="FB271" s="71"/>
      <c r="FC271" s="71"/>
      <c r="FD271" s="71"/>
      <c r="FE271" s="71"/>
      <c r="FF271" s="71"/>
      <c r="FG271" s="71"/>
      <c r="FH271" s="71"/>
      <c r="FI271" s="71"/>
      <c r="FJ271" s="71"/>
      <c r="FK271" s="71"/>
      <c r="FL271" s="71"/>
      <c r="FM271" s="71"/>
      <c r="FN271" s="71"/>
      <c r="FO271" s="71"/>
      <c r="FP271" s="71"/>
      <c r="FQ271" s="71"/>
      <c r="FR271" s="71"/>
      <c r="FS271" s="71"/>
      <c r="FT271" s="71"/>
      <c r="FU271" s="71"/>
      <c r="FV271" s="71"/>
      <c r="FW271" s="71"/>
      <c r="FX271" s="71"/>
      <c r="FY271" s="71"/>
      <c r="FZ271" s="71"/>
      <c r="GA271" s="71"/>
      <c r="GB271" s="71"/>
      <c r="GC271" s="71"/>
      <c r="GD271" s="71"/>
      <c r="GE271" s="71"/>
      <c r="GF271" s="71"/>
      <c r="GG271" s="71"/>
      <c r="GH271" s="71"/>
      <c r="GI271" s="71"/>
      <c r="GJ271" s="71"/>
      <c r="GK271" s="71"/>
      <c r="GL271" s="71"/>
      <c r="GM271" s="71"/>
      <c r="GN271" s="71"/>
      <c r="GO271" s="71"/>
      <c r="GP271" s="71"/>
      <c r="GQ271" s="71"/>
      <c r="GR271" s="71"/>
      <c r="GS271" s="71"/>
      <c r="GT271" s="71"/>
      <c r="GU271" s="71"/>
      <c r="GV271" s="71"/>
      <c r="GW271" s="71"/>
      <c r="GX271" s="71"/>
      <c r="GY271" s="71"/>
      <c r="GZ271" s="71"/>
      <c r="HA271" s="71"/>
      <c r="HB271" s="71"/>
      <c r="HC271" s="71"/>
      <c r="HD271" s="71"/>
      <c r="HE271" s="71"/>
      <c r="HF271" s="71"/>
      <c r="HG271" s="71"/>
      <c r="HH271" s="71"/>
      <c r="HI271" s="71"/>
      <c r="HJ271" s="71"/>
      <c r="HK271" s="71"/>
      <c r="HL271" s="71"/>
      <c r="HM271" s="71"/>
      <c r="HN271" s="71"/>
      <c r="HO271" s="71"/>
      <c r="HP271" s="71"/>
      <c r="HQ271" s="71"/>
      <c r="HR271" s="71"/>
      <c r="HS271" s="71"/>
      <c r="HT271" s="71"/>
    </row>
    <row r="272" spans="1:228">
      <c r="B272" s="29"/>
      <c r="C272" s="212"/>
      <c r="D272" s="50"/>
      <c r="E272" s="50" t="s">
        <v>276</v>
      </c>
      <c r="F272" s="35"/>
      <c r="G272" s="30"/>
      <c r="H272" s="30"/>
      <c r="I272" s="189"/>
      <c r="J272" s="189"/>
      <c r="K272" s="189"/>
      <c r="L272" s="30"/>
    </row>
    <row r="273" spans="1:228">
      <c r="B273" s="29"/>
      <c r="C273" s="30"/>
      <c r="D273" s="43"/>
      <c r="E273" s="50" t="s">
        <v>276</v>
      </c>
      <c r="F273" s="35"/>
      <c r="G273" s="30"/>
      <c r="H273" s="30"/>
      <c r="I273" s="189"/>
      <c r="J273" s="189"/>
      <c r="K273" s="189"/>
      <c r="L273" s="30"/>
    </row>
    <row r="274" spans="1:228">
      <c r="B274" s="29"/>
      <c r="C274" s="30"/>
      <c r="D274" s="43"/>
      <c r="E274" s="50" t="s">
        <v>276</v>
      </c>
      <c r="F274" s="35"/>
      <c r="G274" s="30"/>
      <c r="H274" s="30"/>
      <c r="I274" s="189"/>
      <c r="J274" s="189"/>
      <c r="K274" s="189"/>
      <c r="L274" s="30"/>
    </row>
    <row r="275" spans="1:228" s="71" customFormat="1">
      <c r="A275" s="83"/>
      <c r="B275" s="29"/>
      <c r="C275" s="30"/>
      <c r="D275" s="43"/>
      <c r="E275" s="50" t="s">
        <v>276</v>
      </c>
      <c r="F275" s="35"/>
      <c r="G275" s="30"/>
      <c r="H275" s="30"/>
      <c r="I275" s="189"/>
      <c r="J275" s="189"/>
      <c r="K275" s="189"/>
      <c r="L275" s="30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  <c r="BJ275" s="25"/>
      <c r="BK275" s="25"/>
      <c r="BL275" s="25"/>
      <c r="BM275" s="25"/>
      <c r="BN275" s="25"/>
      <c r="BO275" s="25"/>
      <c r="BP275" s="25"/>
      <c r="BQ275" s="25"/>
      <c r="BR275" s="25"/>
      <c r="BS275" s="25"/>
      <c r="BT275" s="25"/>
      <c r="BU275" s="25"/>
      <c r="BV275" s="25"/>
      <c r="BW275" s="25"/>
      <c r="BX275" s="25"/>
      <c r="BY275" s="25"/>
      <c r="BZ275" s="25"/>
      <c r="CA275" s="25"/>
      <c r="CB275" s="25"/>
      <c r="CC275" s="25"/>
      <c r="CD275" s="25"/>
      <c r="CE275" s="25"/>
      <c r="CF275" s="25"/>
      <c r="CG275" s="25"/>
      <c r="CH275" s="25"/>
      <c r="CI275" s="25"/>
      <c r="CJ275" s="25"/>
      <c r="CK275" s="25"/>
      <c r="CL275" s="25"/>
      <c r="CM275" s="25"/>
      <c r="CN275" s="25"/>
      <c r="CO275" s="25"/>
      <c r="CP275" s="25"/>
      <c r="CQ275" s="25"/>
      <c r="CR275" s="25"/>
      <c r="CS275" s="25"/>
      <c r="CT275" s="25"/>
      <c r="CU275" s="25"/>
      <c r="CV275" s="25"/>
      <c r="CW275" s="25"/>
      <c r="CX275" s="25"/>
      <c r="CY275" s="25"/>
      <c r="CZ275" s="25"/>
      <c r="DA275" s="25"/>
      <c r="DB275" s="25"/>
      <c r="DC275" s="25"/>
      <c r="DD275" s="25"/>
      <c r="DE275" s="25"/>
      <c r="DF275" s="25"/>
      <c r="DG275" s="25"/>
      <c r="DH275" s="25"/>
      <c r="DI275" s="25"/>
      <c r="DJ275" s="25"/>
      <c r="DK275" s="25"/>
      <c r="DL275" s="25"/>
      <c r="DM275" s="25"/>
      <c r="DN275" s="25"/>
      <c r="DO275" s="25"/>
      <c r="DP275" s="25"/>
      <c r="DQ275" s="25"/>
      <c r="DR275" s="25"/>
      <c r="DS275" s="25"/>
      <c r="DT275" s="25"/>
      <c r="DU275" s="25"/>
      <c r="DV275" s="25"/>
      <c r="DW275" s="25"/>
      <c r="DX275" s="25"/>
      <c r="DY275" s="25"/>
      <c r="DZ275" s="25"/>
      <c r="EA275" s="25"/>
      <c r="EB275" s="25"/>
      <c r="EC275" s="25"/>
      <c r="ED275" s="25"/>
      <c r="EE275" s="25"/>
      <c r="EF275" s="25"/>
      <c r="EG275" s="25"/>
      <c r="EH275" s="25"/>
      <c r="EI275" s="25"/>
      <c r="EJ275" s="25"/>
      <c r="EK275" s="25"/>
      <c r="EL275" s="25"/>
      <c r="EM275" s="25"/>
      <c r="EN275" s="25"/>
      <c r="EO275" s="25"/>
      <c r="EP275" s="25"/>
      <c r="EQ275" s="25"/>
      <c r="ER275" s="25"/>
      <c r="ES275" s="25"/>
      <c r="ET275" s="25"/>
      <c r="EU275" s="25"/>
      <c r="EV275" s="25"/>
      <c r="EW275" s="25"/>
      <c r="EX275" s="25"/>
      <c r="EY275" s="25"/>
      <c r="EZ275" s="25"/>
      <c r="FA275" s="25"/>
      <c r="FB275" s="25"/>
      <c r="FC275" s="25"/>
      <c r="FD275" s="25"/>
      <c r="FE275" s="25"/>
      <c r="FF275" s="25"/>
      <c r="FG275" s="25"/>
      <c r="FH275" s="25"/>
      <c r="FI275" s="25"/>
      <c r="FJ275" s="25"/>
      <c r="FK275" s="25"/>
      <c r="FL275" s="25"/>
      <c r="FM275" s="25"/>
      <c r="FN275" s="25"/>
      <c r="FO275" s="25"/>
      <c r="FP275" s="25"/>
      <c r="FQ275" s="25"/>
      <c r="FR275" s="25"/>
      <c r="FS275" s="25"/>
      <c r="FT275" s="25"/>
      <c r="FU275" s="25"/>
      <c r="FV275" s="25"/>
      <c r="FW275" s="25"/>
      <c r="FX275" s="25"/>
      <c r="FY275" s="25"/>
      <c r="FZ275" s="25"/>
      <c r="GA275" s="25"/>
      <c r="GB275" s="25"/>
      <c r="GC275" s="25"/>
      <c r="GD275" s="25"/>
      <c r="GE275" s="25"/>
      <c r="GF275" s="25"/>
      <c r="GG275" s="25"/>
      <c r="GH275" s="25"/>
      <c r="GI275" s="25"/>
      <c r="GJ275" s="25"/>
      <c r="GK275" s="25"/>
      <c r="GL275" s="25"/>
      <c r="GM275" s="25"/>
      <c r="GN275" s="25"/>
      <c r="GO275" s="25"/>
      <c r="GP275" s="25"/>
      <c r="GQ275" s="25"/>
      <c r="GR275" s="25"/>
      <c r="GS275" s="25"/>
      <c r="GT275" s="25"/>
      <c r="GU275" s="25"/>
      <c r="GV275" s="25"/>
      <c r="GW275" s="25"/>
      <c r="GX275" s="25"/>
      <c r="GY275" s="25"/>
      <c r="GZ275" s="25"/>
      <c r="HA275" s="25"/>
      <c r="HB275" s="25"/>
      <c r="HC275" s="25"/>
      <c r="HD275" s="25"/>
      <c r="HE275" s="25"/>
      <c r="HF275" s="25"/>
      <c r="HG275" s="25"/>
      <c r="HH275" s="25"/>
      <c r="HI275" s="25"/>
      <c r="HJ275" s="25"/>
      <c r="HK275" s="25"/>
      <c r="HL275" s="25"/>
      <c r="HM275" s="25"/>
      <c r="HN275" s="25"/>
      <c r="HO275" s="25"/>
      <c r="HP275" s="25"/>
      <c r="HQ275" s="25"/>
      <c r="HR275" s="25"/>
      <c r="HS275" s="25"/>
      <c r="HT275" s="25"/>
    </row>
    <row r="276" spans="1:228">
      <c r="B276" s="29"/>
      <c r="C276" s="30"/>
      <c r="D276" s="43"/>
      <c r="E276" s="50" t="s">
        <v>276</v>
      </c>
      <c r="F276" s="35"/>
      <c r="G276" s="30"/>
      <c r="H276" s="30"/>
      <c r="I276" s="189"/>
      <c r="J276" s="189"/>
      <c r="K276" s="189"/>
      <c r="L276" s="30"/>
    </row>
    <row r="277" spans="1:228">
      <c r="B277" s="29"/>
      <c r="C277" s="30"/>
      <c r="D277" s="43"/>
      <c r="E277" s="50" t="s">
        <v>276</v>
      </c>
      <c r="F277" s="35"/>
      <c r="G277" s="30"/>
      <c r="H277" s="30"/>
      <c r="I277" s="189"/>
      <c r="J277" s="189"/>
      <c r="K277" s="189"/>
      <c r="L277" s="30"/>
    </row>
    <row r="278" spans="1:228">
      <c r="B278" s="29"/>
      <c r="C278" s="30"/>
      <c r="D278" s="43"/>
      <c r="E278" s="43" t="s">
        <v>276</v>
      </c>
      <c r="F278" s="35"/>
      <c r="G278" s="30"/>
      <c r="H278" s="30"/>
      <c r="I278" s="189"/>
      <c r="J278" s="189"/>
      <c r="K278" s="189"/>
      <c r="L278" s="30"/>
    </row>
    <row r="279" spans="1:228">
      <c r="B279" s="29"/>
      <c r="C279" s="30"/>
      <c r="D279" s="43"/>
      <c r="E279" s="43" t="s">
        <v>276</v>
      </c>
      <c r="F279" s="35"/>
      <c r="G279" s="30"/>
      <c r="H279" s="30"/>
      <c r="I279" s="189"/>
      <c r="J279" s="189"/>
      <c r="K279" s="189"/>
      <c r="L279" s="30"/>
      <c r="M279" s="31"/>
    </row>
    <row r="280" spans="1:228">
      <c r="B280" s="29"/>
      <c r="C280" s="30"/>
      <c r="D280" s="43"/>
      <c r="E280" s="43" t="s">
        <v>276</v>
      </c>
      <c r="F280" s="35"/>
      <c r="G280" s="30"/>
      <c r="H280" s="30"/>
      <c r="I280" s="189"/>
      <c r="J280" s="189"/>
      <c r="K280" s="189"/>
      <c r="L280" s="30"/>
      <c r="M280" s="31"/>
    </row>
    <row r="281" spans="1:228">
      <c r="B281" s="29"/>
      <c r="C281" s="30"/>
      <c r="D281" s="43"/>
      <c r="E281" s="43" t="s">
        <v>276</v>
      </c>
      <c r="F281" s="35"/>
      <c r="G281" s="30"/>
      <c r="H281" s="30"/>
      <c r="I281" s="189"/>
      <c r="J281" s="189"/>
      <c r="K281" s="189"/>
      <c r="L281" s="30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1"/>
      <c r="AG281" s="71"/>
      <c r="AH281" s="71"/>
      <c r="AI281" s="71"/>
      <c r="AJ281" s="71"/>
      <c r="AK281" s="71"/>
      <c r="AL281" s="71"/>
      <c r="AM281" s="71"/>
      <c r="AN281" s="71"/>
      <c r="AO281" s="71"/>
      <c r="AP281" s="71"/>
      <c r="AQ281" s="71"/>
      <c r="AR281" s="71"/>
      <c r="AS281" s="71"/>
      <c r="AT281" s="71"/>
      <c r="AU281" s="71"/>
      <c r="AV281" s="71"/>
      <c r="AW281" s="71"/>
      <c r="AX281" s="71"/>
      <c r="AY281" s="71"/>
      <c r="AZ281" s="71"/>
      <c r="BA281" s="71"/>
      <c r="BB281" s="71"/>
      <c r="BC281" s="71"/>
      <c r="BD281" s="71"/>
      <c r="BE281" s="71"/>
      <c r="BF281" s="71"/>
      <c r="BG281" s="71"/>
      <c r="BH281" s="71"/>
      <c r="BI281" s="71"/>
      <c r="BJ281" s="71"/>
      <c r="BK281" s="71"/>
      <c r="BL281" s="71"/>
      <c r="BM281" s="71"/>
      <c r="BN281" s="71"/>
      <c r="BO281" s="71"/>
      <c r="BP281" s="71"/>
      <c r="BQ281" s="71"/>
      <c r="BR281" s="71"/>
      <c r="BS281" s="71"/>
      <c r="BT281" s="71"/>
      <c r="BU281" s="71"/>
      <c r="BV281" s="71"/>
      <c r="BW281" s="71"/>
      <c r="BX281" s="71"/>
      <c r="BY281" s="71"/>
      <c r="BZ281" s="71"/>
      <c r="CA281" s="71"/>
      <c r="CB281" s="71"/>
      <c r="CC281" s="71"/>
      <c r="CD281" s="71"/>
      <c r="CE281" s="71"/>
      <c r="CF281" s="71"/>
      <c r="CG281" s="71"/>
      <c r="CH281" s="71"/>
      <c r="CI281" s="71"/>
      <c r="CJ281" s="71"/>
      <c r="CK281" s="71"/>
      <c r="CL281" s="71"/>
      <c r="CM281" s="71"/>
      <c r="CN281" s="71"/>
      <c r="CO281" s="71"/>
      <c r="CP281" s="71"/>
      <c r="CQ281" s="71"/>
      <c r="CR281" s="71"/>
      <c r="CS281" s="71"/>
      <c r="CT281" s="71"/>
      <c r="CU281" s="71"/>
      <c r="CV281" s="71"/>
      <c r="CW281" s="71"/>
      <c r="CX281" s="71"/>
      <c r="CY281" s="71"/>
      <c r="CZ281" s="71"/>
      <c r="DA281" s="71"/>
      <c r="DB281" s="71"/>
      <c r="DC281" s="71"/>
      <c r="DD281" s="71"/>
      <c r="DE281" s="71"/>
      <c r="DF281" s="71"/>
      <c r="DG281" s="71"/>
      <c r="DH281" s="71"/>
      <c r="DI281" s="71"/>
      <c r="DJ281" s="71"/>
      <c r="DK281" s="71"/>
      <c r="DL281" s="71"/>
      <c r="DM281" s="71"/>
      <c r="DN281" s="71"/>
      <c r="DO281" s="71"/>
      <c r="DP281" s="71"/>
      <c r="DQ281" s="71"/>
      <c r="DR281" s="71"/>
      <c r="DS281" s="71"/>
      <c r="DT281" s="71"/>
      <c r="DU281" s="71"/>
      <c r="DV281" s="71"/>
      <c r="DW281" s="71"/>
      <c r="DX281" s="71"/>
      <c r="DY281" s="71"/>
      <c r="DZ281" s="71"/>
      <c r="EA281" s="71"/>
      <c r="EB281" s="71"/>
      <c r="EC281" s="71"/>
      <c r="ED281" s="71"/>
      <c r="EE281" s="71"/>
      <c r="EF281" s="71"/>
      <c r="EG281" s="71"/>
      <c r="EH281" s="71"/>
      <c r="EI281" s="71"/>
      <c r="EJ281" s="71"/>
      <c r="EK281" s="71"/>
      <c r="EL281" s="71"/>
      <c r="EM281" s="71"/>
      <c r="EN281" s="71"/>
      <c r="EO281" s="71"/>
      <c r="EP281" s="71"/>
      <c r="EQ281" s="71"/>
      <c r="ER281" s="71"/>
      <c r="ES281" s="71"/>
      <c r="ET281" s="71"/>
      <c r="EU281" s="71"/>
      <c r="EV281" s="71"/>
      <c r="EW281" s="71"/>
      <c r="EX281" s="71"/>
      <c r="EY281" s="71"/>
      <c r="EZ281" s="71"/>
      <c r="FA281" s="71"/>
      <c r="FB281" s="71"/>
      <c r="FC281" s="71"/>
      <c r="FD281" s="71"/>
      <c r="FE281" s="71"/>
      <c r="FF281" s="71"/>
      <c r="FG281" s="71"/>
      <c r="FH281" s="71"/>
      <c r="FI281" s="71"/>
      <c r="FJ281" s="71"/>
      <c r="FK281" s="71"/>
      <c r="FL281" s="71"/>
      <c r="FM281" s="71"/>
      <c r="FN281" s="71"/>
      <c r="FO281" s="71"/>
      <c r="FP281" s="71"/>
      <c r="FQ281" s="71"/>
      <c r="FR281" s="71"/>
      <c r="FS281" s="71"/>
      <c r="FT281" s="71"/>
      <c r="FU281" s="71"/>
      <c r="FV281" s="71"/>
      <c r="FW281" s="71"/>
      <c r="FX281" s="71"/>
      <c r="FY281" s="71"/>
      <c r="FZ281" s="71"/>
      <c r="GA281" s="71"/>
      <c r="GB281" s="71"/>
      <c r="GC281" s="71"/>
      <c r="GD281" s="71"/>
      <c r="GE281" s="71"/>
      <c r="GF281" s="71"/>
      <c r="GG281" s="71"/>
      <c r="GH281" s="71"/>
      <c r="GI281" s="71"/>
      <c r="GJ281" s="71"/>
      <c r="GK281" s="71"/>
      <c r="GL281" s="71"/>
      <c r="GM281" s="71"/>
      <c r="GN281" s="71"/>
      <c r="GO281" s="71"/>
      <c r="GP281" s="71"/>
      <c r="GQ281" s="71"/>
      <c r="GR281" s="71"/>
      <c r="GS281" s="71"/>
      <c r="GT281" s="71"/>
      <c r="GU281" s="71"/>
      <c r="GV281" s="71"/>
      <c r="GW281" s="71"/>
      <c r="GX281" s="71"/>
      <c r="GY281" s="71"/>
      <c r="GZ281" s="71"/>
      <c r="HA281" s="71"/>
      <c r="HB281" s="71"/>
      <c r="HC281" s="71"/>
      <c r="HD281" s="71"/>
      <c r="HE281" s="71"/>
      <c r="HF281" s="71"/>
      <c r="HG281" s="71"/>
      <c r="HH281" s="71"/>
      <c r="HI281" s="71"/>
      <c r="HJ281" s="71"/>
      <c r="HK281" s="71"/>
      <c r="HL281" s="71"/>
      <c r="HM281" s="71"/>
      <c r="HN281" s="71"/>
      <c r="HO281" s="71"/>
      <c r="HP281" s="71"/>
      <c r="HQ281" s="71"/>
      <c r="HR281" s="71"/>
      <c r="HS281" s="71"/>
      <c r="HT281" s="71"/>
    </row>
    <row r="282" spans="1:228">
      <c r="B282" s="29"/>
      <c r="C282" s="212"/>
      <c r="D282" s="50"/>
      <c r="E282" s="43" t="s">
        <v>276</v>
      </c>
      <c r="F282" s="35"/>
      <c r="G282" s="30"/>
      <c r="H282" s="30"/>
      <c r="I282" s="189"/>
      <c r="J282" s="189"/>
      <c r="K282" s="189"/>
      <c r="L282" s="30"/>
    </row>
    <row r="283" spans="1:228">
      <c r="B283" s="29"/>
      <c r="C283" s="212"/>
      <c r="D283" s="50"/>
      <c r="E283" s="43" t="s">
        <v>276</v>
      </c>
      <c r="F283" s="35"/>
      <c r="G283" s="30"/>
      <c r="H283" s="30"/>
      <c r="I283" s="189"/>
      <c r="J283" s="189"/>
      <c r="K283" s="189"/>
      <c r="L283" s="30"/>
    </row>
    <row r="284" spans="1:228">
      <c r="B284" s="29"/>
      <c r="C284" s="212"/>
      <c r="D284" s="50"/>
      <c r="E284" s="43" t="s">
        <v>276</v>
      </c>
      <c r="F284" s="35"/>
      <c r="G284" s="30"/>
      <c r="H284" s="30"/>
      <c r="I284" s="189"/>
      <c r="J284" s="189"/>
      <c r="K284" s="189"/>
      <c r="L284" s="30"/>
    </row>
    <row r="285" spans="1:228" s="38" customFormat="1">
      <c r="A285" s="83"/>
      <c r="B285" s="29"/>
      <c r="C285" s="212"/>
      <c r="D285" s="50"/>
      <c r="E285" s="43" t="s">
        <v>276</v>
      </c>
      <c r="F285" s="35"/>
      <c r="G285" s="30"/>
      <c r="H285" s="30"/>
      <c r="I285" s="189"/>
      <c r="J285" s="189"/>
      <c r="K285" s="189"/>
      <c r="L285" s="30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  <c r="BJ285" s="25"/>
      <c r="BK285" s="25"/>
      <c r="BL285" s="25"/>
      <c r="BM285" s="25"/>
      <c r="BN285" s="25"/>
      <c r="BO285" s="25"/>
      <c r="BP285" s="25"/>
      <c r="BQ285" s="25"/>
      <c r="BR285" s="25"/>
      <c r="BS285" s="25"/>
      <c r="BT285" s="25"/>
      <c r="BU285" s="25"/>
      <c r="BV285" s="25"/>
      <c r="BW285" s="25"/>
      <c r="BX285" s="25"/>
      <c r="BY285" s="25"/>
      <c r="BZ285" s="25"/>
      <c r="CA285" s="25"/>
      <c r="CB285" s="25"/>
      <c r="CC285" s="25"/>
      <c r="CD285" s="25"/>
      <c r="CE285" s="25"/>
      <c r="CF285" s="25"/>
      <c r="CG285" s="25"/>
      <c r="CH285" s="25"/>
      <c r="CI285" s="25"/>
      <c r="CJ285" s="25"/>
      <c r="CK285" s="25"/>
      <c r="CL285" s="25"/>
      <c r="CM285" s="25"/>
      <c r="CN285" s="25"/>
      <c r="CO285" s="25"/>
      <c r="CP285" s="25"/>
      <c r="CQ285" s="25"/>
      <c r="CR285" s="25"/>
      <c r="CS285" s="25"/>
      <c r="CT285" s="25"/>
      <c r="CU285" s="25"/>
      <c r="CV285" s="25"/>
      <c r="CW285" s="25"/>
      <c r="CX285" s="25"/>
      <c r="CY285" s="25"/>
      <c r="CZ285" s="25"/>
      <c r="DA285" s="25"/>
      <c r="DB285" s="25"/>
      <c r="DC285" s="25"/>
      <c r="DD285" s="25"/>
      <c r="DE285" s="25"/>
      <c r="DF285" s="25"/>
      <c r="DG285" s="25"/>
      <c r="DH285" s="25"/>
      <c r="DI285" s="25"/>
      <c r="DJ285" s="25"/>
      <c r="DK285" s="25"/>
      <c r="DL285" s="25"/>
      <c r="DM285" s="25"/>
      <c r="DN285" s="25"/>
      <c r="DO285" s="25"/>
      <c r="DP285" s="25"/>
      <c r="DQ285" s="25"/>
      <c r="DR285" s="25"/>
      <c r="DS285" s="25"/>
      <c r="DT285" s="25"/>
      <c r="DU285" s="25"/>
      <c r="DV285" s="25"/>
      <c r="DW285" s="25"/>
      <c r="DX285" s="25"/>
      <c r="DY285" s="25"/>
      <c r="DZ285" s="25"/>
      <c r="EA285" s="25"/>
      <c r="EB285" s="25"/>
      <c r="EC285" s="25"/>
      <c r="ED285" s="25"/>
      <c r="EE285" s="25"/>
      <c r="EF285" s="25"/>
      <c r="EG285" s="25"/>
      <c r="EH285" s="25"/>
      <c r="EI285" s="25"/>
      <c r="EJ285" s="25"/>
      <c r="EK285" s="25"/>
      <c r="EL285" s="25"/>
      <c r="EM285" s="25"/>
      <c r="EN285" s="25"/>
      <c r="EO285" s="25"/>
      <c r="EP285" s="25"/>
      <c r="EQ285" s="25"/>
      <c r="ER285" s="25"/>
      <c r="ES285" s="25"/>
      <c r="ET285" s="25"/>
      <c r="EU285" s="25"/>
      <c r="EV285" s="25"/>
      <c r="EW285" s="25"/>
      <c r="EX285" s="25"/>
      <c r="EY285" s="25"/>
      <c r="EZ285" s="25"/>
      <c r="FA285" s="25"/>
      <c r="FB285" s="25"/>
      <c r="FC285" s="25"/>
      <c r="FD285" s="25"/>
      <c r="FE285" s="25"/>
      <c r="FF285" s="25"/>
      <c r="FG285" s="25"/>
      <c r="FH285" s="25"/>
      <c r="FI285" s="25"/>
      <c r="FJ285" s="25"/>
      <c r="FK285" s="25"/>
      <c r="FL285" s="25"/>
      <c r="FM285" s="25"/>
      <c r="FN285" s="25"/>
      <c r="FO285" s="25"/>
      <c r="FP285" s="25"/>
      <c r="FQ285" s="25"/>
      <c r="FR285" s="25"/>
      <c r="FS285" s="25"/>
      <c r="FT285" s="25"/>
      <c r="FU285" s="25"/>
      <c r="FV285" s="25"/>
      <c r="FW285" s="25"/>
      <c r="FX285" s="25"/>
      <c r="FY285" s="25"/>
      <c r="FZ285" s="25"/>
      <c r="GA285" s="25"/>
      <c r="GB285" s="25"/>
      <c r="GC285" s="25"/>
      <c r="GD285" s="25"/>
      <c r="GE285" s="25"/>
      <c r="GF285" s="25"/>
      <c r="GG285" s="25"/>
      <c r="GH285" s="25"/>
      <c r="GI285" s="25"/>
      <c r="GJ285" s="25"/>
      <c r="GK285" s="25"/>
      <c r="GL285" s="25"/>
      <c r="GM285" s="25"/>
      <c r="GN285" s="25"/>
      <c r="GO285" s="25"/>
      <c r="GP285" s="25"/>
      <c r="GQ285" s="25"/>
      <c r="GR285" s="25"/>
      <c r="GS285" s="25"/>
      <c r="GT285" s="25"/>
      <c r="GU285" s="25"/>
      <c r="GV285" s="25"/>
      <c r="GW285" s="25"/>
      <c r="GX285" s="25"/>
      <c r="GY285" s="25"/>
      <c r="GZ285" s="25"/>
      <c r="HA285" s="25"/>
      <c r="HB285" s="25"/>
      <c r="HC285" s="25"/>
      <c r="HD285" s="25"/>
      <c r="HE285" s="25"/>
      <c r="HF285" s="25"/>
      <c r="HG285" s="25"/>
      <c r="HH285" s="25"/>
      <c r="HI285" s="25"/>
      <c r="HJ285" s="25"/>
      <c r="HK285" s="25"/>
      <c r="HL285" s="25"/>
      <c r="HM285" s="25"/>
      <c r="HN285" s="25"/>
      <c r="HO285" s="25"/>
      <c r="HP285" s="25"/>
      <c r="HQ285" s="25"/>
      <c r="HR285" s="25"/>
      <c r="HS285" s="25"/>
      <c r="HT285" s="25"/>
    </row>
    <row r="286" spans="1:228" s="44" customFormat="1">
      <c r="A286" s="83"/>
      <c r="B286" s="29"/>
      <c r="C286" s="212"/>
      <c r="D286" s="50"/>
      <c r="E286" s="43" t="s">
        <v>276</v>
      </c>
      <c r="F286" s="35"/>
      <c r="G286" s="30"/>
      <c r="H286" s="30"/>
      <c r="I286" s="189"/>
      <c r="J286" s="189"/>
      <c r="K286" s="189"/>
      <c r="L286" s="30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  <c r="BJ286" s="25"/>
      <c r="BK286" s="25"/>
      <c r="BL286" s="25"/>
      <c r="BM286" s="25"/>
      <c r="BN286" s="25"/>
      <c r="BO286" s="25"/>
      <c r="BP286" s="25"/>
      <c r="BQ286" s="25"/>
      <c r="BR286" s="25"/>
      <c r="BS286" s="25"/>
      <c r="BT286" s="25"/>
      <c r="BU286" s="25"/>
      <c r="BV286" s="25"/>
      <c r="BW286" s="25"/>
      <c r="BX286" s="25"/>
      <c r="BY286" s="25"/>
      <c r="BZ286" s="25"/>
      <c r="CA286" s="25"/>
      <c r="CB286" s="25"/>
      <c r="CC286" s="25"/>
      <c r="CD286" s="25"/>
      <c r="CE286" s="25"/>
      <c r="CF286" s="25"/>
      <c r="CG286" s="25"/>
      <c r="CH286" s="25"/>
      <c r="CI286" s="25"/>
      <c r="CJ286" s="25"/>
      <c r="CK286" s="25"/>
      <c r="CL286" s="25"/>
      <c r="CM286" s="25"/>
      <c r="CN286" s="25"/>
      <c r="CO286" s="25"/>
      <c r="CP286" s="25"/>
      <c r="CQ286" s="25"/>
      <c r="CR286" s="25"/>
      <c r="CS286" s="25"/>
      <c r="CT286" s="25"/>
      <c r="CU286" s="25"/>
      <c r="CV286" s="25"/>
      <c r="CW286" s="25"/>
      <c r="CX286" s="25"/>
      <c r="CY286" s="25"/>
      <c r="CZ286" s="25"/>
      <c r="DA286" s="25"/>
      <c r="DB286" s="25"/>
      <c r="DC286" s="25"/>
      <c r="DD286" s="25"/>
      <c r="DE286" s="25"/>
      <c r="DF286" s="25"/>
      <c r="DG286" s="25"/>
      <c r="DH286" s="25"/>
      <c r="DI286" s="25"/>
      <c r="DJ286" s="25"/>
      <c r="DK286" s="25"/>
      <c r="DL286" s="25"/>
      <c r="DM286" s="25"/>
      <c r="DN286" s="25"/>
      <c r="DO286" s="25"/>
      <c r="DP286" s="25"/>
      <c r="DQ286" s="25"/>
      <c r="DR286" s="25"/>
      <c r="DS286" s="25"/>
      <c r="DT286" s="25"/>
      <c r="DU286" s="25"/>
      <c r="DV286" s="25"/>
      <c r="DW286" s="25"/>
      <c r="DX286" s="25"/>
      <c r="DY286" s="25"/>
      <c r="DZ286" s="25"/>
      <c r="EA286" s="25"/>
      <c r="EB286" s="25"/>
      <c r="EC286" s="25"/>
      <c r="ED286" s="25"/>
      <c r="EE286" s="25"/>
      <c r="EF286" s="25"/>
      <c r="EG286" s="25"/>
      <c r="EH286" s="25"/>
      <c r="EI286" s="25"/>
      <c r="EJ286" s="25"/>
      <c r="EK286" s="25"/>
      <c r="EL286" s="25"/>
      <c r="EM286" s="25"/>
      <c r="EN286" s="25"/>
      <c r="EO286" s="25"/>
      <c r="EP286" s="25"/>
      <c r="EQ286" s="25"/>
      <c r="ER286" s="25"/>
      <c r="ES286" s="25"/>
      <c r="ET286" s="25"/>
      <c r="EU286" s="25"/>
      <c r="EV286" s="25"/>
      <c r="EW286" s="25"/>
      <c r="EX286" s="25"/>
      <c r="EY286" s="25"/>
      <c r="EZ286" s="25"/>
      <c r="FA286" s="25"/>
      <c r="FB286" s="25"/>
      <c r="FC286" s="25"/>
      <c r="FD286" s="25"/>
      <c r="FE286" s="25"/>
      <c r="FF286" s="25"/>
      <c r="FG286" s="25"/>
      <c r="FH286" s="25"/>
      <c r="FI286" s="25"/>
      <c r="FJ286" s="25"/>
      <c r="FK286" s="25"/>
      <c r="FL286" s="25"/>
      <c r="FM286" s="25"/>
      <c r="FN286" s="25"/>
      <c r="FO286" s="25"/>
      <c r="FP286" s="25"/>
      <c r="FQ286" s="25"/>
      <c r="FR286" s="25"/>
      <c r="FS286" s="25"/>
      <c r="FT286" s="25"/>
      <c r="FU286" s="25"/>
      <c r="FV286" s="25"/>
      <c r="FW286" s="25"/>
      <c r="FX286" s="25"/>
      <c r="FY286" s="25"/>
      <c r="FZ286" s="25"/>
      <c r="GA286" s="25"/>
      <c r="GB286" s="25"/>
      <c r="GC286" s="25"/>
      <c r="GD286" s="25"/>
      <c r="GE286" s="25"/>
      <c r="GF286" s="25"/>
      <c r="GG286" s="25"/>
      <c r="GH286" s="25"/>
      <c r="GI286" s="25"/>
      <c r="GJ286" s="25"/>
      <c r="GK286" s="25"/>
      <c r="GL286" s="25"/>
      <c r="GM286" s="25"/>
      <c r="GN286" s="25"/>
      <c r="GO286" s="25"/>
      <c r="GP286" s="25"/>
      <c r="GQ286" s="25"/>
      <c r="GR286" s="25"/>
      <c r="GS286" s="25"/>
      <c r="GT286" s="25"/>
      <c r="GU286" s="25"/>
      <c r="GV286" s="25"/>
      <c r="GW286" s="25"/>
      <c r="GX286" s="25"/>
      <c r="GY286" s="25"/>
      <c r="GZ286" s="25"/>
      <c r="HA286" s="25"/>
      <c r="HB286" s="25"/>
      <c r="HC286" s="25"/>
      <c r="HD286" s="25"/>
      <c r="HE286" s="25"/>
      <c r="HF286" s="25"/>
      <c r="HG286" s="25"/>
      <c r="HH286" s="25"/>
      <c r="HI286" s="25"/>
      <c r="HJ286" s="25"/>
      <c r="HK286" s="25"/>
      <c r="HL286" s="25"/>
      <c r="HM286" s="25"/>
      <c r="HN286" s="25"/>
      <c r="HO286" s="25"/>
      <c r="HP286" s="25"/>
      <c r="HQ286" s="25"/>
      <c r="HR286" s="25"/>
      <c r="HS286" s="25"/>
      <c r="HT286" s="25"/>
    </row>
    <row r="287" spans="1:228" s="38" customFormat="1">
      <c r="A287" s="83"/>
      <c r="B287" s="29"/>
      <c r="C287" s="212"/>
      <c r="D287" s="50"/>
      <c r="E287" s="43" t="s">
        <v>276</v>
      </c>
      <c r="F287" s="35"/>
      <c r="G287" s="30"/>
      <c r="H287" s="30"/>
      <c r="I287" s="189"/>
      <c r="J287" s="189"/>
      <c r="K287" s="189"/>
      <c r="L287" s="30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  <c r="BJ287" s="25"/>
      <c r="BK287" s="25"/>
      <c r="BL287" s="25"/>
      <c r="BM287" s="25"/>
      <c r="BN287" s="25"/>
      <c r="BO287" s="25"/>
      <c r="BP287" s="25"/>
      <c r="BQ287" s="25"/>
      <c r="BR287" s="25"/>
      <c r="BS287" s="25"/>
      <c r="BT287" s="25"/>
      <c r="BU287" s="25"/>
      <c r="BV287" s="25"/>
      <c r="BW287" s="25"/>
      <c r="BX287" s="25"/>
      <c r="BY287" s="25"/>
      <c r="BZ287" s="25"/>
      <c r="CA287" s="25"/>
      <c r="CB287" s="25"/>
      <c r="CC287" s="25"/>
      <c r="CD287" s="25"/>
      <c r="CE287" s="25"/>
      <c r="CF287" s="25"/>
      <c r="CG287" s="25"/>
      <c r="CH287" s="25"/>
      <c r="CI287" s="25"/>
      <c r="CJ287" s="25"/>
      <c r="CK287" s="25"/>
      <c r="CL287" s="25"/>
      <c r="CM287" s="25"/>
      <c r="CN287" s="25"/>
      <c r="CO287" s="25"/>
      <c r="CP287" s="25"/>
      <c r="CQ287" s="25"/>
      <c r="CR287" s="25"/>
      <c r="CS287" s="25"/>
      <c r="CT287" s="25"/>
      <c r="CU287" s="25"/>
      <c r="CV287" s="25"/>
      <c r="CW287" s="25"/>
      <c r="CX287" s="25"/>
      <c r="CY287" s="25"/>
      <c r="CZ287" s="25"/>
      <c r="DA287" s="25"/>
      <c r="DB287" s="25"/>
      <c r="DC287" s="25"/>
      <c r="DD287" s="25"/>
      <c r="DE287" s="25"/>
      <c r="DF287" s="25"/>
      <c r="DG287" s="25"/>
      <c r="DH287" s="25"/>
      <c r="DI287" s="25"/>
      <c r="DJ287" s="25"/>
      <c r="DK287" s="25"/>
      <c r="DL287" s="25"/>
      <c r="DM287" s="25"/>
      <c r="DN287" s="25"/>
      <c r="DO287" s="25"/>
      <c r="DP287" s="25"/>
      <c r="DQ287" s="25"/>
      <c r="DR287" s="25"/>
      <c r="DS287" s="25"/>
      <c r="DT287" s="25"/>
      <c r="DU287" s="25"/>
      <c r="DV287" s="25"/>
      <c r="DW287" s="25"/>
      <c r="DX287" s="25"/>
      <c r="DY287" s="25"/>
      <c r="DZ287" s="25"/>
      <c r="EA287" s="25"/>
      <c r="EB287" s="25"/>
      <c r="EC287" s="25"/>
      <c r="ED287" s="25"/>
      <c r="EE287" s="25"/>
      <c r="EF287" s="25"/>
      <c r="EG287" s="25"/>
      <c r="EH287" s="25"/>
      <c r="EI287" s="25"/>
      <c r="EJ287" s="25"/>
      <c r="EK287" s="25"/>
      <c r="EL287" s="25"/>
      <c r="EM287" s="25"/>
      <c r="EN287" s="25"/>
      <c r="EO287" s="25"/>
      <c r="EP287" s="25"/>
      <c r="EQ287" s="25"/>
      <c r="ER287" s="25"/>
      <c r="ES287" s="25"/>
      <c r="ET287" s="25"/>
      <c r="EU287" s="25"/>
      <c r="EV287" s="25"/>
      <c r="EW287" s="25"/>
      <c r="EX287" s="25"/>
      <c r="EY287" s="25"/>
      <c r="EZ287" s="25"/>
      <c r="FA287" s="25"/>
      <c r="FB287" s="25"/>
      <c r="FC287" s="25"/>
      <c r="FD287" s="25"/>
      <c r="FE287" s="25"/>
      <c r="FF287" s="25"/>
      <c r="FG287" s="25"/>
      <c r="FH287" s="25"/>
      <c r="FI287" s="25"/>
      <c r="FJ287" s="25"/>
      <c r="FK287" s="25"/>
      <c r="FL287" s="25"/>
      <c r="FM287" s="25"/>
      <c r="FN287" s="25"/>
      <c r="FO287" s="25"/>
      <c r="FP287" s="25"/>
      <c r="FQ287" s="25"/>
      <c r="FR287" s="25"/>
      <c r="FS287" s="25"/>
      <c r="FT287" s="25"/>
      <c r="FU287" s="25"/>
      <c r="FV287" s="25"/>
      <c r="FW287" s="25"/>
      <c r="FX287" s="25"/>
      <c r="FY287" s="25"/>
      <c r="FZ287" s="25"/>
      <c r="GA287" s="25"/>
      <c r="GB287" s="25"/>
      <c r="GC287" s="25"/>
      <c r="GD287" s="25"/>
      <c r="GE287" s="25"/>
      <c r="GF287" s="25"/>
      <c r="GG287" s="25"/>
      <c r="GH287" s="25"/>
      <c r="GI287" s="25"/>
      <c r="GJ287" s="25"/>
      <c r="GK287" s="25"/>
      <c r="GL287" s="25"/>
      <c r="GM287" s="25"/>
      <c r="GN287" s="25"/>
      <c r="GO287" s="25"/>
      <c r="GP287" s="25"/>
      <c r="GQ287" s="25"/>
      <c r="GR287" s="25"/>
      <c r="GS287" s="25"/>
      <c r="GT287" s="25"/>
      <c r="GU287" s="25"/>
      <c r="GV287" s="25"/>
      <c r="GW287" s="25"/>
      <c r="GX287" s="25"/>
      <c r="GY287" s="25"/>
      <c r="GZ287" s="25"/>
      <c r="HA287" s="25"/>
      <c r="HB287" s="25"/>
      <c r="HC287" s="25"/>
      <c r="HD287" s="25"/>
      <c r="HE287" s="25"/>
      <c r="HF287" s="25"/>
      <c r="HG287" s="25"/>
      <c r="HH287" s="25"/>
      <c r="HI287" s="25"/>
      <c r="HJ287" s="25"/>
      <c r="HK287" s="25"/>
      <c r="HL287" s="25"/>
      <c r="HM287" s="25"/>
      <c r="HN287" s="25"/>
      <c r="HO287" s="25"/>
      <c r="HP287" s="25"/>
      <c r="HQ287" s="25"/>
      <c r="HR287" s="25"/>
      <c r="HS287" s="25"/>
      <c r="HT287" s="25"/>
    </row>
    <row r="288" spans="1:228" s="38" customFormat="1">
      <c r="A288" s="82">
        <v>8000</v>
      </c>
      <c r="B288" s="72" t="s">
        <v>175</v>
      </c>
      <c r="C288" s="44">
        <v>10</v>
      </c>
      <c r="D288" s="154"/>
      <c r="E288" s="154" t="s">
        <v>255</v>
      </c>
      <c r="F288" s="154" t="s">
        <v>255</v>
      </c>
      <c r="G288" s="154" t="s">
        <v>255</v>
      </c>
      <c r="H288" s="70"/>
      <c r="I288" s="152" t="s">
        <v>260</v>
      </c>
      <c r="J288" s="152" t="s">
        <v>259</v>
      </c>
      <c r="K288" s="70" t="s">
        <v>561</v>
      </c>
      <c r="L288" s="183" t="s">
        <v>562</v>
      </c>
      <c r="M288" s="71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  <c r="BJ288" s="25"/>
      <c r="BK288" s="25"/>
      <c r="BL288" s="25"/>
      <c r="BM288" s="25"/>
      <c r="BN288" s="25"/>
      <c r="BO288" s="25"/>
      <c r="BP288" s="25"/>
      <c r="BQ288" s="25"/>
      <c r="BR288" s="25"/>
      <c r="BS288" s="25"/>
      <c r="BT288" s="25"/>
      <c r="BU288" s="25"/>
      <c r="BV288" s="25"/>
      <c r="BW288" s="25"/>
      <c r="BX288" s="25"/>
      <c r="BY288" s="25"/>
      <c r="BZ288" s="25"/>
      <c r="CA288" s="25"/>
      <c r="CB288" s="25"/>
      <c r="CC288" s="25"/>
      <c r="CD288" s="25"/>
      <c r="CE288" s="25"/>
      <c r="CF288" s="25"/>
      <c r="CG288" s="25"/>
      <c r="CH288" s="25"/>
      <c r="CI288" s="25"/>
      <c r="CJ288" s="25"/>
      <c r="CK288" s="25"/>
      <c r="CL288" s="25"/>
      <c r="CM288" s="25"/>
      <c r="CN288" s="25"/>
      <c r="CO288" s="25"/>
      <c r="CP288" s="25"/>
      <c r="CQ288" s="25"/>
      <c r="CR288" s="25"/>
      <c r="CS288" s="25"/>
      <c r="CT288" s="25"/>
      <c r="CU288" s="25"/>
      <c r="CV288" s="25"/>
      <c r="CW288" s="25"/>
      <c r="CX288" s="25"/>
      <c r="CY288" s="25"/>
      <c r="CZ288" s="25"/>
      <c r="DA288" s="25"/>
      <c r="DB288" s="25"/>
      <c r="DC288" s="25"/>
      <c r="DD288" s="25"/>
      <c r="DE288" s="25"/>
      <c r="DF288" s="25"/>
      <c r="DG288" s="25"/>
      <c r="DH288" s="25"/>
      <c r="DI288" s="25"/>
      <c r="DJ288" s="25"/>
      <c r="DK288" s="25"/>
      <c r="DL288" s="25"/>
      <c r="DM288" s="25"/>
      <c r="DN288" s="25"/>
      <c r="DO288" s="25"/>
      <c r="DP288" s="25"/>
      <c r="DQ288" s="25"/>
      <c r="DR288" s="25"/>
      <c r="DS288" s="25"/>
      <c r="DT288" s="25"/>
      <c r="DU288" s="25"/>
      <c r="DV288" s="25"/>
      <c r="DW288" s="25"/>
      <c r="DX288" s="25"/>
      <c r="DY288" s="25"/>
      <c r="DZ288" s="25"/>
      <c r="EA288" s="25"/>
      <c r="EB288" s="25"/>
      <c r="EC288" s="25"/>
      <c r="ED288" s="25"/>
      <c r="EE288" s="25"/>
      <c r="EF288" s="25"/>
      <c r="EG288" s="25"/>
      <c r="EH288" s="25"/>
      <c r="EI288" s="25"/>
      <c r="EJ288" s="25"/>
      <c r="EK288" s="25"/>
      <c r="EL288" s="25"/>
      <c r="EM288" s="25"/>
      <c r="EN288" s="25"/>
      <c r="EO288" s="25"/>
      <c r="EP288" s="25"/>
      <c r="EQ288" s="25"/>
      <c r="ER288" s="25"/>
      <c r="ES288" s="25"/>
      <c r="ET288" s="25"/>
      <c r="EU288" s="25"/>
      <c r="EV288" s="25"/>
      <c r="EW288" s="25"/>
      <c r="EX288" s="25"/>
      <c r="EY288" s="25"/>
      <c r="EZ288" s="25"/>
      <c r="FA288" s="25"/>
      <c r="FB288" s="25"/>
      <c r="FC288" s="25"/>
      <c r="FD288" s="25"/>
      <c r="FE288" s="25"/>
      <c r="FF288" s="25"/>
      <c r="FG288" s="25"/>
      <c r="FH288" s="25"/>
      <c r="FI288" s="25"/>
      <c r="FJ288" s="25"/>
      <c r="FK288" s="25"/>
      <c r="FL288" s="25"/>
      <c r="FM288" s="25"/>
      <c r="FN288" s="25"/>
      <c r="FO288" s="25"/>
      <c r="FP288" s="25"/>
      <c r="FQ288" s="25"/>
      <c r="FR288" s="25"/>
      <c r="FS288" s="25"/>
      <c r="FT288" s="25"/>
      <c r="FU288" s="25"/>
      <c r="FV288" s="25"/>
      <c r="FW288" s="25"/>
      <c r="FX288" s="25"/>
      <c r="FY288" s="25"/>
      <c r="FZ288" s="25"/>
      <c r="GA288" s="25"/>
      <c r="GB288" s="25"/>
      <c r="GC288" s="25"/>
      <c r="GD288" s="25"/>
      <c r="GE288" s="25"/>
      <c r="GF288" s="25"/>
      <c r="GG288" s="25"/>
      <c r="GH288" s="25"/>
      <c r="GI288" s="25"/>
      <c r="GJ288" s="25"/>
      <c r="GK288" s="25"/>
      <c r="GL288" s="25"/>
      <c r="GM288" s="25"/>
      <c r="GN288" s="25"/>
      <c r="GO288" s="25"/>
      <c r="GP288" s="25"/>
      <c r="GQ288" s="25"/>
      <c r="GR288" s="25"/>
      <c r="GS288" s="25"/>
      <c r="GT288" s="25"/>
      <c r="GU288" s="25"/>
      <c r="GV288" s="25"/>
      <c r="GW288" s="25"/>
      <c r="GX288" s="25"/>
      <c r="GY288" s="25"/>
      <c r="GZ288" s="25"/>
      <c r="HA288" s="25"/>
      <c r="HB288" s="25"/>
      <c r="HC288" s="25"/>
      <c r="HD288" s="25"/>
      <c r="HE288" s="25"/>
      <c r="HF288" s="25"/>
      <c r="HG288" s="25"/>
      <c r="HH288" s="25"/>
      <c r="HI288" s="25"/>
      <c r="HJ288" s="25"/>
      <c r="HK288" s="25"/>
      <c r="HL288" s="25"/>
      <c r="HM288" s="25"/>
      <c r="HN288" s="25"/>
      <c r="HO288" s="25"/>
      <c r="HP288" s="25"/>
      <c r="HQ288" s="25"/>
      <c r="HR288" s="25"/>
      <c r="HS288" s="25"/>
      <c r="HT288" s="25"/>
    </row>
    <row r="289" spans="1:228">
      <c r="B289" s="36"/>
      <c r="C289" s="31"/>
      <c r="D289" s="42"/>
      <c r="E289" s="42" t="s">
        <v>255</v>
      </c>
      <c r="G289" s="30"/>
      <c r="H289" s="30"/>
      <c r="I289" s="189"/>
      <c r="J289" s="189"/>
      <c r="K289" s="189"/>
      <c r="L289" s="30"/>
    </row>
    <row r="290" spans="1:228">
      <c r="B290" s="29"/>
      <c r="C290" s="30"/>
      <c r="D290" s="43"/>
      <c r="E290" s="42" t="s">
        <v>255</v>
      </c>
      <c r="G290" s="30"/>
      <c r="H290" s="30"/>
      <c r="I290" s="189"/>
      <c r="J290" s="189"/>
      <c r="K290" s="189"/>
      <c r="L290" s="30"/>
    </row>
    <row r="291" spans="1:228">
      <c r="B291" s="29"/>
      <c r="C291" s="30"/>
      <c r="D291" s="43"/>
      <c r="E291" s="42" t="s">
        <v>255</v>
      </c>
      <c r="G291" s="30"/>
      <c r="H291" s="30"/>
      <c r="I291" s="189"/>
      <c r="J291" s="189"/>
      <c r="K291" s="189"/>
      <c r="L291" s="30"/>
    </row>
    <row r="292" spans="1:228">
      <c r="B292" s="29"/>
      <c r="C292" s="30"/>
      <c r="D292" s="43"/>
      <c r="E292" s="42" t="s">
        <v>255</v>
      </c>
      <c r="G292" s="30"/>
      <c r="H292" s="30"/>
      <c r="I292" s="189"/>
      <c r="J292" s="189"/>
      <c r="K292" s="189"/>
      <c r="L292" s="30"/>
    </row>
    <row r="293" spans="1:228">
      <c r="B293" s="29"/>
      <c r="C293" s="31"/>
      <c r="D293" s="42"/>
      <c r="E293" s="42" t="s">
        <v>255</v>
      </c>
      <c r="G293" s="30"/>
      <c r="H293" s="30"/>
      <c r="I293" s="189"/>
      <c r="J293" s="189"/>
      <c r="K293" s="189"/>
      <c r="L293" s="30"/>
    </row>
    <row r="294" spans="1:228">
      <c r="B294" s="29"/>
      <c r="C294" s="31"/>
      <c r="D294" s="42"/>
      <c r="E294" s="42" t="s">
        <v>255</v>
      </c>
      <c r="G294" s="30"/>
      <c r="H294" s="30"/>
      <c r="I294" s="189"/>
      <c r="J294" s="189"/>
      <c r="K294" s="189"/>
      <c r="L294" s="30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  <c r="AA294" s="71"/>
      <c r="AB294" s="71"/>
      <c r="AC294" s="71"/>
      <c r="AD294" s="71"/>
      <c r="AE294" s="71"/>
      <c r="AF294" s="71"/>
      <c r="AG294" s="71"/>
      <c r="AH294" s="71"/>
      <c r="AI294" s="71"/>
      <c r="AJ294" s="71"/>
      <c r="AK294" s="71"/>
      <c r="AL294" s="71"/>
      <c r="AM294" s="71"/>
      <c r="AN294" s="71"/>
      <c r="AO294" s="71"/>
      <c r="AP294" s="71"/>
      <c r="AQ294" s="71"/>
      <c r="AR294" s="71"/>
      <c r="AS294" s="71"/>
      <c r="AT294" s="71"/>
      <c r="AU294" s="71"/>
      <c r="AV294" s="71"/>
      <c r="AW294" s="71"/>
      <c r="AX294" s="71"/>
      <c r="AY294" s="71"/>
      <c r="AZ294" s="71"/>
      <c r="BA294" s="71"/>
      <c r="BB294" s="71"/>
      <c r="BC294" s="71"/>
      <c r="BD294" s="71"/>
      <c r="BE294" s="71"/>
      <c r="BF294" s="71"/>
      <c r="BG294" s="71"/>
      <c r="BH294" s="71"/>
      <c r="BI294" s="71"/>
      <c r="BJ294" s="71"/>
      <c r="BK294" s="71"/>
      <c r="BL294" s="71"/>
      <c r="BM294" s="71"/>
      <c r="BN294" s="71"/>
      <c r="BO294" s="71"/>
      <c r="BP294" s="71"/>
      <c r="BQ294" s="71"/>
      <c r="BR294" s="71"/>
      <c r="BS294" s="71"/>
      <c r="BT294" s="71"/>
      <c r="BU294" s="71"/>
      <c r="BV294" s="71"/>
      <c r="BW294" s="71"/>
      <c r="BX294" s="71"/>
      <c r="BY294" s="71"/>
      <c r="BZ294" s="71"/>
      <c r="CA294" s="71"/>
      <c r="CB294" s="71"/>
      <c r="CC294" s="71"/>
      <c r="CD294" s="71"/>
      <c r="CE294" s="71"/>
      <c r="CF294" s="71"/>
      <c r="CG294" s="71"/>
      <c r="CH294" s="71"/>
      <c r="CI294" s="71"/>
      <c r="CJ294" s="71"/>
      <c r="CK294" s="71"/>
      <c r="CL294" s="71"/>
      <c r="CM294" s="71"/>
      <c r="CN294" s="71"/>
      <c r="CO294" s="71"/>
      <c r="CP294" s="71"/>
      <c r="CQ294" s="71"/>
      <c r="CR294" s="71"/>
      <c r="CS294" s="71"/>
      <c r="CT294" s="71"/>
      <c r="CU294" s="71"/>
      <c r="CV294" s="71"/>
      <c r="CW294" s="71"/>
      <c r="CX294" s="71"/>
      <c r="CY294" s="71"/>
      <c r="CZ294" s="71"/>
      <c r="DA294" s="71"/>
      <c r="DB294" s="71"/>
      <c r="DC294" s="71"/>
      <c r="DD294" s="71"/>
      <c r="DE294" s="71"/>
      <c r="DF294" s="71"/>
      <c r="DG294" s="71"/>
      <c r="DH294" s="71"/>
      <c r="DI294" s="71"/>
      <c r="DJ294" s="71"/>
      <c r="DK294" s="71"/>
      <c r="DL294" s="71"/>
      <c r="DM294" s="71"/>
      <c r="DN294" s="71"/>
      <c r="DO294" s="71"/>
      <c r="DP294" s="71"/>
      <c r="DQ294" s="71"/>
      <c r="DR294" s="71"/>
      <c r="DS294" s="71"/>
      <c r="DT294" s="71"/>
      <c r="DU294" s="71"/>
      <c r="DV294" s="71"/>
      <c r="DW294" s="71"/>
      <c r="DX294" s="71"/>
      <c r="DY294" s="71"/>
      <c r="DZ294" s="71"/>
      <c r="EA294" s="71"/>
      <c r="EB294" s="71"/>
      <c r="EC294" s="71"/>
      <c r="ED294" s="71"/>
      <c r="EE294" s="71"/>
      <c r="EF294" s="71"/>
      <c r="EG294" s="71"/>
      <c r="EH294" s="71"/>
      <c r="EI294" s="71"/>
      <c r="EJ294" s="71"/>
      <c r="EK294" s="71"/>
      <c r="EL294" s="71"/>
      <c r="EM294" s="71"/>
      <c r="EN294" s="71"/>
      <c r="EO294" s="71"/>
      <c r="EP294" s="71"/>
      <c r="EQ294" s="71"/>
      <c r="ER294" s="71"/>
      <c r="ES294" s="71"/>
      <c r="ET294" s="71"/>
      <c r="EU294" s="71"/>
      <c r="EV294" s="71"/>
      <c r="EW294" s="71"/>
      <c r="EX294" s="71"/>
      <c r="EY294" s="71"/>
      <c r="EZ294" s="71"/>
      <c r="FA294" s="71"/>
      <c r="FB294" s="71"/>
      <c r="FC294" s="71"/>
      <c r="FD294" s="71"/>
      <c r="FE294" s="71"/>
      <c r="FF294" s="71"/>
      <c r="FG294" s="71"/>
      <c r="FH294" s="71"/>
      <c r="FI294" s="71"/>
      <c r="FJ294" s="71"/>
      <c r="FK294" s="71"/>
      <c r="FL294" s="71"/>
      <c r="FM294" s="71"/>
      <c r="FN294" s="71"/>
      <c r="FO294" s="71"/>
      <c r="FP294" s="71"/>
      <c r="FQ294" s="71"/>
      <c r="FR294" s="71"/>
      <c r="FS294" s="71"/>
      <c r="FT294" s="71"/>
      <c r="FU294" s="71"/>
      <c r="FV294" s="71"/>
      <c r="FW294" s="71"/>
      <c r="FX294" s="71"/>
      <c r="FY294" s="71"/>
      <c r="FZ294" s="71"/>
      <c r="GA294" s="71"/>
      <c r="GB294" s="71"/>
      <c r="GC294" s="71"/>
      <c r="GD294" s="71"/>
      <c r="GE294" s="71"/>
      <c r="GF294" s="71"/>
      <c r="GG294" s="71"/>
      <c r="GH294" s="71"/>
      <c r="GI294" s="71"/>
      <c r="GJ294" s="71"/>
      <c r="GK294" s="71"/>
      <c r="GL294" s="71"/>
      <c r="GM294" s="71"/>
      <c r="GN294" s="71"/>
      <c r="GO294" s="71"/>
      <c r="GP294" s="71"/>
      <c r="GQ294" s="71"/>
      <c r="GR294" s="71"/>
      <c r="GS294" s="71"/>
      <c r="GT294" s="71"/>
      <c r="GU294" s="71"/>
      <c r="GV294" s="71"/>
      <c r="GW294" s="71"/>
      <c r="GX294" s="71"/>
      <c r="GY294" s="71"/>
      <c r="GZ294" s="71"/>
      <c r="HA294" s="71"/>
      <c r="HB294" s="71"/>
      <c r="HC294" s="71"/>
      <c r="HD294" s="71"/>
      <c r="HE294" s="71"/>
      <c r="HF294" s="71"/>
      <c r="HG294" s="71"/>
      <c r="HH294" s="71"/>
      <c r="HI294" s="71"/>
      <c r="HJ294" s="71"/>
      <c r="HK294" s="71"/>
      <c r="HL294" s="71"/>
      <c r="HM294" s="71"/>
      <c r="HN294" s="71"/>
      <c r="HO294" s="71"/>
      <c r="HP294" s="71"/>
      <c r="HQ294" s="71"/>
      <c r="HR294" s="71"/>
      <c r="HS294" s="71"/>
      <c r="HT294" s="71"/>
    </row>
    <row r="295" spans="1:228">
      <c r="B295" s="29"/>
      <c r="C295" s="31"/>
      <c r="D295" s="42"/>
      <c r="E295" s="42" t="s">
        <v>255</v>
      </c>
      <c r="F295" s="35"/>
      <c r="G295" s="30"/>
      <c r="H295" s="30"/>
      <c r="I295" s="189"/>
      <c r="J295" s="189"/>
      <c r="K295" s="189"/>
      <c r="L295" s="30"/>
    </row>
    <row r="296" spans="1:228">
      <c r="B296" s="29"/>
      <c r="C296" s="31"/>
      <c r="D296" s="42"/>
      <c r="E296" s="42" t="s">
        <v>255</v>
      </c>
      <c r="F296" s="35"/>
      <c r="G296" s="30"/>
      <c r="H296" s="30"/>
      <c r="I296" s="189"/>
      <c r="J296" s="189"/>
      <c r="K296" s="189"/>
      <c r="L296" s="30"/>
    </row>
    <row r="297" spans="1:228" s="71" customFormat="1">
      <c r="A297" s="83"/>
      <c r="B297" s="29"/>
      <c r="C297" s="31"/>
      <c r="D297" s="42"/>
      <c r="E297" s="42" t="s">
        <v>255</v>
      </c>
      <c r="F297" s="35"/>
      <c r="G297" s="30"/>
      <c r="H297" s="30"/>
      <c r="I297" s="189"/>
      <c r="J297" s="189"/>
      <c r="K297" s="189"/>
      <c r="L297" s="30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  <c r="BJ297" s="25"/>
      <c r="BK297" s="25"/>
      <c r="BL297" s="25"/>
      <c r="BM297" s="25"/>
      <c r="BN297" s="25"/>
      <c r="BO297" s="25"/>
      <c r="BP297" s="25"/>
      <c r="BQ297" s="25"/>
      <c r="BR297" s="25"/>
      <c r="BS297" s="25"/>
      <c r="BT297" s="25"/>
      <c r="BU297" s="25"/>
      <c r="BV297" s="25"/>
      <c r="BW297" s="25"/>
      <c r="BX297" s="25"/>
      <c r="BY297" s="25"/>
      <c r="BZ297" s="25"/>
      <c r="CA297" s="25"/>
      <c r="CB297" s="25"/>
      <c r="CC297" s="25"/>
      <c r="CD297" s="25"/>
      <c r="CE297" s="25"/>
      <c r="CF297" s="25"/>
      <c r="CG297" s="25"/>
      <c r="CH297" s="25"/>
      <c r="CI297" s="25"/>
      <c r="CJ297" s="25"/>
      <c r="CK297" s="25"/>
      <c r="CL297" s="25"/>
      <c r="CM297" s="25"/>
      <c r="CN297" s="25"/>
      <c r="CO297" s="25"/>
      <c r="CP297" s="25"/>
      <c r="CQ297" s="25"/>
      <c r="CR297" s="25"/>
      <c r="CS297" s="25"/>
      <c r="CT297" s="25"/>
      <c r="CU297" s="25"/>
      <c r="CV297" s="25"/>
      <c r="CW297" s="25"/>
      <c r="CX297" s="25"/>
      <c r="CY297" s="25"/>
      <c r="CZ297" s="25"/>
      <c r="DA297" s="25"/>
      <c r="DB297" s="25"/>
      <c r="DC297" s="25"/>
      <c r="DD297" s="25"/>
      <c r="DE297" s="25"/>
      <c r="DF297" s="25"/>
      <c r="DG297" s="25"/>
      <c r="DH297" s="25"/>
      <c r="DI297" s="25"/>
      <c r="DJ297" s="25"/>
      <c r="DK297" s="25"/>
      <c r="DL297" s="25"/>
      <c r="DM297" s="25"/>
      <c r="DN297" s="25"/>
      <c r="DO297" s="25"/>
      <c r="DP297" s="25"/>
      <c r="DQ297" s="25"/>
      <c r="DR297" s="25"/>
      <c r="DS297" s="25"/>
      <c r="DT297" s="25"/>
      <c r="DU297" s="25"/>
      <c r="DV297" s="25"/>
      <c r="DW297" s="25"/>
      <c r="DX297" s="25"/>
      <c r="DY297" s="25"/>
      <c r="DZ297" s="25"/>
      <c r="EA297" s="25"/>
      <c r="EB297" s="25"/>
      <c r="EC297" s="25"/>
      <c r="ED297" s="25"/>
      <c r="EE297" s="25"/>
      <c r="EF297" s="25"/>
      <c r="EG297" s="25"/>
      <c r="EH297" s="25"/>
      <c r="EI297" s="25"/>
      <c r="EJ297" s="25"/>
      <c r="EK297" s="25"/>
      <c r="EL297" s="25"/>
      <c r="EM297" s="25"/>
      <c r="EN297" s="25"/>
      <c r="EO297" s="25"/>
      <c r="EP297" s="25"/>
      <c r="EQ297" s="25"/>
      <c r="ER297" s="25"/>
      <c r="ES297" s="25"/>
      <c r="ET297" s="25"/>
      <c r="EU297" s="25"/>
      <c r="EV297" s="25"/>
      <c r="EW297" s="25"/>
      <c r="EX297" s="25"/>
      <c r="EY297" s="25"/>
      <c r="EZ297" s="25"/>
      <c r="FA297" s="25"/>
      <c r="FB297" s="25"/>
      <c r="FC297" s="25"/>
      <c r="FD297" s="25"/>
      <c r="FE297" s="25"/>
      <c r="FF297" s="25"/>
      <c r="FG297" s="25"/>
      <c r="FH297" s="25"/>
      <c r="FI297" s="25"/>
      <c r="FJ297" s="25"/>
      <c r="FK297" s="25"/>
      <c r="FL297" s="25"/>
      <c r="FM297" s="25"/>
      <c r="FN297" s="25"/>
      <c r="FO297" s="25"/>
      <c r="FP297" s="25"/>
      <c r="FQ297" s="25"/>
      <c r="FR297" s="25"/>
      <c r="FS297" s="25"/>
      <c r="FT297" s="25"/>
      <c r="FU297" s="25"/>
      <c r="FV297" s="25"/>
      <c r="FW297" s="25"/>
      <c r="FX297" s="25"/>
      <c r="FY297" s="25"/>
      <c r="FZ297" s="25"/>
      <c r="GA297" s="25"/>
      <c r="GB297" s="25"/>
      <c r="GC297" s="25"/>
      <c r="GD297" s="25"/>
      <c r="GE297" s="25"/>
      <c r="GF297" s="25"/>
      <c r="GG297" s="25"/>
      <c r="GH297" s="25"/>
      <c r="GI297" s="25"/>
      <c r="GJ297" s="25"/>
      <c r="GK297" s="25"/>
      <c r="GL297" s="25"/>
      <c r="GM297" s="25"/>
      <c r="GN297" s="25"/>
      <c r="GO297" s="25"/>
      <c r="GP297" s="25"/>
      <c r="GQ297" s="25"/>
      <c r="GR297" s="25"/>
      <c r="GS297" s="25"/>
      <c r="GT297" s="25"/>
      <c r="GU297" s="25"/>
      <c r="GV297" s="25"/>
      <c r="GW297" s="25"/>
      <c r="GX297" s="25"/>
      <c r="GY297" s="25"/>
      <c r="GZ297" s="25"/>
      <c r="HA297" s="25"/>
      <c r="HB297" s="25"/>
      <c r="HC297" s="25"/>
      <c r="HD297" s="25"/>
      <c r="HE297" s="25"/>
      <c r="HF297" s="25"/>
      <c r="HG297" s="25"/>
      <c r="HH297" s="25"/>
      <c r="HI297" s="25"/>
      <c r="HJ297" s="25"/>
      <c r="HK297" s="25"/>
      <c r="HL297" s="25"/>
      <c r="HM297" s="25"/>
      <c r="HN297" s="25"/>
      <c r="HO297" s="25"/>
      <c r="HP297" s="25"/>
      <c r="HQ297" s="25"/>
      <c r="HR297" s="25"/>
      <c r="HS297" s="25"/>
      <c r="HT297" s="25"/>
    </row>
    <row r="298" spans="1:228">
      <c r="B298" s="29"/>
      <c r="C298" s="30"/>
      <c r="D298" s="43"/>
      <c r="E298" s="42" t="s">
        <v>255</v>
      </c>
      <c r="F298" s="35"/>
      <c r="G298" s="30"/>
      <c r="H298" s="30"/>
      <c r="I298" s="189"/>
      <c r="J298" s="189"/>
      <c r="K298" s="189"/>
      <c r="L298" s="30"/>
    </row>
    <row r="299" spans="1:228" ht="26.25">
      <c r="A299" s="82">
        <v>8000</v>
      </c>
      <c r="B299" s="68" t="s">
        <v>175</v>
      </c>
      <c r="C299" s="211">
        <v>10</v>
      </c>
      <c r="D299" s="81"/>
      <c r="E299" s="81" t="s">
        <v>342</v>
      </c>
      <c r="F299" s="81" t="s">
        <v>342</v>
      </c>
      <c r="G299" s="81" t="s">
        <v>342</v>
      </c>
      <c r="H299" s="70"/>
      <c r="I299" s="152" t="s">
        <v>336</v>
      </c>
      <c r="J299" s="152" t="s">
        <v>337</v>
      </c>
      <c r="K299" s="190" t="s">
        <v>340</v>
      </c>
      <c r="L299" s="194" t="s">
        <v>341</v>
      </c>
      <c r="M299" s="71"/>
    </row>
    <row r="300" spans="1:228" s="31" customFormat="1">
      <c r="A300" s="83"/>
      <c r="B300" s="29"/>
      <c r="C300" s="212"/>
      <c r="D300" s="50"/>
      <c r="E300" s="50" t="s">
        <v>342</v>
      </c>
      <c r="F300" s="50" t="s">
        <v>685</v>
      </c>
      <c r="G300" s="30"/>
      <c r="H300" s="30"/>
      <c r="I300" s="189"/>
      <c r="J300" s="189"/>
      <c r="K300" s="189"/>
      <c r="L300" s="30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  <c r="BJ300" s="25"/>
      <c r="BK300" s="25"/>
      <c r="BL300" s="25"/>
      <c r="BM300" s="25"/>
      <c r="BN300" s="25"/>
      <c r="BO300" s="25"/>
      <c r="BP300" s="25"/>
      <c r="BQ300" s="25"/>
      <c r="BR300" s="25"/>
      <c r="BS300" s="25"/>
      <c r="BT300" s="25"/>
      <c r="BU300" s="25"/>
      <c r="BV300" s="25"/>
      <c r="BW300" s="25"/>
      <c r="BX300" s="25"/>
      <c r="BY300" s="25"/>
      <c r="BZ300" s="25"/>
      <c r="CA300" s="25"/>
      <c r="CB300" s="25"/>
      <c r="CC300" s="25"/>
      <c r="CD300" s="25"/>
      <c r="CE300" s="25"/>
      <c r="CF300" s="25"/>
      <c r="CG300" s="25"/>
      <c r="CH300" s="25"/>
      <c r="CI300" s="25"/>
      <c r="CJ300" s="25"/>
      <c r="CK300" s="25"/>
      <c r="CL300" s="25"/>
      <c r="CM300" s="25"/>
      <c r="CN300" s="25"/>
      <c r="CO300" s="25"/>
      <c r="CP300" s="25"/>
      <c r="CQ300" s="25"/>
      <c r="CR300" s="25"/>
      <c r="CS300" s="25"/>
      <c r="CT300" s="25"/>
      <c r="CU300" s="25"/>
      <c r="CV300" s="25"/>
      <c r="CW300" s="25"/>
      <c r="CX300" s="25"/>
      <c r="CY300" s="25"/>
      <c r="CZ300" s="25"/>
      <c r="DA300" s="25"/>
      <c r="DB300" s="25"/>
      <c r="DC300" s="25"/>
      <c r="DD300" s="25"/>
      <c r="DE300" s="25"/>
      <c r="DF300" s="25"/>
      <c r="DG300" s="25"/>
      <c r="DH300" s="25"/>
      <c r="DI300" s="25"/>
      <c r="DJ300" s="25"/>
      <c r="DK300" s="25"/>
      <c r="DL300" s="25"/>
      <c r="DM300" s="25"/>
      <c r="DN300" s="25"/>
      <c r="DO300" s="25"/>
      <c r="DP300" s="25"/>
      <c r="DQ300" s="25"/>
      <c r="DR300" s="25"/>
      <c r="DS300" s="25"/>
      <c r="DT300" s="25"/>
      <c r="DU300" s="25"/>
      <c r="DV300" s="25"/>
      <c r="DW300" s="25"/>
      <c r="DX300" s="25"/>
      <c r="DY300" s="25"/>
      <c r="DZ300" s="25"/>
      <c r="EA300" s="25"/>
      <c r="EB300" s="25"/>
      <c r="EC300" s="25"/>
      <c r="ED300" s="25"/>
      <c r="EE300" s="25"/>
      <c r="EF300" s="25"/>
      <c r="EG300" s="25"/>
      <c r="EH300" s="25"/>
      <c r="EI300" s="25"/>
      <c r="EJ300" s="25"/>
      <c r="EK300" s="25"/>
      <c r="EL300" s="25"/>
      <c r="EM300" s="25"/>
      <c r="EN300" s="25"/>
      <c r="EO300" s="25"/>
      <c r="EP300" s="25"/>
      <c r="EQ300" s="25"/>
      <c r="ER300" s="25"/>
      <c r="ES300" s="25"/>
      <c r="ET300" s="25"/>
      <c r="EU300" s="25"/>
      <c r="EV300" s="25"/>
      <c r="EW300" s="25"/>
      <c r="EX300" s="25"/>
      <c r="EY300" s="25"/>
      <c r="EZ300" s="25"/>
      <c r="FA300" s="25"/>
      <c r="FB300" s="25"/>
      <c r="FC300" s="25"/>
      <c r="FD300" s="25"/>
      <c r="FE300" s="25"/>
      <c r="FF300" s="25"/>
      <c r="FG300" s="25"/>
      <c r="FH300" s="25"/>
      <c r="FI300" s="25"/>
      <c r="FJ300" s="25"/>
      <c r="FK300" s="25"/>
      <c r="FL300" s="25"/>
      <c r="FM300" s="25"/>
      <c r="FN300" s="25"/>
      <c r="FO300" s="25"/>
      <c r="FP300" s="25"/>
      <c r="FQ300" s="25"/>
      <c r="FR300" s="25"/>
      <c r="FS300" s="25"/>
      <c r="FT300" s="25"/>
      <c r="FU300" s="25"/>
      <c r="FV300" s="25"/>
      <c r="FW300" s="25"/>
      <c r="FX300" s="25"/>
      <c r="FY300" s="25"/>
      <c r="FZ300" s="25"/>
      <c r="GA300" s="25"/>
      <c r="GB300" s="25"/>
      <c r="GC300" s="25"/>
      <c r="GD300" s="25"/>
      <c r="GE300" s="25"/>
      <c r="GF300" s="25"/>
      <c r="GG300" s="25"/>
      <c r="GH300" s="25"/>
      <c r="GI300" s="25"/>
      <c r="GJ300" s="25"/>
      <c r="GK300" s="25"/>
      <c r="GL300" s="25"/>
      <c r="GM300" s="25"/>
      <c r="GN300" s="25"/>
      <c r="GO300" s="25"/>
      <c r="GP300" s="25"/>
      <c r="GQ300" s="25"/>
      <c r="GR300" s="25"/>
      <c r="GS300" s="25"/>
      <c r="GT300" s="25"/>
      <c r="GU300" s="25"/>
      <c r="GV300" s="25"/>
      <c r="GW300" s="25"/>
      <c r="GX300" s="25"/>
      <c r="GY300" s="25"/>
      <c r="GZ300" s="25"/>
      <c r="HA300" s="25"/>
      <c r="HB300" s="25"/>
      <c r="HC300" s="25"/>
      <c r="HD300" s="25"/>
      <c r="HE300" s="25"/>
      <c r="HF300" s="25"/>
      <c r="HG300" s="25"/>
      <c r="HH300" s="25"/>
      <c r="HI300" s="25"/>
      <c r="HJ300" s="25"/>
      <c r="HK300" s="25"/>
      <c r="HL300" s="25"/>
      <c r="HM300" s="25"/>
      <c r="HN300" s="25"/>
      <c r="HO300" s="25"/>
      <c r="HP300" s="25"/>
      <c r="HQ300" s="25"/>
      <c r="HR300" s="25"/>
      <c r="HS300" s="25"/>
      <c r="HT300" s="25"/>
    </row>
    <row r="301" spans="1:228">
      <c r="B301" s="29"/>
      <c r="C301" s="212"/>
      <c r="D301" s="50"/>
      <c r="E301" s="50" t="s">
        <v>342</v>
      </c>
      <c r="F301" s="50" t="s">
        <v>686</v>
      </c>
      <c r="G301" s="30"/>
      <c r="H301" s="30"/>
      <c r="I301" s="189"/>
      <c r="J301" s="189"/>
      <c r="K301" s="189"/>
      <c r="L301" s="30"/>
    </row>
    <row r="302" spans="1:228">
      <c r="B302" s="29"/>
      <c r="C302" s="212"/>
      <c r="D302" s="50"/>
      <c r="E302" s="50" t="s">
        <v>342</v>
      </c>
      <c r="F302" s="50" t="s">
        <v>687</v>
      </c>
      <c r="G302" s="30"/>
      <c r="H302" s="30"/>
      <c r="I302" s="189"/>
      <c r="J302" s="189"/>
      <c r="K302" s="189"/>
      <c r="L302" s="30"/>
    </row>
    <row r="303" spans="1:228">
      <c r="B303" s="29"/>
      <c r="C303" s="212"/>
      <c r="D303" s="50"/>
      <c r="E303" s="50" t="s">
        <v>342</v>
      </c>
      <c r="F303" s="50" t="s">
        <v>688</v>
      </c>
      <c r="G303" s="30"/>
      <c r="H303" s="30"/>
      <c r="I303" s="189"/>
      <c r="J303" s="189"/>
      <c r="K303" s="189"/>
      <c r="L303" s="30"/>
    </row>
    <row r="304" spans="1:228">
      <c r="B304" s="29"/>
      <c r="C304" s="212"/>
      <c r="D304" s="50"/>
      <c r="E304" s="50" t="s">
        <v>342</v>
      </c>
      <c r="F304" s="50" t="s">
        <v>689</v>
      </c>
      <c r="G304" s="30"/>
      <c r="H304" s="30"/>
      <c r="I304" s="189"/>
      <c r="J304" s="38"/>
      <c r="K304" s="189"/>
      <c r="L304" s="30"/>
    </row>
    <row r="305" spans="1:228">
      <c r="B305" s="29"/>
      <c r="C305" s="212"/>
      <c r="D305" s="50"/>
      <c r="E305" s="50" t="s">
        <v>342</v>
      </c>
      <c r="F305" s="50" t="s">
        <v>690</v>
      </c>
      <c r="G305" s="30"/>
      <c r="H305" s="30"/>
      <c r="I305" s="189"/>
      <c r="J305" s="38"/>
      <c r="K305" s="189"/>
      <c r="L305" s="30"/>
    </row>
    <row r="306" spans="1:228">
      <c r="B306" s="29"/>
      <c r="C306" s="212"/>
      <c r="D306" s="50"/>
      <c r="E306" s="50" t="s">
        <v>342</v>
      </c>
      <c r="F306" s="35"/>
      <c r="G306" s="30"/>
      <c r="H306" s="30"/>
      <c r="I306" s="189"/>
      <c r="J306" s="38"/>
      <c r="K306" s="189"/>
      <c r="L306" s="30"/>
    </row>
    <row r="307" spans="1:228">
      <c r="B307" s="29"/>
      <c r="C307" s="212"/>
      <c r="D307" s="50"/>
      <c r="E307" s="50" t="s">
        <v>342</v>
      </c>
      <c r="F307" s="35"/>
      <c r="G307" s="30"/>
      <c r="H307" s="30"/>
      <c r="I307" s="189"/>
      <c r="J307" s="38"/>
      <c r="K307" s="189"/>
      <c r="L307" s="30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1"/>
      <c r="AF307" s="71"/>
      <c r="AG307" s="71"/>
      <c r="AH307" s="71"/>
      <c r="AI307" s="71"/>
      <c r="AJ307" s="71"/>
      <c r="AK307" s="71"/>
      <c r="AL307" s="71"/>
      <c r="AM307" s="71"/>
      <c r="AN307" s="71"/>
      <c r="AO307" s="71"/>
      <c r="AP307" s="71"/>
      <c r="AQ307" s="71"/>
      <c r="AR307" s="71"/>
      <c r="AS307" s="71"/>
      <c r="AT307" s="71"/>
      <c r="AU307" s="71"/>
      <c r="AV307" s="71"/>
      <c r="AW307" s="71"/>
      <c r="AX307" s="71"/>
      <c r="AY307" s="71"/>
      <c r="AZ307" s="71"/>
      <c r="BA307" s="71"/>
      <c r="BB307" s="71"/>
      <c r="BC307" s="71"/>
      <c r="BD307" s="71"/>
      <c r="BE307" s="71"/>
      <c r="BF307" s="71"/>
      <c r="BG307" s="71"/>
      <c r="BH307" s="71"/>
      <c r="BI307" s="71"/>
      <c r="BJ307" s="71"/>
      <c r="BK307" s="71"/>
      <c r="BL307" s="71"/>
      <c r="BM307" s="71"/>
      <c r="BN307" s="71"/>
      <c r="BO307" s="71"/>
      <c r="BP307" s="71"/>
      <c r="BQ307" s="71"/>
      <c r="BR307" s="71"/>
      <c r="BS307" s="71"/>
      <c r="BT307" s="71"/>
      <c r="BU307" s="71"/>
      <c r="BV307" s="71"/>
      <c r="BW307" s="71"/>
      <c r="BX307" s="71"/>
      <c r="BY307" s="71"/>
      <c r="BZ307" s="71"/>
      <c r="CA307" s="71"/>
      <c r="CB307" s="71"/>
      <c r="CC307" s="71"/>
      <c r="CD307" s="71"/>
      <c r="CE307" s="71"/>
      <c r="CF307" s="71"/>
      <c r="CG307" s="71"/>
      <c r="CH307" s="71"/>
      <c r="CI307" s="71"/>
      <c r="CJ307" s="71"/>
      <c r="CK307" s="71"/>
      <c r="CL307" s="71"/>
      <c r="CM307" s="71"/>
      <c r="CN307" s="71"/>
      <c r="CO307" s="71"/>
      <c r="CP307" s="71"/>
      <c r="CQ307" s="71"/>
      <c r="CR307" s="71"/>
      <c r="CS307" s="71"/>
      <c r="CT307" s="71"/>
      <c r="CU307" s="71"/>
      <c r="CV307" s="71"/>
      <c r="CW307" s="71"/>
      <c r="CX307" s="71"/>
      <c r="CY307" s="71"/>
      <c r="CZ307" s="71"/>
      <c r="DA307" s="71"/>
      <c r="DB307" s="71"/>
      <c r="DC307" s="71"/>
      <c r="DD307" s="71"/>
      <c r="DE307" s="71"/>
      <c r="DF307" s="71"/>
      <c r="DG307" s="71"/>
      <c r="DH307" s="71"/>
      <c r="DI307" s="71"/>
      <c r="DJ307" s="71"/>
      <c r="DK307" s="71"/>
      <c r="DL307" s="71"/>
      <c r="DM307" s="71"/>
      <c r="DN307" s="71"/>
      <c r="DO307" s="71"/>
      <c r="DP307" s="71"/>
      <c r="DQ307" s="71"/>
      <c r="DR307" s="71"/>
      <c r="DS307" s="71"/>
      <c r="DT307" s="71"/>
      <c r="DU307" s="71"/>
      <c r="DV307" s="71"/>
      <c r="DW307" s="71"/>
      <c r="DX307" s="71"/>
      <c r="DY307" s="71"/>
      <c r="DZ307" s="71"/>
      <c r="EA307" s="71"/>
      <c r="EB307" s="71"/>
      <c r="EC307" s="71"/>
      <c r="ED307" s="71"/>
      <c r="EE307" s="71"/>
      <c r="EF307" s="71"/>
      <c r="EG307" s="71"/>
      <c r="EH307" s="71"/>
      <c r="EI307" s="71"/>
      <c r="EJ307" s="71"/>
      <c r="EK307" s="71"/>
      <c r="EL307" s="71"/>
      <c r="EM307" s="71"/>
      <c r="EN307" s="71"/>
      <c r="EO307" s="71"/>
      <c r="EP307" s="71"/>
      <c r="EQ307" s="71"/>
      <c r="ER307" s="71"/>
      <c r="ES307" s="71"/>
      <c r="ET307" s="71"/>
      <c r="EU307" s="71"/>
      <c r="EV307" s="71"/>
      <c r="EW307" s="71"/>
      <c r="EX307" s="71"/>
      <c r="EY307" s="71"/>
      <c r="EZ307" s="71"/>
      <c r="FA307" s="71"/>
      <c r="FB307" s="71"/>
      <c r="FC307" s="71"/>
      <c r="FD307" s="71"/>
      <c r="FE307" s="71"/>
      <c r="FF307" s="71"/>
      <c r="FG307" s="71"/>
      <c r="FH307" s="71"/>
      <c r="FI307" s="71"/>
      <c r="FJ307" s="71"/>
      <c r="FK307" s="71"/>
      <c r="FL307" s="71"/>
      <c r="FM307" s="71"/>
      <c r="FN307" s="71"/>
      <c r="FO307" s="71"/>
      <c r="FP307" s="71"/>
      <c r="FQ307" s="71"/>
      <c r="FR307" s="71"/>
      <c r="FS307" s="71"/>
      <c r="FT307" s="71"/>
      <c r="FU307" s="71"/>
      <c r="FV307" s="71"/>
      <c r="FW307" s="71"/>
      <c r="FX307" s="71"/>
      <c r="FY307" s="71"/>
      <c r="FZ307" s="71"/>
      <c r="GA307" s="71"/>
      <c r="GB307" s="71"/>
      <c r="GC307" s="71"/>
      <c r="GD307" s="71"/>
      <c r="GE307" s="71"/>
      <c r="GF307" s="71"/>
      <c r="GG307" s="71"/>
      <c r="GH307" s="71"/>
      <c r="GI307" s="71"/>
      <c r="GJ307" s="71"/>
      <c r="GK307" s="71"/>
      <c r="GL307" s="71"/>
      <c r="GM307" s="71"/>
      <c r="GN307" s="71"/>
      <c r="GO307" s="71"/>
      <c r="GP307" s="71"/>
      <c r="GQ307" s="71"/>
      <c r="GR307" s="71"/>
      <c r="GS307" s="71"/>
      <c r="GT307" s="71"/>
      <c r="GU307" s="71"/>
      <c r="GV307" s="71"/>
      <c r="GW307" s="71"/>
      <c r="GX307" s="71"/>
      <c r="GY307" s="71"/>
      <c r="GZ307" s="71"/>
      <c r="HA307" s="71"/>
      <c r="HB307" s="71"/>
      <c r="HC307" s="71"/>
      <c r="HD307" s="71"/>
      <c r="HE307" s="71"/>
      <c r="HF307" s="71"/>
      <c r="HG307" s="71"/>
      <c r="HH307" s="71"/>
      <c r="HI307" s="71"/>
      <c r="HJ307" s="71"/>
      <c r="HK307" s="71"/>
      <c r="HL307" s="71"/>
      <c r="HM307" s="71"/>
      <c r="HN307" s="71"/>
      <c r="HO307" s="71"/>
      <c r="HP307" s="71"/>
      <c r="HQ307" s="71"/>
      <c r="HR307" s="71"/>
      <c r="HS307" s="71"/>
      <c r="HT307" s="71"/>
    </row>
    <row r="308" spans="1:228">
      <c r="B308" s="29"/>
      <c r="C308" s="212"/>
      <c r="D308" s="50"/>
      <c r="E308" s="50" t="s">
        <v>342</v>
      </c>
      <c r="F308" s="35"/>
      <c r="G308" s="30"/>
      <c r="H308" s="30"/>
      <c r="I308" s="189"/>
      <c r="J308" s="38"/>
      <c r="K308" s="189"/>
      <c r="L308" s="30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  <c r="BE308" s="53"/>
      <c r="BF308" s="53"/>
      <c r="BG308" s="53"/>
      <c r="BH308" s="53"/>
      <c r="BI308" s="53"/>
      <c r="BJ308" s="53"/>
      <c r="BK308" s="53"/>
      <c r="BL308" s="53"/>
      <c r="BM308" s="53"/>
      <c r="BN308" s="53"/>
      <c r="BO308" s="53"/>
      <c r="BP308" s="53"/>
      <c r="BQ308" s="53"/>
      <c r="BR308" s="53"/>
      <c r="BS308" s="53"/>
      <c r="BT308" s="53"/>
      <c r="BU308" s="53"/>
      <c r="BV308" s="53"/>
      <c r="BW308" s="53"/>
      <c r="BX308" s="53"/>
      <c r="BY308" s="53"/>
      <c r="BZ308" s="53"/>
      <c r="CA308" s="53"/>
      <c r="CB308" s="53"/>
      <c r="CC308" s="53"/>
      <c r="CD308" s="53"/>
      <c r="CE308" s="53"/>
      <c r="CF308" s="53"/>
      <c r="CG308" s="53"/>
      <c r="CH308" s="53"/>
      <c r="CI308" s="53"/>
      <c r="CJ308" s="53"/>
      <c r="CK308" s="53"/>
      <c r="CL308" s="53"/>
      <c r="CM308" s="53"/>
      <c r="CN308" s="53"/>
      <c r="CO308" s="53"/>
      <c r="CP308" s="53"/>
      <c r="CQ308" s="53"/>
      <c r="CR308" s="53"/>
      <c r="CS308" s="53"/>
      <c r="CT308" s="53"/>
      <c r="CU308" s="53"/>
      <c r="CV308" s="53"/>
      <c r="CW308" s="53"/>
      <c r="CX308" s="53"/>
      <c r="CY308" s="53"/>
      <c r="CZ308" s="53"/>
      <c r="DA308" s="53"/>
      <c r="DB308" s="53"/>
      <c r="DC308" s="53"/>
      <c r="DD308" s="53"/>
      <c r="DE308" s="53"/>
      <c r="DF308" s="53"/>
      <c r="DG308" s="53"/>
      <c r="DH308" s="53"/>
      <c r="DI308" s="53"/>
      <c r="DJ308" s="53"/>
      <c r="DK308" s="53"/>
      <c r="DL308" s="53"/>
      <c r="DM308" s="53"/>
      <c r="DN308" s="53"/>
      <c r="DO308" s="53"/>
      <c r="DP308" s="53"/>
      <c r="DQ308" s="53"/>
      <c r="DR308" s="53"/>
      <c r="DS308" s="53"/>
      <c r="DT308" s="53"/>
      <c r="DU308" s="53"/>
      <c r="DV308" s="53"/>
      <c r="DW308" s="53"/>
      <c r="DX308" s="53"/>
      <c r="DY308" s="53"/>
      <c r="DZ308" s="53"/>
      <c r="EA308" s="53"/>
      <c r="EB308" s="53"/>
      <c r="EC308" s="53"/>
      <c r="ED308" s="53"/>
      <c r="EE308" s="53"/>
      <c r="EF308" s="53"/>
      <c r="EG308" s="53"/>
      <c r="EH308" s="53"/>
      <c r="EI308" s="53"/>
      <c r="EJ308" s="53"/>
      <c r="EK308" s="53"/>
      <c r="EL308" s="53"/>
      <c r="EM308" s="53"/>
      <c r="EN308" s="53"/>
      <c r="EO308" s="53"/>
      <c r="EP308" s="53"/>
      <c r="EQ308" s="53"/>
      <c r="ER308" s="53"/>
      <c r="ES308" s="53"/>
      <c r="ET308" s="53"/>
      <c r="EU308" s="53"/>
      <c r="EV308" s="53"/>
      <c r="EW308" s="53"/>
      <c r="EX308" s="53"/>
      <c r="EY308" s="53"/>
      <c r="EZ308" s="53"/>
      <c r="FA308" s="53"/>
      <c r="FB308" s="53"/>
      <c r="FC308" s="53"/>
      <c r="FD308" s="53"/>
      <c r="FE308" s="53"/>
      <c r="FF308" s="53"/>
      <c r="FG308" s="53"/>
      <c r="FH308" s="53"/>
      <c r="FI308" s="53"/>
      <c r="FJ308" s="53"/>
      <c r="FK308" s="53"/>
      <c r="FL308" s="53"/>
      <c r="FM308" s="53"/>
      <c r="FN308" s="53"/>
      <c r="FO308" s="53"/>
      <c r="FP308" s="53"/>
      <c r="FQ308" s="53"/>
      <c r="FR308" s="53"/>
      <c r="FS308" s="53"/>
      <c r="FT308" s="53"/>
      <c r="FU308" s="53"/>
      <c r="FV308" s="53"/>
      <c r="FW308" s="53"/>
      <c r="FX308" s="53"/>
      <c r="FY308" s="53"/>
      <c r="FZ308" s="53"/>
      <c r="GA308" s="53"/>
      <c r="GB308" s="53"/>
      <c r="GC308" s="53"/>
      <c r="GD308" s="53"/>
      <c r="GE308" s="53"/>
      <c r="GF308" s="53"/>
      <c r="GG308" s="53"/>
      <c r="GH308" s="53"/>
      <c r="GI308" s="53"/>
      <c r="GJ308" s="53"/>
      <c r="GK308" s="53"/>
      <c r="GL308" s="53"/>
      <c r="GM308" s="53"/>
      <c r="GN308" s="53"/>
      <c r="GO308" s="53"/>
      <c r="GP308" s="53"/>
      <c r="GQ308" s="53"/>
      <c r="GR308" s="53"/>
      <c r="GS308" s="53"/>
      <c r="GT308" s="53"/>
      <c r="GU308" s="53"/>
      <c r="GV308" s="53"/>
      <c r="GW308" s="53"/>
      <c r="GX308" s="53"/>
      <c r="GY308" s="53"/>
      <c r="GZ308" s="53"/>
      <c r="HA308" s="53"/>
      <c r="HB308" s="53"/>
      <c r="HC308" s="53"/>
      <c r="HD308" s="53"/>
      <c r="HE308" s="53"/>
      <c r="HF308" s="53"/>
      <c r="HG308" s="53"/>
      <c r="HH308" s="53"/>
      <c r="HI308" s="53"/>
      <c r="HJ308" s="53"/>
      <c r="HK308" s="53"/>
      <c r="HL308" s="53"/>
      <c r="HM308" s="53"/>
      <c r="HN308" s="53"/>
      <c r="HO308" s="53"/>
      <c r="HP308" s="53"/>
      <c r="HQ308" s="53"/>
      <c r="HR308" s="53"/>
      <c r="HS308" s="53"/>
      <c r="HT308" s="53"/>
    </row>
    <row r="309" spans="1:228" s="71" customFormat="1">
      <c r="A309" s="83"/>
      <c r="B309" s="29"/>
      <c r="C309" s="212"/>
      <c r="D309" s="50"/>
      <c r="E309" s="50" t="s">
        <v>342</v>
      </c>
      <c r="F309" s="35"/>
      <c r="G309" s="30"/>
      <c r="H309" s="30"/>
      <c r="I309" s="189"/>
      <c r="J309" s="38"/>
      <c r="K309" s="189"/>
      <c r="L309" s="30"/>
      <c r="M309" s="25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  <c r="BE309" s="53"/>
      <c r="BF309" s="53"/>
      <c r="BG309" s="53"/>
      <c r="BH309" s="53"/>
      <c r="BI309" s="53"/>
      <c r="BJ309" s="53"/>
      <c r="BK309" s="53"/>
      <c r="BL309" s="53"/>
      <c r="BM309" s="53"/>
      <c r="BN309" s="53"/>
      <c r="BO309" s="53"/>
      <c r="BP309" s="53"/>
      <c r="BQ309" s="53"/>
      <c r="BR309" s="53"/>
      <c r="BS309" s="53"/>
      <c r="BT309" s="53"/>
      <c r="BU309" s="53"/>
      <c r="BV309" s="53"/>
      <c r="BW309" s="53"/>
      <c r="BX309" s="53"/>
      <c r="BY309" s="53"/>
      <c r="BZ309" s="53"/>
      <c r="CA309" s="53"/>
      <c r="CB309" s="53"/>
      <c r="CC309" s="53"/>
      <c r="CD309" s="53"/>
      <c r="CE309" s="53"/>
      <c r="CF309" s="53"/>
      <c r="CG309" s="53"/>
      <c r="CH309" s="53"/>
      <c r="CI309" s="53"/>
      <c r="CJ309" s="53"/>
      <c r="CK309" s="53"/>
      <c r="CL309" s="53"/>
      <c r="CM309" s="53"/>
      <c r="CN309" s="53"/>
      <c r="CO309" s="53"/>
      <c r="CP309" s="53"/>
      <c r="CQ309" s="53"/>
      <c r="CR309" s="53"/>
      <c r="CS309" s="53"/>
      <c r="CT309" s="53"/>
      <c r="CU309" s="53"/>
      <c r="CV309" s="53"/>
      <c r="CW309" s="53"/>
      <c r="CX309" s="53"/>
      <c r="CY309" s="53"/>
      <c r="CZ309" s="53"/>
      <c r="DA309" s="53"/>
      <c r="DB309" s="53"/>
      <c r="DC309" s="53"/>
      <c r="DD309" s="53"/>
      <c r="DE309" s="53"/>
      <c r="DF309" s="53"/>
      <c r="DG309" s="53"/>
      <c r="DH309" s="53"/>
      <c r="DI309" s="53"/>
      <c r="DJ309" s="53"/>
      <c r="DK309" s="53"/>
      <c r="DL309" s="53"/>
      <c r="DM309" s="53"/>
      <c r="DN309" s="53"/>
      <c r="DO309" s="53"/>
      <c r="DP309" s="53"/>
      <c r="DQ309" s="53"/>
      <c r="DR309" s="53"/>
      <c r="DS309" s="53"/>
      <c r="DT309" s="53"/>
      <c r="DU309" s="53"/>
      <c r="DV309" s="53"/>
      <c r="DW309" s="53"/>
      <c r="DX309" s="53"/>
      <c r="DY309" s="53"/>
      <c r="DZ309" s="53"/>
      <c r="EA309" s="53"/>
      <c r="EB309" s="53"/>
      <c r="EC309" s="53"/>
      <c r="ED309" s="53"/>
      <c r="EE309" s="53"/>
      <c r="EF309" s="53"/>
      <c r="EG309" s="53"/>
      <c r="EH309" s="53"/>
      <c r="EI309" s="53"/>
      <c r="EJ309" s="53"/>
      <c r="EK309" s="53"/>
      <c r="EL309" s="53"/>
      <c r="EM309" s="53"/>
      <c r="EN309" s="53"/>
      <c r="EO309" s="53"/>
      <c r="EP309" s="53"/>
      <c r="EQ309" s="53"/>
      <c r="ER309" s="53"/>
      <c r="ES309" s="53"/>
      <c r="ET309" s="53"/>
      <c r="EU309" s="53"/>
      <c r="EV309" s="53"/>
      <c r="EW309" s="53"/>
      <c r="EX309" s="53"/>
      <c r="EY309" s="53"/>
      <c r="EZ309" s="53"/>
      <c r="FA309" s="53"/>
      <c r="FB309" s="53"/>
      <c r="FC309" s="53"/>
      <c r="FD309" s="53"/>
      <c r="FE309" s="53"/>
      <c r="FF309" s="53"/>
      <c r="FG309" s="53"/>
      <c r="FH309" s="53"/>
      <c r="FI309" s="53"/>
      <c r="FJ309" s="53"/>
      <c r="FK309" s="53"/>
      <c r="FL309" s="53"/>
      <c r="FM309" s="53"/>
      <c r="FN309" s="53"/>
      <c r="FO309" s="53"/>
      <c r="FP309" s="53"/>
      <c r="FQ309" s="53"/>
      <c r="FR309" s="53"/>
      <c r="FS309" s="53"/>
      <c r="FT309" s="53"/>
      <c r="FU309" s="53"/>
      <c r="FV309" s="53"/>
      <c r="FW309" s="53"/>
      <c r="FX309" s="53"/>
      <c r="FY309" s="53"/>
      <c r="FZ309" s="53"/>
      <c r="GA309" s="53"/>
      <c r="GB309" s="53"/>
      <c r="GC309" s="53"/>
      <c r="GD309" s="53"/>
      <c r="GE309" s="53"/>
      <c r="GF309" s="53"/>
      <c r="GG309" s="53"/>
      <c r="GH309" s="53"/>
      <c r="GI309" s="53"/>
      <c r="GJ309" s="53"/>
      <c r="GK309" s="53"/>
      <c r="GL309" s="53"/>
      <c r="GM309" s="53"/>
      <c r="GN309" s="53"/>
      <c r="GO309" s="53"/>
      <c r="GP309" s="53"/>
      <c r="GQ309" s="53"/>
      <c r="GR309" s="53"/>
      <c r="GS309" s="53"/>
      <c r="GT309" s="53"/>
      <c r="GU309" s="53"/>
      <c r="GV309" s="53"/>
      <c r="GW309" s="53"/>
      <c r="GX309" s="53"/>
      <c r="GY309" s="53"/>
      <c r="GZ309" s="53"/>
      <c r="HA309" s="53"/>
      <c r="HB309" s="53"/>
      <c r="HC309" s="53"/>
      <c r="HD309" s="53"/>
      <c r="HE309" s="53"/>
      <c r="HF309" s="53"/>
      <c r="HG309" s="53"/>
      <c r="HH309" s="53"/>
      <c r="HI309" s="53"/>
      <c r="HJ309" s="53"/>
      <c r="HK309" s="53"/>
      <c r="HL309" s="53"/>
      <c r="HM309" s="53"/>
      <c r="HN309" s="53"/>
      <c r="HO309" s="53"/>
      <c r="HP309" s="53"/>
      <c r="HQ309" s="53"/>
      <c r="HR309" s="53"/>
      <c r="HS309" s="53"/>
      <c r="HT309" s="53"/>
    </row>
    <row r="310" spans="1:228">
      <c r="A310" s="82">
        <v>8000</v>
      </c>
      <c r="B310" s="68" t="s">
        <v>175</v>
      </c>
      <c r="C310" s="44">
        <v>10</v>
      </c>
      <c r="D310" s="154"/>
      <c r="E310" s="154" t="s">
        <v>524</v>
      </c>
      <c r="F310" s="154" t="s">
        <v>524</v>
      </c>
      <c r="G310" s="154" t="s">
        <v>524</v>
      </c>
      <c r="H310" s="70"/>
      <c r="I310" s="152" t="s">
        <v>187</v>
      </c>
      <c r="J310" s="152" t="s">
        <v>188</v>
      </c>
      <c r="K310" s="166" t="s">
        <v>526</v>
      </c>
      <c r="L310" s="70"/>
      <c r="M310" s="71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  <c r="BE310" s="53"/>
      <c r="BF310" s="53"/>
      <c r="BG310" s="53"/>
      <c r="BH310" s="53"/>
      <c r="BI310" s="53"/>
      <c r="BJ310" s="53"/>
      <c r="BK310" s="53"/>
      <c r="BL310" s="53"/>
      <c r="BM310" s="53"/>
      <c r="BN310" s="53"/>
      <c r="BO310" s="53"/>
      <c r="BP310" s="53"/>
      <c r="BQ310" s="53"/>
      <c r="BR310" s="53"/>
      <c r="BS310" s="53"/>
      <c r="BT310" s="53"/>
      <c r="BU310" s="53"/>
      <c r="BV310" s="53"/>
      <c r="BW310" s="53"/>
      <c r="BX310" s="53"/>
      <c r="BY310" s="53"/>
      <c r="BZ310" s="53"/>
      <c r="CA310" s="53"/>
      <c r="CB310" s="53"/>
      <c r="CC310" s="53"/>
      <c r="CD310" s="53"/>
      <c r="CE310" s="53"/>
      <c r="CF310" s="53"/>
      <c r="CG310" s="53"/>
      <c r="CH310" s="53"/>
      <c r="CI310" s="53"/>
      <c r="CJ310" s="53"/>
      <c r="CK310" s="53"/>
      <c r="CL310" s="53"/>
      <c r="CM310" s="53"/>
      <c r="CN310" s="53"/>
      <c r="CO310" s="53"/>
      <c r="CP310" s="53"/>
      <c r="CQ310" s="53"/>
      <c r="CR310" s="53"/>
      <c r="CS310" s="53"/>
      <c r="CT310" s="53"/>
      <c r="CU310" s="53"/>
      <c r="CV310" s="53"/>
      <c r="CW310" s="53"/>
      <c r="CX310" s="53"/>
      <c r="CY310" s="53"/>
      <c r="CZ310" s="53"/>
      <c r="DA310" s="53"/>
      <c r="DB310" s="53"/>
      <c r="DC310" s="53"/>
      <c r="DD310" s="53"/>
      <c r="DE310" s="53"/>
      <c r="DF310" s="53"/>
      <c r="DG310" s="53"/>
      <c r="DH310" s="53"/>
      <c r="DI310" s="53"/>
      <c r="DJ310" s="53"/>
      <c r="DK310" s="53"/>
      <c r="DL310" s="53"/>
      <c r="DM310" s="53"/>
      <c r="DN310" s="53"/>
      <c r="DO310" s="53"/>
      <c r="DP310" s="53"/>
      <c r="DQ310" s="53"/>
      <c r="DR310" s="53"/>
      <c r="DS310" s="53"/>
      <c r="DT310" s="53"/>
      <c r="DU310" s="53"/>
      <c r="DV310" s="53"/>
      <c r="DW310" s="53"/>
      <c r="DX310" s="53"/>
      <c r="DY310" s="53"/>
      <c r="DZ310" s="53"/>
      <c r="EA310" s="53"/>
      <c r="EB310" s="53"/>
      <c r="EC310" s="53"/>
      <c r="ED310" s="53"/>
      <c r="EE310" s="53"/>
      <c r="EF310" s="53"/>
      <c r="EG310" s="53"/>
      <c r="EH310" s="53"/>
      <c r="EI310" s="53"/>
      <c r="EJ310" s="53"/>
      <c r="EK310" s="53"/>
      <c r="EL310" s="53"/>
      <c r="EM310" s="53"/>
      <c r="EN310" s="53"/>
      <c r="EO310" s="53"/>
      <c r="EP310" s="53"/>
      <c r="EQ310" s="53"/>
      <c r="ER310" s="53"/>
      <c r="ES310" s="53"/>
      <c r="ET310" s="53"/>
      <c r="EU310" s="53"/>
      <c r="EV310" s="53"/>
      <c r="EW310" s="53"/>
      <c r="EX310" s="53"/>
      <c r="EY310" s="53"/>
      <c r="EZ310" s="53"/>
      <c r="FA310" s="53"/>
      <c r="FB310" s="53"/>
      <c r="FC310" s="53"/>
      <c r="FD310" s="53"/>
      <c r="FE310" s="53"/>
      <c r="FF310" s="53"/>
      <c r="FG310" s="53"/>
      <c r="FH310" s="53"/>
      <c r="FI310" s="53"/>
      <c r="FJ310" s="53"/>
      <c r="FK310" s="53"/>
      <c r="FL310" s="53"/>
      <c r="FM310" s="53"/>
      <c r="FN310" s="53"/>
      <c r="FO310" s="53"/>
      <c r="FP310" s="53"/>
      <c r="FQ310" s="53"/>
      <c r="FR310" s="53"/>
      <c r="FS310" s="53"/>
      <c r="FT310" s="53"/>
      <c r="FU310" s="53"/>
      <c r="FV310" s="53"/>
      <c r="FW310" s="53"/>
      <c r="FX310" s="53"/>
      <c r="FY310" s="53"/>
      <c r="FZ310" s="53"/>
      <c r="GA310" s="53"/>
      <c r="GB310" s="53"/>
      <c r="GC310" s="53"/>
      <c r="GD310" s="53"/>
      <c r="GE310" s="53"/>
      <c r="GF310" s="53"/>
      <c r="GG310" s="53"/>
      <c r="GH310" s="53"/>
      <c r="GI310" s="53"/>
      <c r="GJ310" s="53"/>
      <c r="GK310" s="53"/>
      <c r="GL310" s="53"/>
      <c r="GM310" s="53"/>
      <c r="GN310" s="53"/>
      <c r="GO310" s="53"/>
      <c r="GP310" s="53"/>
      <c r="GQ310" s="53"/>
      <c r="GR310" s="53"/>
      <c r="GS310" s="53"/>
      <c r="GT310" s="53"/>
      <c r="GU310" s="53"/>
      <c r="GV310" s="53"/>
      <c r="GW310" s="53"/>
      <c r="GX310" s="53"/>
      <c r="GY310" s="53"/>
      <c r="GZ310" s="53"/>
      <c r="HA310" s="53"/>
      <c r="HB310" s="53"/>
      <c r="HC310" s="53"/>
      <c r="HD310" s="53"/>
      <c r="HE310" s="53"/>
      <c r="HF310" s="53"/>
      <c r="HG310" s="53"/>
      <c r="HH310" s="53"/>
      <c r="HI310" s="53"/>
      <c r="HJ310" s="53"/>
      <c r="HK310" s="53"/>
      <c r="HL310" s="53"/>
      <c r="HM310" s="53"/>
      <c r="HN310" s="53"/>
      <c r="HO310" s="53"/>
      <c r="HP310" s="53"/>
      <c r="HQ310" s="53"/>
      <c r="HR310" s="53"/>
      <c r="HS310" s="53"/>
      <c r="HT310" s="53"/>
    </row>
    <row r="311" spans="1:228" s="31" customFormat="1">
      <c r="A311" s="83"/>
      <c r="B311" s="29"/>
      <c r="C311" s="212"/>
      <c r="D311" s="50"/>
      <c r="E311" s="42" t="s">
        <v>524</v>
      </c>
      <c r="F311" s="35"/>
      <c r="G311" s="30"/>
      <c r="H311" s="30"/>
      <c r="I311" s="189"/>
      <c r="J311" s="189"/>
      <c r="K311" s="189"/>
      <c r="L311" s="30"/>
      <c r="M311" s="25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  <c r="BE311" s="53"/>
      <c r="BF311" s="53"/>
      <c r="BG311" s="53"/>
      <c r="BH311" s="53"/>
      <c r="BI311" s="53"/>
      <c r="BJ311" s="53"/>
      <c r="BK311" s="53"/>
      <c r="BL311" s="53"/>
      <c r="BM311" s="53"/>
      <c r="BN311" s="53"/>
      <c r="BO311" s="53"/>
      <c r="BP311" s="53"/>
      <c r="BQ311" s="53"/>
      <c r="BR311" s="53"/>
      <c r="BS311" s="53"/>
      <c r="BT311" s="53"/>
      <c r="BU311" s="53"/>
      <c r="BV311" s="53"/>
      <c r="BW311" s="53"/>
      <c r="BX311" s="53"/>
      <c r="BY311" s="53"/>
      <c r="BZ311" s="53"/>
      <c r="CA311" s="53"/>
      <c r="CB311" s="53"/>
      <c r="CC311" s="53"/>
      <c r="CD311" s="53"/>
      <c r="CE311" s="53"/>
      <c r="CF311" s="53"/>
      <c r="CG311" s="53"/>
      <c r="CH311" s="53"/>
      <c r="CI311" s="53"/>
      <c r="CJ311" s="53"/>
      <c r="CK311" s="53"/>
      <c r="CL311" s="53"/>
      <c r="CM311" s="53"/>
      <c r="CN311" s="53"/>
      <c r="CO311" s="53"/>
      <c r="CP311" s="53"/>
      <c r="CQ311" s="53"/>
      <c r="CR311" s="53"/>
      <c r="CS311" s="53"/>
      <c r="CT311" s="53"/>
      <c r="CU311" s="53"/>
      <c r="CV311" s="53"/>
      <c r="CW311" s="53"/>
      <c r="CX311" s="53"/>
      <c r="CY311" s="53"/>
      <c r="CZ311" s="53"/>
      <c r="DA311" s="53"/>
      <c r="DB311" s="53"/>
      <c r="DC311" s="53"/>
      <c r="DD311" s="53"/>
      <c r="DE311" s="53"/>
      <c r="DF311" s="53"/>
      <c r="DG311" s="53"/>
      <c r="DH311" s="53"/>
      <c r="DI311" s="53"/>
      <c r="DJ311" s="53"/>
      <c r="DK311" s="53"/>
      <c r="DL311" s="53"/>
      <c r="DM311" s="53"/>
      <c r="DN311" s="53"/>
      <c r="DO311" s="53"/>
      <c r="DP311" s="53"/>
      <c r="DQ311" s="53"/>
      <c r="DR311" s="53"/>
      <c r="DS311" s="53"/>
      <c r="DT311" s="53"/>
      <c r="DU311" s="53"/>
      <c r="DV311" s="53"/>
      <c r="DW311" s="53"/>
      <c r="DX311" s="53"/>
      <c r="DY311" s="53"/>
      <c r="DZ311" s="53"/>
      <c r="EA311" s="53"/>
      <c r="EB311" s="53"/>
      <c r="EC311" s="53"/>
      <c r="ED311" s="53"/>
      <c r="EE311" s="53"/>
      <c r="EF311" s="53"/>
      <c r="EG311" s="53"/>
      <c r="EH311" s="53"/>
      <c r="EI311" s="53"/>
      <c r="EJ311" s="53"/>
      <c r="EK311" s="53"/>
      <c r="EL311" s="53"/>
      <c r="EM311" s="53"/>
      <c r="EN311" s="53"/>
      <c r="EO311" s="53"/>
      <c r="EP311" s="53"/>
      <c r="EQ311" s="53"/>
      <c r="ER311" s="53"/>
      <c r="ES311" s="53"/>
      <c r="ET311" s="53"/>
      <c r="EU311" s="53"/>
      <c r="EV311" s="53"/>
      <c r="EW311" s="53"/>
      <c r="EX311" s="53"/>
      <c r="EY311" s="53"/>
      <c r="EZ311" s="53"/>
      <c r="FA311" s="53"/>
      <c r="FB311" s="53"/>
      <c r="FC311" s="53"/>
      <c r="FD311" s="53"/>
      <c r="FE311" s="53"/>
      <c r="FF311" s="53"/>
      <c r="FG311" s="53"/>
      <c r="FH311" s="53"/>
      <c r="FI311" s="53"/>
      <c r="FJ311" s="53"/>
      <c r="FK311" s="53"/>
      <c r="FL311" s="53"/>
      <c r="FM311" s="53"/>
      <c r="FN311" s="53"/>
      <c r="FO311" s="53"/>
      <c r="FP311" s="53"/>
      <c r="FQ311" s="53"/>
      <c r="FR311" s="53"/>
      <c r="FS311" s="53"/>
      <c r="FT311" s="53"/>
      <c r="FU311" s="53"/>
      <c r="FV311" s="53"/>
      <c r="FW311" s="53"/>
      <c r="FX311" s="53"/>
      <c r="FY311" s="53"/>
      <c r="FZ311" s="53"/>
      <c r="GA311" s="53"/>
      <c r="GB311" s="53"/>
      <c r="GC311" s="53"/>
      <c r="GD311" s="53"/>
      <c r="GE311" s="53"/>
      <c r="GF311" s="53"/>
      <c r="GG311" s="53"/>
      <c r="GH311" s="53"/>
      <c r="GI311" s="53"/>
      <c r="GJ311" s="53"/>
      <c r="GK311" s="53"/>
      <c r="GL311" s="53"/>
      <c r="GM311" s="53"/>
      <c r="GN311" s="53"/>
      <c r="GO311" s="53"/>
      <c r="GP311" s="53"/>
      <c r="GQ311" s="53"/>
      <c r="GR311" s="53"/>
      <c r="GS311" s="53"/>
      <c r="GT311" s="53"/>
      <c r="GU311" s="53"/>
      <c r="GV311" s="53"/>
      <c r="GW311" s="53"/>
      <c r="GX311" s="53"/>
      <c r="GY311" s="53"/>
      <c r="GZ311" s="53"/>
      <c r="HA311" s="53"/>
      <c r="HB311" s="53"/>
      <c r="HC311" s="53"/>
      <c r="HD311" s="53"/>
      <c r="HE311" s="53"/>
      <c r="HF311" s="53"/>
      <c r="HG311" s="53"/>
      <c r="HH311" s="53"/>
      <c r="HI311" s="53"/>
      <c r="HJ311" s="53"/>
      <c r="HK311" s="53"/>
      <c r="HL311" s="53"/>
      <c r="HM311" s="53"/>
      <c r="HN311" s="53"/>
      <c r="HO311" s="53"/>
      <c r="HP311" s="53"/>
      <c r="HQ311" s="53"/>
      <c r="HR311" s="53"/>
      <c r="HS311" s="53"/>
      <c r="HT311" s="53"/>
    </row>
    <row r="312" spans="1:228">
      <c r="B312" s="29"/>
      <c r="C312" s="212"/>
      <c r="D312" s="50"/>
      <c r="E312" s="42" t="s">
        <v>524</v>
      </c>
      <c r="F312" s="35"/>
      <c r="G312" s="30"/>
      <c r="H312" s="30"/>
      <c r="I312" s="189"/>
      <c r="J312" s="189"/>
      <c r="K312" s="189"/>
      <c r="L312" s="30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  <c r="BE312" s="53"/>
      <c r="BF312" s="53"/>
      <c r="BG312" s="53"/>
      <c r="BH312" s="53"/>
      <c r="BI312" s="53"/>
      <c r="BJ312" s="53"/>
      <c r="BK312" s="53"/>
      <c r="BL312" s="53"/>
      <c r="BM312" s="53"/>
      <c r="BN312" s="53"/>
      <c r="BO312" s="53"/>
      <c r="BP312" s="53"/>
      <c r="BQ312" s="53"/>
      <c r="BR312" s="53"/>
      <c r="BS312" s="53"/>
      <c r="BT312" s="53"/>
      <c r="BU312" s="53"/>
      <c r="BV312" s="53"/>
      <c r="BW312" s="53"/>
      <c r="BX312" s="53"/>
      <c r="BY312" s="53"/>
      <c r="BZ312" s="53"/>
      <c r="CA312" s="53"/>
      <c r="CB312" s="53"/>
      <c r="CC312" s="53"/>
      <c r="CD312" s="53"/>
      <c r="CE312" s="53"/>
      <c r="CF312" s="53"/>
      <c r="CG312" s="53"/>
      <c r="CH312" s="53"/>
      <c r="CI312" s="53"/>
      <c r="CJ312" s="53"/>
      <c r="CK312" s="53"/>
      <c r="CL312" s="53"/>
      <c r="CM312" s="53"/>
      <c r="CN312" s="53"/>
      <c r="CO312" s="53"/>
      <c r="CP312" s="53"/>
      <c r="CQ312" s="53"/>
      <c r="CR312" s="53"/>
      <c r="CS312" s="53"/>
      <c r="CT312" s="53"/>
      <c r="CU312" s="53"/>
      <c r="CV312" s="53"/>
      <c r="CW312" s="53"/>
      <c r="CX312" s="53"/>
      <c r="CY312" s="53"/>
      <c r="CZ312" s="53"/>
      <c r="DA312" s="53"/>
      <c r="DB312" s="53"/>
      <c r="DC312" s="53"/>
      <c r="DD312" s="53"/>
      <c r="DE312" s="53"/>
      <c r="DF312" s="53"/>
      <c r="DG312" s="53"/>
      <c r="DH312" s="53"/>
      <c r="DI312" s="53"/>
      <c r="DJ312" s="53"/>
      <c r="DK312" s="53"/>
      <c r="DL312" s="53"/>
      <c r="DM312" s="53"/>
      <c r="DN312" s="53"/>
      <c r="DO312" s="53"/>
      <c r="DP312" s="53"/>
      <c r="DQ312" s="53"/>
      <c r="DR312" s="53"/>
      <c r="DS312" s="53"/>
      <c r="DT312" s="53"/>
      <c r="DU312" s="53"/>
      <c r="DV312" s="53"/>
      <c r="DW312" s="53"/>
      <c r="DX312" s="53"/>
      <c r="DY312" s="53"/>
      <c r="DZ312" s="53"/>
      <c r="EA312" s="53"/>
      <c r="EB312" s="53"/>
      <c r="EC312" s="53"/>
      <c r="ED312" s="53"/>
      <c r="EE312" s="53"/>
      <c r="EF312" s="53"/>
      <c r="EG312" s="53"/>
      <c r="EH312" s="53"/>
      <c r="EI312" s="53"/>
      <c r="EJ312" s="53"/>
      <c r="EK312" s="53"/>
      <c r="EL312" s="53"/>
      <c r="EM312" s="53"/>
      <c r="EN312" s="53"/>
      <c r="EO312" s="53"/>
      <c r="EP312" s="53"/>
      <c r="EQ312" s="53"/>
      <c r="ER312" s="53"/>
      <c r="ES312" s="53"/>
      <c r="ET312" s="53"/>
      <c r="EU312" s="53"/>
      <c r="EV312" s="53"/>
      <c r="EW312" s="53"/>
      <c r="EX312" s="53"/>
      <c r="EY312" s="53"/>
      <c r="EZ312" s="53"/>
      <c r="FA312" s="53"/>
      <c r="FB312" s="53"/>
      <c r="FC312" s="53"/>
      <c r="FD312" s="53"/>
      <c r="FE312" s="53"/>
      <c r="FF312" s="53"/>
      <c r="FG312" s="53"/>
      <c r="FH312" s="53"/>
      <c r="FI312" s="53"/>
      <c r="FJ312" s="53"/>
      <c r="FK312" s="53"/>
      <c r="FL312" s="53"/>
      <c r="FM312" s="53"/>
      <c r="FN312" s="53"/>
      <c r="FO312" s="53"/>
      <c r="FP312" s="53"/>
      <c r="FQ312" s="53"/>
      <c r="FR312" s="53"/>
      <c r="FS312" s="53"/>
      <c r="FT312" s="53"/>
      <c r="FU312" s="53"/>
      <c r="FV312" s="53"/>
      <c r="FW312" s="53"/>
      <c r="FX312" s="53"/>
      <c r="FY312" s="53"/>
      <c r="FZ312" s="53"/>
      <c r="GA312" s="53"/>
      <c r="GB312" s="53"/>
      <c r="GC312" s="53"/>
      <c r="GD312" s="53"/>
      <c r="GE312" s="53"/>
      <c r="GF312" s="53"/>
      <c r="GG312" s="53"/>
      <c r="GH312" s="53"/>
      <c r="GI312" s="53"/>
      <c r="GJ312" s="53"/>
      <c r="GK312" s="53"/>
      <c r="GL312" s="53"/>
      <c r="GM312" s="53"/>
      <c r="GN312" s="53"/>
      <c r="GO312" s="53"/>
      <c r="GP312" s="53"/>
      <c r="GQ312" s="53"/>
      <c r="GR312" s="53"/>
      <c r="GS312" s="53"/>
      <c r="GT312" s="53"/>
      <c r="GU312" s="53"/>
      <c r="GV312" s="53"/>
      <c r="GW312" s="53"/>
      <c r="GX312" s="53"/>
      <c r="GY312" s="53"/>
      <c r="GZ312" s="53"/>
      <c r="HA312" s="53"/>
      <c r="HB312" s="53"/>
      <c r="HC312" s="53"/>
      <c r="HD312" s="53"/>
      <c r="HE312" s="53"/>
      <c r="HF312" s="53"/>
      <c r="HG312" s="53"/>
      <c r="HH312" s="53"/>
      <c r="HI312" s="53"/>
      <c r="HJ312" s="53"/>
      <c r="HK312" s="53"/>
      <c r="HL312" s="53"/>
      <c r="HM312" s="53"/>
      <c r="HN312" s="53"/>
      <c r="HO312" s="53"/>
      <c r="HP312" s="53"/>
      <c r="HQ312" s="53"/>
      <c r="HR312" s="53"/>
      <c r="HS312" s="53"/>
      <c r="HT312" s="53"/>
    </row>
    <row r="313" spans="1:228">
      <c r="B313" s="29"/>
      <c r="C313" s="30"/>
      <c r="D313" s="43"/>
      <c r="E313" s="42" t="s">
        <v>524</v>
      </c>
      <c r="F313" s="35"/>
      <c r="G313" s="30"/>
      <c r="H313" s="30"/>
      <c r="I313" s="189"/>
      <c r="J313" s="189"/>
      <c r="K313" s="189"/>
      <c r="L313" s="30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  <c r="BE313" s="53"/>
      <c r="BF313" s="53"/>
      <c r="BG313" s="53"/>
      <c r="BH313" s="53"/>
      <c r="BI313" s="53"/>
      <c r="BJ313" s="53"/>
      <c r="BK313" s="53"/>
      <c r="BL313" s="53"/>
      <c r="BM313" s="53"/>
      <c r="BN313" s="53"/>
      <c r="BO313" s="53"/>
      <c r="BP313" s="53"/>
      <c r="BQ313" s="53"/>
      <c r="BR313" s="53"/>
      <c r="BS313" s="53"/>
      <c r="BT313" s="53"/>
      <c r="BU313" s="53"/>
      <c r="BV313" s="53"/>
      <c r="BW313" s="53"/>
      <c r="BX313" s="53"/>
      <c r="BY313" s="53"/>
      <c r="BZ313" s="53"/>
      <c r="CA313" s="53"/>
      <c r="CB313" s="53"/>
      <c r="CC313" s="53"/>
      <c r="CD313" s="53"/>
      <c r="CE313" s="53"/>
      <c r="CF313" s="53"/>
      <c r="CG313" s="53"/>
      <c r="CH313" s="53"/>
      <c r="CI313" s="53"/>
      <c r="CJ313" s="53"/>
      <c r="CK313" s="53"/>
      <c r="CL313" s="53"/>
      <c r="CM313" s="53"/>
      <c r="CN313" s="53"/>
      <c r="CO313" s="53"/>
      <c r="CP313" s="53"/>
      <c r="CQ313" s="53"/>
      <c r="CR313" s="53"/>
      <c r="CS313" s="53"/>
      <c r="CT313" s="53"/>
      <c r="CU313" s="53"/>
      <c r="CV313" s="53"/>
      <c r="CW313" s="53"/>
      <c r="CX313" s="53"/>
      <c r="CY313" s="53"/>
      <c r="CZ313" s="53"/>
      <c r="DA313" s="53"/>
      <c r="DB313" s="53"/>
      <c r="DC313" s="53"/>
      <c r="DD313" s="53"/>
      <c r="DE313" s="53"/>
      <c r="DF313" s="53"/>
      <c r="DG313" s="53"/>
      <c r="DH313" s="53"/>
      <c r="DI313" s="53"/>
      <c r="DJ313" s="53"/>
      <c r="DK313" s="53"/>
      <c r="DL313" s="53"/>
      <c r="DM313" s="53"/>
      <c r="DN313" s="53"/>
      <c r="DO313" s="53"/>
      <c r="DP313" s="53"/>
      <c r="DQ313" s="53"/>
      <c r="DR313" s="53"/>
      <c r="DS313" s="53"/>
      <c r="DT313" s="53"/>
      <c r="DU313" s="53"/>
      <c r="DV313" s="53"/>
      <c r="DW313" s="53"/>
      <c r="DX313" s="53"/>
      <c r="DY313" s="53"/>
      <c r="DZ313" s="53"/>
      <c r="EA313" s="53"/>
      <c r="EB313" s="53"/>
      <c r="EC313" s="53"/>
      <c r="ED313" s="53"/>
      <c r="EE313" s="53"/>
      <c r="EF313" s="53"/>
      <c r="EG313" s="53"/>
      <c r="EH313" s="53"/>
      <c r="EI313" s="53"/>
      <c r="EJ313" s="53"/>
      <c r="EK313" s="53"/>
      <c r="EL313" s="53"/>
      <c r="EM313" s="53"/>
      <c r="EN313" s="53"/>
      <c r="EO313" s="53"/>
      <c r="EP313" s="53"/>
      <c r="EQ313" s="53"/>
      <c r="ER313" s="53"/>
      <c r="ES313" s="53"/>
      <c r="ET313" s="53"/>
      <c r="EU313" s="53"/>
      <c r="EV313" s="53"/>
      <c r="EW313" s="53"/>
      <c r="EX313" s="53"/>
      <c r="EY313" s="53"/>
      <c r="EZ313" s="53"/>
      <c r="FA313" s="53"/>
      <c r="FB313" s="53"/>
      <c r="FC313" s="53"/>
      <c r="FD313" s="53"/>
      <c r="FE313" s="53"/>
      <c r="FF313" s="53"/>
      <c r="FG313" s="53"/>
      <c r="FH313" s="53"/>
      <c r="FI313" s="53"/>
      <c r="FJ313" s="53"/>
      <c r="FK313" s="53"/>
      <c r="FL313" s="53"/>
      <c r="FM313" s="53"/>
      <c r="FN313" s="53"/>
      <c r="FO313" s="53"/>
      <c r="FP313" s="53"/>
      <c r="FQ313" s="53"/>
      <c r="FR313" s="53"/>
      <c r="FS313" s="53"/>
      <c r="FT313" s="53"/>
      <c r="FU313" s="53"/>
      <c r="FV313" s="53"/>
      <c r="FW313" s="53"/>
      <c r="FX313" s="53"/>
      <c r="FY313" s="53"/>
      <c r="FZ313" s="53"/>
      <c r="GA313" s="53"/>
      <c r="GB313" s="53"/>
      <c r="GC313" s="53"/>
      <c r="GD313" s="53"/>
      <c r="GE313" s="53"/>
      <c r="GF313" s="53"/>
      <c r="GG313" s="53"/>
      <c r="GH313" s="53"/>
      <c r="GI313" s="53"/>
      <c r="GJ313" s="53"/>
      <c r="GK313" s="53"/>
      <c r="GL313" s="53"/>
      <c r="GM313" s="53"/>
      <c r="GN313" s="53"/>
      <c r="GO313" s="53"/>
      <c r="GP313" s="53"/>
      <c r="GQ313" s="53"/>
      <c r="GR313" s="53"/>
      <c r="GS313" s="53"/>
      <c r="GT313" s="53"/>
      <c r="GU313" s="53"/>
      <c r="GV313" s="53"/>
      <c r="GW313" s="53"/>
      <c r="GX313" s="53"/>
      <c r="GY313" s="53"/>
      <c r="GZ313" s="53"/>
      <c r="HA313" s="53"/>
      <c r="HB313" s="53"/>
      <c r="HC313" s="53"/>
      <c r="HD313" s="53"/>
      <c r="HE313" s="53"/>
      <c r="HF313" s="53"/>
      <c r="HG313" s="53"/>
      <c r="HH313" s="53"/>
      <c r="HI313" s="53"/>
      <c r="HJ313" s="53"/>
      <c r="HK313" s="53"/>
      <c r="HL313" s="53"/>
      <c r="HM313" s="53"/>
      <c r="HN313" s="53"/>
      <c r="HO313" s="53"/>
      <c r="HP313" s="53"/>
      <c r="HQ313" s="53"/>
      <c r="HR313" s="53"/>
      <c r="HS313" s="53"/>
      <c r="HT313" s="53"/>
    </row>
    <row r="314" spans="1:228">
      <c r="B314" s="29"/>
      <c r="C314" s="30"/>
      <c r="D314" s="43"/>
      <c r="E314" s="42" t="s">
        <v>524</v>
      </c>
      <c r="F314" s="35"/>
      <c r="G314" s="30"/>
      <c r="H314" s="30"/>
      <c r="I314" s="189"/>
      <c r="J314" s="189"/>
      <c r="K314" s="189"/>
      <c r="L314" s="30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  <c r="BE314" s="53"/>
      <c r="BF314" s="53"/>
      <c r="BG314" s="53"/>
      <c r="BH314" s="53"/>
      <c r="BI314" s="53"/>
      <c r="BJ314" s="53"/>
      <c r="BK314" s="53"/>
      <c r="BL314" s="53"/>
      <c r="BM314" s="53"/>
      <c r="BN314" s="53"/>
      <c r="BO314" s="53"/>
      <c r="BP314" s="53"/>
      <c r="BQ314" s="53"/>
      <c r="BR314" s="53"/>
      <c r="BS314" s="53"/>
      <c r="BT314" s="53"/>
      <c r="BU314" s="53"/>
      <c r="BV314" s="53"/>
      <c r="BW314" s="53"/>
      <c r="BX314" s="53"/>
      <c r="BY314" s="53"/>
      <c r="BZ314" s="53"/>
      <c r="CA314" s="53"/>
      <c r="CB314" s="53"/>
      <c r="CC314" s="53"/>
      <c r="CD314" s="53"/>
      <c r="CE314" s="53"/>
      <c r="CF314" s="53"/>
      <c r="CG314" s="53"/>
      <c r="CH314" s="53"/>
      <c r="CI314" s="53"/>
      <c r="CJ314" s="53"/>
      <c r="CK314" s="53"/>
      <c r="CL314" s="53"/>
      <c r="CM314" s="53"/>
      <c r="CN314" s="53"/>
      <c r="CO314" s="53"/>
      <c r="CP314" s="53"/>
      <c r="CQ314" s="53"/>
      <c r="CR314" s="53"/>
      <c r="CS314" s="53"/>
      <c r="CT314" s="53"/>
      <c r="CU314" s="53"/>
      <c r="CV314" s="53"/>
      <c r="CW314" s="53"/>
      <c r="CX314" s="53"/>
      <c r="CY314" s="53"/>
      <c r="CZ314" s="53"/>
      <c r="DA314" s="53"/>
      <c r="DB314" s="53"/>
      <c r="DC314" s="53"/>
      <c r="DD314" s="53"/>
      <c r="DE314" s="53"/>
      <c r="DF314" s="53"/>
      <c r="DG314" s="53"/>
      <c r="DH314" s="53"/>
      <c r="DI314" s="53"/>
      <c r="DJ314" s="53"/>
      <c r="DK314" s="53"/>
      <c r="DL314" s="53"/>
      <c r="DM314" s="53"/>
      <c r="DN314" s="53"/>
      <c r="DO314" s="53"/>
      <c r="DP314" s="53"/>
      <c r="DQ314" s="53"/>
      <c r="DR314" s="53"/>
      <c r="DS314" s="53"/>
      <c r="DT314" s="53"/>
      <c r="DU314" s="53"/>
      <c r="DV314" s="53"/>
      <c r="DW314" s="53"/>
      <c r="DX314" s="53"/>
      <c r="DY314" s="53"/>
      <c r="DZ314" s="53"/>
      <c r="EA314" s="53"/>
      <c r="EB314" s="53"/>
      <c r="EC314" s="53"/>
      <c r="ED314" s="53"/>
      <c r="EE314" s="53"/>
      <c r="EF314" s="53"/>
      <c r="EG314" s="53"/>
      <c r="EH314" s="53"/>
      <c r="EI314" s="53"/>
      <c r="EJ314" s="53"/>
      <c r="EK314" s="53"/>
      <c r="EL314" s="53"/>
      <c r="EM314" s="53"/>
      <c r="EN314" s="53"/>
      <c r="EO314" s="53"/>
      <c r="EP314" s="53"/>
      <c r="EQ314" s="53"/>
      <c r="ER314" s="53"/>
      <c r="ES314" s="53"/>
      <c r="ET314" s="53"/>
      <c r="EU314" s="53"/>
      <c r="EV314" s="53"/>
      <c r="EW314" s="53"/>
      <c r="EX314" s="53"/>
      <c r="EY314" s="53"/>
      <c r="EZ314" s="53"/>
      <c r="FA314" s="53"/>
      <c r="FB314" s="53"/>
      <c r="FC314" s="53"/>
      <c r="FD314" s="53"/>
      <c r="FE314" s="53"/>
      <c r="FF314" s="53"/>
      <c r="FG314" s="53"/>
      <c r="FH314" s="53"/>
      <c r="FI314" s="53"/>
      <c r="FJ314" s="53"/>
      <c r="FK314" s="53"/>
      <c r="FL314" s="53"/>
      <c r="FM314" s="53"/>
      <c r="FN314" s="53"/>
      <c r="FO314" s="53"/>
      <c r="FP314" s="53"/>
      <c r="FQ314" s="53"/>
      <c r="FR314" s="53"/>
      <c r="FS314" s="53"/>
      <c r="FT314" s="53"/>
      <c r="FU314" s="53"/>
      <c r="FV314" s="53"/>
      <c r="FW314" s="53"/>
      <c r="FX314" s="53"/>
      <c r="FY314" s="53"/>
      <c r="FZ314" s="53"/>
      <c r="GA314" s="53"/>
      <c r="GB314" s="53"/>
      <c r="GC314" s="53"/>
      <c r="GD314" s="53"/>
      <c r="GE314" s="53"/>
      <c r="GF314" s="53"/>
      <c r="GG314" s="53"/>
      <c r="GH314" s="53"/>
      <c r="GI314" s="53"/>
      <c r="GJ314" s="53"/>
      <c r="GK314" s="53"/>
      <c r="GL314" s="53"/>
      <c r="GM314" s="53"/>
      <c r="GN314" s="53"/>
      <c r="GO314" s="53"/>
      <c r="GP314" s="53"/>
      <c r="GQ314" s="53"/>
      <c r="GR314" s="53"/>
      <c r="GS314" s="53"/>
      <c r="GT314" s="53"/>
      <c r="GU314" s="53"/>
      <c r="GV314" s="53"/>
      <c r="GW314" s="53"/>
      <c r="GX314" s="53"/>
      <c r="GY314" s="53"/>
      <c r="GZ314" s="53"/>
      <c r="HA314" s="53"/>
      <c r="HB314" s="53"/>
      <c r="HC314" s="53"/>
      <c r="HD314" s="53"/>
      <c r="HE314" s="53"/>
      <c r="HF314" s="53"/>
      <c r="HG314" s="53"/>
      <c r="HH314" s="53"/>
      <c r="HI314" s="53"/>
      <c r="HJ314" s="53"/>
      <c r="HK314" s="53"/>
      <c r="HL314" s="53"/>
      <c r="HM314" s="53"/>
      <c r="HN314" s="53"/>
      <c r="HO314" s="53"/>
      <c r="HP314" s="53"/>
      <c r="HQ314" s="53"/>
      <c r="HR314" s="53"/>
      <c r="HS314" s="53"/>
      <c r="HT314" s="53"/>
    </row>
    <row r="315" spans="1:228">
      <c r="B315" s="29"/>
      <c r="C315" s="30"/>
      <c r="D315" s="43"/>
      <c r="E315" s="42" t="s">
        <v>524</v>
      </c>
      <c r="F315" s="35"/>
      <c r="G315" s="30"/>
      <c r="H315" s="30"/>
      <c r="I315" s="189"/>
      <c r="J315" s="189"/>
      <c r="K315" s="189"/>
      <c r="L315" s="30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  <c r="BE315" s="53"/>
      <c r="BF315" s="53"/>
      <c r="BG315" s="53"/>
      <c r="BH315" s="53"/>
      <c r="BI315" s="53"/>
      <c r="BJ315" s="53"/>
      <c r="BK315" s="53"/>
      <c r="BL315" s="53"/>
      <c r="BM315" s="53"/>
      <c r="BN315" s="53"/>
      <c r="BO315" s="53"/>
      <c r="BP315" s="53"/>
      <c r="BQ315" s="53"/>
      <c r="BR315" s="53"/>
      <c r="BS315" s="53"/>
      <c r="BT315" s="53"/>
      <c r="BU315" s="53"/>
      <c r="BV315" s="53"/>
      <c r="BW315" s="53"/>
      <c r="BX315" s="53"/>
      <c r="BY315" s="53"/>
      <c r="BZ315" s="53"/>
      <c r="CA315" s="53"/>
      <c r="CB315" s="53"/>
      <c r="CC315" s="53"/>
      <c r="CD315" s="53"/>
      <c r="CE315" s="53"/>
      <c r="CF315" s="53"/>
      <c r="CG315" s="53"/>
      <c r="CH315" s="53"/>
      <c r="CI315" s="53"/>
      <c r="CJ315" s="53"/>
      <c r="CK315" s="53"/>
      <c r="CL315" s="53"/>
      <c r="CM315" s="53"/>
      <c r="CN315" s="53"/>
      <c r="CO315" s="53"/>
      <c r="CP315" s="53"/>
      <c r="CQ315" s="53"/>
      <c r="CR315" s="53"/>
      <c r="CS315" s="53"/>
      <c r="CT315" s="53"/>
      <c r="CU315" s="53"/>
      <c r="CV315" s="53"/>
      <c r="CW315" s="53"/>
      <c r="CX315" s="53"/>
      <c r="CY315" s="53"/>
      <c r="CZ315" s="53"/>
      <c r="DA315" s="53"/>
      <c r="DB315" s="53"/>
      <c r="DC315" s="53"/>
      <c r="DD315" s="53"/>
      <c r="DE315" s="53"/>
      <c r="DF315" s="53"/>
      <c r="DG315" s="53"/>
      <c r="DH315" s="53"/>
      <c r="DI315" s="53"/>
      <c r="DJ315" s="53"/>
      <c r="DK315" s="53"/>
      <c r="DL315" s="53"/>
      <c r="DM315" s="53"/>
      <c r="DN315" s="53"/>
      <c r="DO315" s="53"/>
      <c r="DP315" s="53"/>
      <c r="DQ315" s="53"/>
      <c r="DR315" s="53"/>
      <c r="DS315" s="53"/>
      <c r="DT315" s="53"/>
      <c r="DU315" s="53"/>
      <c r="DV315" s="53"/>
      <c r="DW315" s="53"/>
      <c r="DX315" s="53"/>
      <c r="DY315" s="53"/>
      <c r="DZ315" s="53"/>
      <c r="EA315" s="53"/>
      <c r="EB315" s="53"/>
      <c r="EC315" s="53"/>
      <c r="ED315" s="53"/>
      <c r="EE315" s="53"/>
      <c r="EF315" s="53"/>
      <c r="EG315" s="53"/>
      <c r="EH315" s="53"/>
      <c r="EI315" s="53"/>
      <c r="EJ315" s="53"/>
      <c r="EK315" s="53"/>
      <c r="EL315" s="53"/>
      <c r="EM315" s="53"/>
      <c r="EN315" s="53"/>
      <c r="EO315" s="53"/>
      <c r="EP315" s="53"/>
      <c r="EQ315" s="53"/>
      <c r="ER315" s="53"/>
      <c r="ES315" s="53"/>
      <c r="ET315" s="53"/>
      <c r="EU315" s="53"/>
      <c r="EV315" s="53"/>
      <c r="EW315" s="53"/>
      <c r="EX315" s="53"/>
      <c r="EY315" s="53"/>
      <c r="EZ315" s="53"/>
      <c r="FA315" s="53"/>
      <c r="FB315" s="53"/>
      <c r="FC315" s="53"/>
      <c r="FD315" s="53"/>
      <c r="FE315" s="53"/>
      <c r="FF315" s="53"/>
      <c r="FG315" s="53"/>
      <c r="FH315" s="53"/>
      <c r="FI315" s="53"/>
      <c r="FJ315" s="53"/>
      <c r="FK315" s="53"/>
      <c r="FL315" s="53"/>
      <c r="FM315" s="53"/>
      <c r="FN315" s="53"/>
      <c r="FO315" s="53"/>
      <c r="FP315" s="53"/>
      <c r="FQ315" s="53"/>
      <c r="FR315" s="53"/>
      <c r="FS315" s="53"/>
      <c r="FT315" s="53"/>
      <c r="FU315" s="53"/>
      <c r="FV315" s="53"/>
      <c r="FW315" s="53"/>
      <c r="FX315" s="53"/>
      <c r="FY315" s="53"/>
      <c r="FZ315" s="53"/>
      <c r="GA315" s="53"/>
      <c r="GB315" s="53"/>
      <c r="GC315" s="53"/>
      <c r="GD315" s="53"/>
      <c r="GE315" s="53"/>
      <c r="GF315" s="53"/>
      <c r="GG315" s="53"/>
      <c r="GH315" s="53"/>
      <c r="GI315" s="53"/>
      <c r="GJ315" s="53"/>
      <c r="GK315" s="53"/>
      <c r="GL315" s="53"/>
      <c r="GM315" s="53"/>
      <c r="GN315" s="53"/>
      <c r="GO315" s="53"/>
      <c r="GP315" s="53"/>
      <c r="GQ315" s="53"/>
      <c r="GR315" s="53"/>
      <c r="GS315" s="53"/>
      <c r="GT315" s="53"/>
      <c r="GU315" s="53"/>
      <c r="GV315" s="53"/>
      <c r="GW315" s="53"/>
      <c r="GX315" s="53"/>
      <c r="GY315" s="53"/>
      <c r="GZ315" s="53"/>
      <c r="HA315" s="53"/>
      <c r="HB315" s="53"/>
      <c r="HC315" s="53"/>
      <c r="HD315" s="53"/>
      <c r="HE315" s="53"/>
      <c r="HF315" s="53"/>
      <c r="HG315" s="53"/>
      <c r="HH315" s="53"/>
      <c r="HI315" s="53"/>
      <c r="HJ315" s="53"/>
      <c r="HK315" s="53"/>
      <c r="HL315" s="53"/>
      <c r="HM315" s="53"/>
      <c r="HN315" s="53"/>
      <c r="HO315" s="53"/>
      <c r="HP315" s="53"/>
      <c r="HQ315" s="53"/>
      <c r="HR315" s="53"/>
      <c r="HS315" s="53"/>
      <c r="HT315" s="53"/>
    </row>
    <row r="316" spans="1:228">
      <c r="B316" s="29"/>
      <c r="C316" s="30"/>
      <c r="D316" s="43"/>
      <c r="E316" s="42" t="s">
        <v>524</v>
      </c>
      <c r="F316" s="35"/>
      <c r="G316" s="30"/>
      <c r="H316" s="30"/>
      <c r="I316" s="189"/>
      <c r="J316" s="189"/>
      <c r="K316" s="189"/>
      <c r="L316" s="30"/>
    </row>
    <row r="317" spans="1:228">
      <c r="B317" s="29"/>
      <c r="C317" s="30"/>
      <c r="D317" s="43"/>
      <c r="E317" s="42" t="s">
        <v>524</v>
      </c>
      <c r="F317" s="35"/>
      <c r="G317" s="30"/>
      <c r="H317" s="30"/>
      <c r="I317" s="189"/>
      <c r="J317" s="189"/>
      <c r="K317" s="189"/>
      <c r="L317" s="30"/>
    </row>
    <row r="318" spans="1:228">
      <c r="B318" s="29"/>
      <c r="C318" s="30"/>
      <c r="D318" s="43"/>
      <c r="E318" s="42" t="s">
        <v>524</v>
      </c>
      <c r="F318" s="35"/>
      <c r="G318" s="30"/>
      <c r="H318" s="30"/>
      <c r="I318" s="189"/>
      <c r="J318" s="189"/>
      <c r="K318" s="189"/>
      <c r="L318" s="30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  <c r="AA318" s="71"/>
      <c r="AB318" s="71"/>
      <c r="AC318" s="71"/>
      <c r="AD318" s="71"/>
      <c r="AE318" s="71"/>
      <c r="AF318" s="71"/>
      <c r="AG318" s="71"/>
      <c r="AH318" s="71"/>
      <c r="AI318" s="71"/>
      <c r="AJ318" s="71"/>
      <c r="AK318" s="71"/>
      <c r="AL318" s="71"/>
      <c r="AM318" s="71"/>
      <c r="AN318" s="71"/>
      <c r="AO318" s="71"/>
      <c r="AP318" s="71"/>
      <c r="AQ318" s="71"/>
      <c r="AR318" s="71"/>
      <c r="AS318" s="71"/>
      <c r="AT318" s="71"/>
      <c r="AU318" s="71"/>
      <c r="AV318" s="71"/>
      <c r="AW318" s="71"/>
      <c r="AX318" s="71"/>
      <c r="AY318" s="71"/>
      <c r="AZ318" s="71"/>
      <c r="BA318" s="71"/>
      <c r="BB318" s="71"/>
      <c r="BC318" s="71"/>
      <c r="BD318" s="71"/>
      <c r="BE318" s="71"/>
      <c r="BF318" s="71"/>
      <c r="BG318" s="71"/>
      <c r="BH318" s="71"/>
      <c r="BI318" s="71"/>
      <c r="BJ318" s="71"/>
      <c r="BK318" s="71"/>
      <c r="BL318" s="71"/>
      <c r="BM318" s="71"/>
      <c r="BN318" s="71"/>
      <c r="BO318" s="71"/>
      <c r="BP318" s="71"/>
      <c r="BQ318" s="71"/>
      <c r="BR318" s="71"/>
      <c r="BS318" s="71"/>
      <c r="BT318" s="71"/>
      <c r="BU318" s="71"/>
      <c r="BV318" s="71"/>
      <c r="BW318" s="71"/>
      <c r="BX318" s="71"/>
      <c r="BY318" s="71"/>
      <c r="BZ318" s="71"/>
      <c r="CA318" s="71"/>
      <c r="CB318" s="71"/>
      <c r="CC318" s="71"/>
      <c r="CD318" s="71"/>
      <c r="CE318" s="71"/>
      <c r="CF318" s="71"/>
      <c r="CG318" s="71"/>
      <c r="CH318" s="71"/>
      <c r="CI318" s="71"/>
      <c r="CJ318" s="71"/>
      <c r="CK318" s="71"/>
      <c r="CL318" s="71"/>
      <c r="CM318" s="71"/>
      <c r="CN318" s="71"/>
      <c r="CO318" s="71"/>
      <c r="CP318" s="71"/>
      <c r="CQ318" s="71"/>
      <c r="CR318" s="71"/>
      <c r="CS318" s="71"/>
      <c r="CT318" s="71"/>
      <c r="CU318" s="71"/>
      <c r="CV318" s="71"/>
      <c r="CW318" s="71"/>
      <c r="CX318" s="71"/>
      <c r="CY318" s="71"/>
      <c r="CZ318" s="71"/>
      <c r="DA318" s="71"/>
      <c r="DB318" s="71"/>
      <c r="DC318" s="71"/>
      <c r="DD318" s="71"/>
      <c r="DE318" s="71"/>
      <c r="DF318" s="71"/>
      <c r="DG318" s="71"/>
      <c r="DH318" s="71"/>
      <c r="DI318" s="71"/>
      <c r="DJ318" s="71"/>
      <c r="DK318" s="71"/>
      <c r="DL318" s="71"/>
      <c r="DM318" s="71"/>
      <c r="DN318" s="71"/>
      <c r="DO318" s="71"/>
      <c r="DP318" s="71"/>
      <c r="DQ318" s="71"/>
      <c r="DR318" s="71"/>
      <c r="DS318" s="71"/>
      <c r="DT318" s="71"/>
      <c r="DU318" s="71"/>
      <c r="DV318" s="71"/>
      <c r="DW318" s="71"/>
      <c r="DX318" s="71"/>
      <c r="DY318" s="71"/>
      <c r="DZ318" s="71"/>
      <c r="EA318" s="71"/>
      <c r="EB318" s="71"/>
      <c r="EC318" s="71"/>
      <c r="ED318" s="71"/>
      <c r="EE318" s="71"/>
      <c r="EF318" s="71"/>
      <c r="EG318" s="71"/>
      <c r="EH318" s="71"/>
      <c r="EI318" s="71"/>
      <c r="EJ318" s="71"/>
      <c r="EK318" s="71"/>
      <c r="EL318" s="71"/>
      <c r="EM318" s="71"/>
      <c r="EN318" s="71"/>
      <c r="EO318" s="71"/>
      <c r="EP318" s="71"/>
      <c r="EQ318" s="71"/>
      <c r="ER318" s="71"/>
      <c r="ES318" s="71"/>
      <c r="ET318" s="71"/>
      <c r="EU318" s="71"/>
      <c r="EV318" s="71"/>
      <c r="EW318" s="71"/>
      <c r="EX318" s="71"/>
      <c r="EY318" s="71"/>
      <c r="EZ318" s="71"/>
      <c r="FA318" s="71"/>
      <c r="FB318" s="71"/>
      <c r="FC318" s="71"/>
      <c r="FD318" s="71"/>
      <c r="FE318" s="71"/>
      <c r="FF318" s="71"/>
      <c r="FG318" s="71"/>
      <c r="FH318" s="71"/>
      <c r="FI318" s="71"/>
      <c r="FJ318" s="71"/>
      <c r="FK318" s="71"/>
      <c r="FL318" s="71"/>
      <c r="FM318" s="71"/>
      <c r="FN318" s="71"/>
      <c r="FO318" s="71"/>
      <c r="FP318" s="71"/>
      <c r="FQ318" s="71"/>
      <c r="FR318" s="71"/>
      <c r="FS318" s="71"/>
      <c r="FT318" s="71"/>
      <c r="FU318" s="71"/>
      <c r="FV318" s="71"/>
      <c r="FW318" s="71"/>
      <c r="FX318" s="71"/>
      <c r="FY318" s="71"/>
      <c r="FZ318" s="71"/>
      <c r="GA318" s="71"/>
      <c r="GB318" s="71"/>
      <c r="GC318" s="71"/>
      <c r="GD318" s="71"/>
      <c r="GE318" s="71"/>
      <c r="GF318" s="71"/>
      <c r="GG318" s="71"/>
      <c r="GH318" s="71"/>
      <c r="GI318" s="71"/>
      <c r="GJ318" s="71"/>
      <c r="GK318" s="71"/>
      <c r="GL318" s="71"/>
      <c r="GM318" s="71"/>
      <c r="GN318" s="71"/>
      <c r="GO318" s="71"/>
      <c r="GP318" s="71"/>
      <c r="GQ318" s="71"/>
      <c r="GR318" s="71"/>
      <c r="GS318" s="71"/>
      <c r="GT318" s="71"/>
      <c r="GU318" s="71"/>
      <c r="GV318" s="71"/>
      <c r="GW318" s="71"/>
      <c r="GX318" s="71"/>
      <c r="GY318" s="71"/>
      <c r="GZ318" s="71"/>
      <c r="HA318" s="71"/>
      <c r="HB318" s="71"/>
      <c r="HC318" s="71"/>
      <c r="HD318" s="71"/>
      <c r="HE318" s="71"/>
      <c r="HF318" s="71"/>
      <c r="HG318" s="71"/>
      <c r="HH318" s="71"/>
      <c r="HI318" s="71"/>
      <c r="HJ318" s="71"/>
      <c r="HK318" s="71"/>
      <c r="HL318" s="71"/>
      <c r="HM318" s="71"/>
      <c r="HN318" s="71"/>
      <c r="HO318" s="71"/>
      <c r="HP318" s="71"/>
      <c r="HQ318" s="71"/>
      <c r="HR318" s="71"/>
      <c r="HS318" s="71"/>
      <c r="HT318" s="71"/>
    </row>
    <row r="319" spans="1:228" s="71" customFormat="1">
      <c r="A319" s="83"/>
      <c r="B319" s="29"/>
      <c r="C319" s="30"/>
      <c r="D319" s="43"/>
      <c r="E319" s="42" t="s">
        <v>524</v>
      </c>
      <c r="F319" s="35"/>
      <c r="G319" s="30"/>
      <c r="H319" s="30"/>
      <c r="I319" s="189"/>
      <c r="J319" s="189"/>
      <c r="K319" s="189"/>
      <c r="L319" s="30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  <c r="BJ319" s="25"/>
      <c r="BK319" s="25"/>
      <c r="BL319" s="25"/>
      <c r="BM319" s="25"/>
      <c r="BN319" s="25"/>
      <c r="BO319" s="25"/>
      <c r="BP319" s="25"/>
      <c r="BQ319" s="25"/>
      <c r="BR319" s="25"/>
      <c r="BS319" s="25"/>
      <c r="BT319" s="25"/>
      <c r="BU319" s="25"/>
      <c r="BV319" s="25"/>
      <c r="BW319" s="25"/>
      <c r="BX319" s="25"/>
      <c r="BY319" s="25"/>
      <c r="BZ319" s="25"/>
      <c r="CA319" s="25"/>
      <c r="CB319" s="25"/>
      <c r="CC319" s="25"/>
      <c r="CD319" s="25"/>
      <c r="CE319" s="25"/>
      <c r="CF319" s="25"/>
      <c r="CG319" s="25"/>
      <c r="CH319" s="25"/>
      <c r="CI319" s="25"/>
      <c r="CJ319" s="25"/>
      <c r="CK319" s="25"/>
      <c r="CL319" s="25"/>
      <c r="CM319" s="25"/>
      <c r="CN319" s="25"/>
      <c r="CO319" s="25"/>
      <c r="CP319" s="25"/>
      <c r="CQ319" s="25"/>
      <c r="CR319" s="25"/>
      <c r="CS319" s="25"/>
      <c r="CT319" s="25"/>
      <c r="CU319" s="25"/>
      <c r="CV319" s="25"/>
      <c r="CW319" s="25"/>
      <c r="CX319" s="25"/>
      <c r="CY319" s="25"/>
      <c r="CZ319" s="25"/>
      <c r="DA319" s="25"/>
      <c r="DB319" s="25"/>
      <c r="DC319" s="25"/>
      <c r="DD319" s="25"/>
      <c r="DE319" s="25"/>
      <c r="DF319" s="25"/>
      <c r="DG319" s="25"/>
      <c r="DH319" s="25"/>
      <c r="DI319" s="25"/>
      <c r="DJ319" s="25"/>
      <c r="DK319" s="25"/>
      <c r="DL319" s="25"/>
      <c r="DM319" s="25"/>
      <c r="DN319" s="25"/>
      <c r="DO319" s="25"/>
      <c r="DP319" s="25"/>
      <c r="DQ319" s="25"/>
      <c r="DR319" s="25"/>
      <c r="DS319" s="25"/>
      <c r="DT319" s="25"/>
      <c r="DU319" s="25"/>
      <c r="DV319" s="25"/>
      <c r="DW319" s="25"/>
      <c r="DX319" s="25"/>
      <c r="DY319" s="25"/>
      <c r="DZ319" s="25"/>
      <c r="EA319" s="25"/>
      <c r="EB319" s="25"/>
      <c r="EC319" s="25"/>
      <c r="ED319" s="25"/>
      <c r="EE319" s="25"/>
      <c r="EF319" s="25"/>
      <c r="EG319" s="25"/>
      <c r="EH319" s="25"/>
      <c r="EI319" s="25"/>
      <c r="EJ319" s="25"/>
      <c r="EK319" s="25"/>
      <c r="EL319" s="25"/>
      <c r="EM319" s="25"/>
      <c r="EN319" s="25"/>
      <c r="EO319" s="25"/>
      <c r="EP319" s="25"/>
      <c r="EQ319" s="25"/>
      <c r="ER319" s="25"/>
      <c r="ES319" s="25"/>
      <c r="ET319" s="25"/>
      <c r="EU319" s="25"/>
      <c r="EV319" s="25"/>
      <c r="EW319" s="25"/>
      <c r="EX319" s="25"/>
      <c r="EY319" s="25"/>
      <c r="EZ319" s="25"/>
      <c r="FA319" s="25"/>
      <c r="FB319" s="25"/>
      <c r="FC319" s="25"/>
      <c r="FD319" s="25"/>
      <c r="FE319" s="25"/>
      <c r="FF319" s="25"/>
      <c r="FG319" s="25"/>
      <c r="FH319" s="25"/>
      <c r="FI319" s="25"/>
      <c r="FJ319" s="25"/>
      <c r="FK319" s="25"/>
      <c r="FL319" s="25"/>
      <c r="FM319" s="25"/>
      <c r="FN319" s="25"/>
      <c r="FO319" s="25"/>
      <c r="FP319" s="25"/>
      <c r="FQ319" s="25"/>
      <c r="FR319" s="25"/>
      <c r="FS319" s="25"/>
      <c r="FT319" s="25"/>
      <c r="FU319" s="25"/>
      <c r="FV319" s="25"/>
      <c r="FW319" s="25"/>
      <c r="FX319" s="25"/>
      <c r="FY319" s="25"/>
      <c r="FZ319" s="25"/>
      <c r="GA319" s="25"/>
      <c r="GB319" s="25"/>
      <c r="GC319" s="25"/>
      <c r="GD319" s="25"/>
      <c r="GE319" s="25"/>
      <c r="GF319" s="25"/>
      <c r="GG319" s="25"/>
      <c r="GH319" s="25"/>
      <c r="GI319" s="25"/>
      <c r="GJ319" s="25"/>
      <c r="GK319" s="25"/>
      <c r="GL319" s="25"/>
      <c r="GM319" s="25"/>
      <c r="GN319" s="25"/>
      <c r="GO319" s="25"/>
      <c r="GP319" s="25"/>
      <c r="GQ319" s="25"/>
      <c r="GR319" s="25"/>
      <c r="GS319" s="25"/>
      <c r="GT319" s="25"/>
      <c r="GU319" s="25"/>
      <c r="GV319" s="25"/>
      <c r="GW319" s="25"/>
      <c r="GX319" s="25"/>
      <c r="GY319" s="25"/>
      <c r="GZ319" s="25"/>
      <c r="HA319" s="25"/>
      <c r="HB319" s="25"/>
      <c r="HC319" s="25"/>
      <c r="HD319" s="25"/>
      <c r="HE319" s="25"/>
      <c r="HF319" s="25"/>
      <c r="HG319" s="25"/>
      <c r="HH319" s="25"/>
      <c r="HI319" s="25"/>
      <c r="HJ319" s="25"/>
      <c r="HK319" s="25"/>
      <c r="HL319" s="25"/>
      <c r="HM319" s="25"/>
      <c r="HN319" s="25"/>
      <c r="HO319" s="25"/>
      <c r="HP319" s="25"/>
      <c r="HQ319" s="25"/>
      <c r="HR319" s="25"/>
      <c r="HS319" s="25"/>
      <c r="HT319" s="25"/>
    </row>
    <row r="320" spans="1:228">
      <c r="B320" s="29"/>
      <c r="C320" s="30"/>
      <c r="D320" s="43"/>
      <c r="E320" s="42" t="s">
        <v>524</v>
      </c>
      <c r="F320" s="35"/>
      <c r="G320" s="30"/>
      <c r="H320" s="30"/>
      <c r="I320" s="189"/>
      <c r="J320" s="189"/>
      <c r="K320" s="189"/>
      <c r="L320" s="30"/>
    </row>
    <row r="321" spans="1:228">
      <c r="A321" s="82">
        <v>12500</v>
      </c>
      <c r="B321" s="68" t="s">
        <v>168</v>
      </c>
      <c r="C321" s="211">
        <v>12</v>
      </c>
      <c r="D321" s="81"/>
      <c r="E321" s="81" t="s">
        <v>181</v>
      </c>
      <c r="F321" s="81" t="s">
        <v>181</v>
      </c>
      <c r="G321" s="81" t="s">
        <v>181</v>
      </c>
      <c r="H321" s="70"/>
      <c r="I321" s="152" t="s">
        <v>129</v>
      </c>
      <c r="J321" s="152" t="s">
        <v>132</v>
      </c>
      <c r="K321" s="195" t="s">
        <v>179</v>
      </c>
      <c r="L321" s="196" t="s">
        <v>180</v>
      </c>
      <c r="M321" s="71"/>
      <c r="N321" s="30"/>
      <c r="O321" s="30"/>
      <c r="P321" s="32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  <c r="BF321" s="31"/>
      <c r="BG321" s="31"/>
      <c r="BH321" s="31"/>
      <c r="BI321" s="31"/>
      <c r="BJ321" s="31"/>
      <c r="BK321" s="31"/>
      <c r="BL321" s="31"/>
      <c r="BM321" s="31"/>
      <c r="BN321" s="31"/>
      <c r="BO321" s="31"/>
      <c r="BP321" s="31"/>
      <c r="BQ321" s="31"/>
      <c r="BR321" s="31"/>
      <c r="BS321" s="31"/>
      <c r="BT321" s="31"/>
      <c r="BU321" s="31"/>
      <c r="BV321" s="31"/>
      <c r="BW321" s="31"/>
      <c r="BX321" s="31"/>
      <c r="BY321" s="31"/>
      <c r="BZ321" s="31"/>
      <c r="CA321" s="31"/>
      <c r="CB321" s="31"/>
      <c r="CC321" s="31"/>
      <c r="CD321" s="31"/>
      <c r="CE321" s="31"/>
      <c r="CF321" s="31"/>
      <c r="CG321" s="31"/>
      <c r="CH321" s="31"/>
      <c r="CI321" s="31"/>
      <c r="CJ321" s="31"/>
      <c r="CK321" s="31"/>
      <c r="CL321" s="31"/>
      <c r="CM321" s="31"/>
      <c r="CN321" s="31"/>
      <c r="CO321" s="31"/>
      <c r="CP321" s="31"/>
      <c r="CQ321" s="31"/>
      <c r="CR321" s="31"/>
      <c r="CS321" s="31"/>
      <c r="CT321" s="31"/>
      <c r="CU321" s="31"/>
      <c r="CV321" s="31"/>
      <c r="CW321" s="31"/>
      <c r="CX321" s="31"/>
      <c r="CY321" s="31"/>
      <c r="CZ321" s="31"/>
      <c r="DA321" s="31"/>
      <c r="DB321" s="31"/>
      <c r="DC321" s="31"/>
      <c r="DD321" s="31"/>
      <c r="DE321" s="31"/>
      <c r="DF321" s="31"/>
      <c r="DG321" s="31"/>
      <c r="DH321" s="31"/>
      <c r="DI321" s="31"/>
      <c r="DJ321" s="31"/>
      <c r="DK321" s="31"/>
      <c r="DL321" s="31"/>
      <c r="DM321" s="31"/>
      <c r="DN321" s="31"/>
      <c r="DO321" s="31"/>
      <c r="DP321" s="31"/>
      <c r="DQ321" s="31"/>
      <c r="DR321" s="31"/>
      <c r="DS321" s="31"/>
      <c r="DT321" s="31"/>
      <c r="DU321" s="31"/>
      <c r="DV321" s="31"/>
      <c r="DW321" s="31"/>
      <c r="DX321" s="31"/>
      <c r="DY321" s="31"/>
      <c r="DZ321" s="31"/>
      <c r="EA321" s="31"/>
      <c r="EB321" s="31"/>
      <c r="EC321" s="31"/>
      <c r="ED321" s="31"/>
      <c r="EE321" s="31"/>
      <c r="EF321" s="31"/>
      <c r="EG321" s="31"/>
      <c r="EH321" s="31"/>
      <c r="EI321" s="31"/>
      <c r="EJ321" s="31"/>
      <c r="EK321" s="31"/>
      <c r="EL321" s="31"/>
      <c r="EM321" s="31"/>
      <c r="EN321" s="31"/>
      <c r="EO321" s="31"/>
      <c r="EP321" s="31"/>
      <c r="EQ321" s="31"/>
      <c r="ER321" s="31"/>
      <c r="ES321" s="31"/>
      <c r="ET321" s="31"/>
      <c r="EU321" s="31"/>
      <c r="EV321" s="31"/>
      <c r="EW321" s="31"/>
      <c r="EX321" s="31"/>
      <c r="EY321" s="31"/>
      <c r="EZ321" s="31"/>
      <c r="FA321" s="31"/>
      <c r="FB321" s="31"/>
      <c r="FC321" s="31"/>
      <c r="FD321" s="31"/>
      <c r="FE321" s="31"/>
      <c r="FF321" s="31"/>
      <c r="FG321" s="31"/>
      <c r="FH321" s="31"/>
      <c r="FI321" s="31"/>
      <c r="FJ321" s="31"/>
      <c r="FK321" s="31"/>
      <c r="FL321" s="31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</row>
    <row r="322" spans="1:228">
      <c r="B322" s="29"/>
      <c r="C322" s="212"/>
      <c r="D322" s="50"/>
      <c r="E322" s="50" t="s">
        <v>181</v>
      </c>
      <c r="F322" s="35"/>
      <c r="G322" s="30"/>
      <c r="H322" s="30"/>
      <c r="I322" s="189"/>
      <c r="J322" s="189"/>
      <c r="K322" s="189"/>
      <c r="L322" s="30"/>
    </row>
    <row r="323" spans="1:228">
      <c r="B323" s="29"/>
      <c r="C323" s="212"/>
      <c r="D323" s="50"/>
      <c r="E323" s="50" t="s">
        <v>181</v>
      </c>
      <c r="F323" s="35"/>
      <c r="G323" s="30"/>
      <c r="H323" s="30"/>
      <c r="I323" s="189"/>
      <c r="J323" s="189"/>
      <c r="K323" s="189"/>
      <c r="L323" s="30"/>
    </row>
    <row r="324" spans="1:228">
      <c r="B324" s="29"/>
      <c r="C324" s="212"/>
      <c r="D324" s="50"/>
      <c r="E324" s="50" t="s">
        <v>181</v>
      </c>
      <c r="F324" s="35"/>
      <c r="G324" s="30"/>
      <c r="H324" s="30"/>
      <c r="I324" s="189"/>
      <c r="J324" s="189"/>
      <c r="K324" s="189"/>
      <c r="L324" s="30"/>
    </row>
    <row r="325" spans="1:228">
      <c r="B325" s="29"/>
      <c r="C325" s="212"/>
      <c r="D325" s="50"/>
      <c r="E325" s="50" t="s">
        <v>181</v>
      </c>
      <c r="F325" s="35"/>
      <c r="G325" s="30"/>
      <c r="H325" s="30"/>
      <c r="I325" s="189"/>
      <c r="J325" s="189"/>
      <c r="K325" s="189"/>
      <c r="L325" s="30"/>
    </row>
    <row r="326" spans="1:228">
      <c r="B326" s="29"/>
      <c r="C326" s="212"/>
      <c r="D326" s="50"/>
      <c r="E326" s="50" t="s">
        <v>181</v>
      </c>
      <c r="F326" s="35"/>
      <c r="G326" s="30"/>
      <c r="H326" s="30"/>
      <c r="I326" s="189"/>
      <c r="J326" s="189"/>
      <c r="K326" s="189"/>
      <c r="L326" s="30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  <c r="BF326" s="31"/>
      <c r="BG326" s="31"/>
      <c r="BH326" s="31"/>
      <c r="BI326" s="31"/>
      <c r="BJ326" s="31"/>
      <c r="BK326" s="31"/>
      <c r="BL326" s="31"/>
      <c r="BM326" s="31"/>
      <c r="BN326" s="31"/>
      <c r="BO326" s="31"/>
      <c r="BP326" s="31"/>
      <c r="BQ326" s="31"/>
      <c r="BR326" s="31"/>
      <c r="BS326" s="31"/>
      <c r="BT326" s="31"/>
      <c r="BU326" s="31"/>
      <c r="BV326" s="31"/>
      <c r="BW326" s="31"/>
      <c r="BX326" s="31"/>
      <c r="BY326" s="31"/>
      <c r="BZ326" s="31"/>
      <c r="CA326" s="31"/>
      <c r="CB326" s="31"/>
      <c r="CC326" s="31"/>
      <c r="CD326" s="31"/>
      <c r="CE326" s="31"/>
      <c r="CF326" s="31"/>
      <c r="CG326" s="31"/>
      <c r="CH326" s="31"/>
      <c r="CI326" s="31"/>
      <c r="CJ326" s="31"/>
      <c r="CK326" s="31"/>
      <c r="CL326" s="31"/>
      <c r="CM326" s="31"/>
      <c r="CN326" s="31"/>
      <c r="CO326" s="31"/>
      <c r="CP326" s="31"/>
      <c r="CQ326" s="31"/>
      <c r="CR326" s="31"/>
      <c r="CS326" s="31"/>
      <c r="CT326" s="31"/>
      <c r="CU326" s="31"/>
      <c r="CV326" s="31"/>
      <c r="CW326" s="31"/>
      <c r="CX326" s="31"/>
      <c r="CY326" s="31"/>
      <c r="CZ326" s="31"/>
      <c r="DA326" s="31"/>
      <c r="DB326" s="31"/>
      <c r="DC326" s="31"/>
      <c r="DD326" s="31"/>
      <c r="DE326" s="31"/>
      <c r="DF326" s="31"/>
      <c r="DG326" s="31"/>
      <c r="DH326" s="31"/>
      <c r="DI326" s="31"/>
      <c r="DJ326" s="31"/>
      <c r="DK326" s="31"/>
      <c r="DL326" s="31"/>
      <c r="DM326" s="31"/>
      <c r="DN326" s="31"/>
      <c r="DO326" s="31"/>
      <c r="DP326" s="31"/>
      <c r="DQ326" s="31"/>
      <c r="DR326" s="31"/>
      <c r="DS326" s="31"/>
      <c r="DT326" s="31"/>
      <c r="DU326" s="31"/>
      <c r="DV326" s="31"/>
      <c r="DW326" s="31"/>
      <c r="DX326" s="31"/>
      <c r="DY326" s="31"/>
      <c r="DZ326" s="31"/>
      <c r="EA326" s="31"/>
      <c r="EB326" s="31"/>
      <c r="EC326" s="31"/>
      <c r="ED326" s="31"/>
      <c r="EE326" s="31"/>
      <c r="EF326" s="31"/>
      <c r="EG326" s="31"/>
      <c r="EH326" s="31"/>
      <c r="EI326" s="31"/>
      <c r="EJ326" s="31"/>
      <c r="EK326" s="31"/>
      <c r="EL326" s="31"/>
      <c r="EM326" s="31"/>
      <c r="EN326" s="31"/>
      <c r="EO326" s="31"/>
      <c r="EP326" s="31"/>
      <c r="EQ326" s="31"/>
      <c r="ER326" s="31"/>
      <c r="ES326" s="31"/>
      <c r="ET326" s="31"/>
      <c r="EU326" s="31"/>
      <c r="EV326" s="31"/>
      <c r="EW326" s="31"/>
      <c r="EX326" s="31"/>
      <c r="EY326" s="31"/>
      <c r="EZ326" s="31"/>
      <c r="FA326" s="31"/>
      <c r="FB326" s="31"/>
      <c r="FC326" s="31"/>
      <c r="FD326" s="31"/>
      <c r="FE326" s="31"/>
      <c r="FF326" s="31"/>
      <c r="FG326" s="31"/>
      <c r="FH326" s="31"/>
      <c r="FI326" s="31"/>
      <c r="FJ326" s="31"/>
      <c r="FK326" s="31"/>
      <c r="FL326" s="31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</row>
    <row r="327" spans="1:228">
      <c r="B327" s="29"/>
      <c r="C327" s="212"/>
      <c r="D327" s="50"/>
      <c r="E327" s="50" t="s">
        <v>181</v>
      </c>
      <c r="F327" s="35"/>
      <c r="G327" s="30"/>
      <c r="H327" s="30"/>
      <c r="I327" s="189"/>
      <c r="J327" s="189"/>
      <c r="K327" s="189"/>
      <c r="L327" s="30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  <c r="BB327" s="31"/>
      <c r="BC327" s="31"/>
      <c r="BD327" s="31"/>
      <c r="BE327" s="31"/>
      <c r="BF327" s="31"/>
      <c r="BG327" s="31"/>
      <c r="BH327" s="31"/>
      <c r="BI327" s="31"/>
      <c r="BJ327" s="31"/>
      <c r="BK327" s="31"/>
      <c r="BL327" s="31"/>
      <c r="BM327" s="31"/>
      <c r="BN327" s="31"/>
      <c r="BO327" s="31"/>
      <c r="BP327" s="31"/>
      <c r="BQ327" s="31"/>
      <c r="BR327" s="31"/>
      <c r="BS327" s="31"/>
      <c r="BT327" s="31"/>
      <c r="BU327" s="31"/>
      <c r="BV327" s="31"/>
      <c r="BW327" s="31"/>
      <c r="BX327" s="31"/>
      <c r="BY327" s="31"/>
      <c r="BZ327" s="31"/>
      <c r="CA327" s="31"/>
      <c r="CB327" s="31"/>
      <c r="CC327" s="31"/>
      <c r="CD327" s="31"/>
      <c r="CE327" s="31"/>
      <c r="CF327" s="31"/>
      <c r="CG327" s="31"/>
      <c r="CH327" s="31"/>
      <c r="CI327" s="31"/>
      <c r="CJ327" s="31"/>
      <c r="CK327" s="31"/>
      <c r="CL327" s="31"/>
      <c r="CM327" s="31"/>
      <c r="CN327" s="31"/>
      <c r="CO327" s="31"/>
      <c r="CP327" s="31"/>
      <c r="CQ327" s="31"/>
      <c r="CR327" s="31"/>
      <c r="CS327" s="31"/>
      <c r="CT327" s="31"/>
      <c r="CU327" s="31"/>
      <c r="CV327" s="31"/>
      <c r="CW327" s="31"/>
      <c r="CX327" s="31"/>
      <c r="CY327" s="31"/>
      <c r="CZ327" s="31"/>
      <c r="DA327" s="31"/>
      <c r="DB327" s="31"/>
      <c r="DC327" s="31"/>
      <c r="DD327" s="31"/>
      <c r="DE327" s="31"/>
      <c r="DF327" s="31"/>
      <c r="DG327" s="31"/>
      <c r="DH327" s="31"/>
      <c r="DI327" s="31"/>
      <c r="DJ327" s="31"/>
      <c r="DK327" s="31"/>
      <c r="DL327" s="31"/>
      <c r="DM327" s="31"/>
      <c r="DN327" s="31"/>
      <c r="DO327" s="31"/>
      <c r="DP327" s="31"/>
      <c r="DQ327" s="31"/>
      <c r="DR327" s="31"/>
      <c r="DS327" s="31"/>
      <c r="DT327" s="31"/>
      <c r="DU327" s="31"/>
      <c r="DV327" s="31"/>
      <c r="DW327" s="31"/>
      <c r="DX327" s="31"/>
      <c r="DY327" s="31"/>
      <c r="DZ327" s="31"/>
      <c r="EA327" s="31"/>
      <c r="EB327" s="31"/>
      <c r="EC327" s="31"/>
      <c r="ED327" s="31"/>
      <c r="EE327" s="31"/>
      <c r="EF327" s="31"/>
      <c r="EG327" s="31"/>
      <c r="EH327" s="31"/>
      <c r="EI327" s="31"/>
      <c r="EJ327" s="31"/>
      <c r="EK327" s="31"/>
      <c r="EL327" s="31"/>
      <c r="EM327" s="31"/>
      <c r="EN327" s="31"/>
      <c r="EO327" s="31"/>
      <c r="EP327" s="31"/>
      <c r="EQ327" s="31"/>
      <c r="ER327" s="31"/>
      <c r="ES327" s="31"/>
      <c r="ET327" s="31"/>
      <c r="EU327" s="31"/>
      <c r="EV327" s="31"/>
      <c r="EW327" s="31"/>
      <c r="EX327" s="31"/>
      <c r="EY327" s="31"/>
      <c r="EZ327" s="31"/>
      <c r="FA327" s="31"/>
      <c r="FB327" s="31"/>
      <c r="FC327" s="31"/>
      <c r="FD327" s="31"/>
      <c r="FE327" s="31"/>
      <c r="FF327" s="31"/>
      <c r="FG327" s="31"/>
      <c r="FH327" s="31"/>
      <c r="FI327" s="31"/>
      <c r="FJ327" s="31"/>
      <c r="FK327" s="31"/>
      <c r="FL327" s="31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</row>
    <row r="328" spans="1:228">
      <c r="B328" s="29"/>
      <c r="C328" s="212"/>
      <c r="D328" s="50"/>
      <c r="E328" s="50" t="s">
        <v>181</v>
      </c>
      <c r="F328" s="35"/>
      <c r="G328" s="30"/>
      <c r="H328" s="30"/>
      <c r="I328" s="189"/>
      <c r="J328" s="189"/>
      <c r="K328" s="189"/>
      <c r="L328" s="30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  <c r="BB328" s="31"/>
      <c r="BC328" s="31"/>
      <c r="BD328" s="31"/>
      <c r="BE328" s="31"/>
      <c r="BF328" s="31"/>
      <c r="BG328" s="31"/>
      <c r="BH328" s="31"/>
      <c r="BI328" s="31"/>
      <c r="BJ328" s="31"/>
      <c r="BK328" s="31"/>
      <c r="BL328" s="31"/>
      <c r="BM328" s="31"/>
      <c r="BN328" s="31"/>
      <c r="BO328" s="31"/>
      <c r="BP328" s="31"/>
      <c r="BQ328" s="31"/>
      <c r="BR328" s="31"/>
      <c r="BS328" s="31"/>
      <c r="BT328" s="31"/>
      <c r="BU328" s="31"/>
      <c r="BV328" s="31"/>
      <c r="BW328" s="31"/>
      <c r="BX328" s="31"/>
      <c r="BY328" s="31"/>
      <c r="BZ328" s="31"/>
      <c r="CA328" s="31"/>
      <c r="CB328" s="31"/>
      <c r="CC328" s="31"/>
      <c r="CD328" s="31"/>
      <c r="CE328" s="31"/>
      <c r="CF328" s="31"/>
      <c r="CG328" s="31"/>
      <c r="CH328" s="31"/>
      <c r="CI328" s="31"/>
      <c r="CJ328" s="31"/>
      <c r="CK328" s="31"/>
      <c r="CL328" s="31"/>
      <c r="CM328" s="31"/>
      <c r="CN328" s="31"/>
      <c r="CO328" s="31"/>
      <c r="CP328" s="31"/>
      <c r="CQ328" s="31"/>
      <c r="CR328" s="31"/>
      <c r="CS328" s="31"/>
      <c r="CT328" s="31"/>
      <c r="CU328" s="31"/>
      <c r="CV328" s="31"/>
      <c r="CW328" s="31"/>
      <c r="CX328" s="31"/>
      <c r="CY328" s="31"/>
      <c r="CZ328" s="31"/>
      <c r="DA328" s="31"/>
      <c r="DB328" s="31"/>
      <c r="DC328" s="31"/>
      <c r="DD328" s="31"/>
      <c r="DE328" s="31"/>
      <c r="DF328" s="31"/>
      <c r="DG328" s="31"/>
      <c r="DH328" s="31"/>
      <c r="DI328" s="31"/>
      <c r="DJ328" s="31"/>
      <c r="DK328" s="31"/>
      <c r="DL328" s="31"/>
      <c r="DM328" s="31"/>
      <c r="DN328" s="31"/>
      <c r="DO328" s="31"/>
      <c r="DP328" s="31"/>
      <c r="DQ328" s="31"/>
      <c r="DR328" s="31"/>
      <c r="DS328" s="31"/>
      <c r="DT328" s="31"/>
      <c r="DU328" s="31"/>
      <c r="DV328" s="31"/>
      <c r="DW328" s="31"/>
      <c r="DX328" s="31"/>
      <c r="DY328" s="31"/>
      <c r="DZ328" s="31"/>
      <c r="EA328" s="31"/>
      <c r="EB328" s="31"/>
      <c r="EC328" s="31"/>
      <c r="ED328" s="31"/>
      <c r="EE328" s="31"/>
      <c r="EF328" s="31"/>
      <c r="EG328" s="31"/>
      <c r="EH328" s="31"/>
      <c r="EI328" s="31"/>
      <c r="EJ328" s="31"/>
      <c r="EK328" s="31"/>
      <c r="EL328" s="31"/>
      <c r="EM328" s="31"/>
      <c r="EN328" s="31"/>
      <c r="EO328" s="31"/>
      <c r="EP328" s="31"/>
      <c r="EQ328" s="31"/>
      <c r="ER328" s="31"/>
      <c r="ES328" s="31"/>
      <c r="ET328" s="31"/>
      <c r="EU328" s="31"/>
      <c r="EV328" s="31"/>
      <c r="EW328" s="31"/>
      <c r="EX328" s="31"/>
      <c r="EY328" s="31"/>
      <c r="EZ328" s="31"/>
      <c r="FA328" s="31"/>
      <c r="FB328" s="31"/>
      <c r="FC328" s="31"/>
      <c r="FD328" s="31"/>
      <c r="FE328" s="31"/>
      <c r="FF328" s="31"/>
      <c r="FG328" s="31"/>
      <c r="FH328" s="31"/>
      <c r="FI328" s="31"/>
      <c r="FJ328" s="31"/>
      <c r="FK328" s="31"/>
      <c r="FL328" s="31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</row>
    <row r="329" spans="1:228">
      <c r="B329" s="29"/>
      <c r="C329" s="212"/>
      <c r="D329" s="50"/>
      <c r="E329" s="50" t="s">
        <v>181</v>
      </c>
      <c r="F329" s="35"/>
      <c r="G329" s="30"/>
      <c r="H329" s="30"/>
      <c r="I329" s="189"/>
      <c r="J329" s="189"/>
      <c r="K329" s="189"/>
      <c r="L329" s="30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  <c r="BF329" s="31"/>
      <c r="BG329" s="31"/>
      <c r="BH329" s="31"/>
      <c r="BI329" s="31"/>
      <c r="BJ329" s="31"/>
      <c r="BK329" s="31"/>
      <c r="BL329" s="31"/>
      <c r="BM329" s="31"/>
      <c r="BN329" s="31"/>
      <c r="BO329" s="31"/>
      <c r="BP329" s="31"/>
      <c r="BQ329" s="31"/>
      <c r="BR329" s="31"/>
      <c r="BS329" s="31"/>
      <c r="BT329" s="31"/>
      <c r="BU329" s="31"/>
      <c r="BV329" s="31"/>
      <c r="BW329" s="31"/>
      <c r="BX329" s="31"/>
      <c r="BY329" s="31"/>
      <c r="BZ329" s="31"/>
      <c r="CA329" s="31"/>
      <c r="CB329" s="31"/>
      <c r="CC329" s="31"/>
      <c r="CD329" s="31"/>
      <c r="CE329" s="31"/>
      <c r="CF329" s="31"/>
      <c r="CG329" s="31"/>
      <c r="CH329" s="31"/>
      <c r="CI329" s="31"/>
      <c r="CJ329" s="31"/>
      <c r="CK329" s="31"/>
      <c r="CL329" s="31"/>
      <c r="CM329" s="31"/>
      <c r="CN329" s="31"/>
      <c r="CO329" s="31"/>
      <c r="CP329" s="31"/>
      <c r="CQ329" s="31"/>
      <c r="CR329" s="31"/>
      <c r="CS329" s="31"/>
      <c r="CT329" s="31"/>
      <c r="CU329" s="31"/>
      <c r="CV329" s="31"/>
      <c r="CW329" s="31"/>
      <c r="CX329" s="31"/>
      <c r="CY329" s="31"/>
      <c r="CZ329" s="31"/>
      <c r="DA329" s="31"/>
      <c r="DB329" s="31"/>
      <c r="DC329" s="31"/>
      <c r="DD329" s="31"/>
      <c r="DE329" s="31"/>
      <c r="DF329" s="31"/>
      <c r="DG329" s="31"/>
      <c r="DH329" s="31"/>
      <c r="DI329" s="31"/>
      <c r="DJ329" s="31"/>
      <c r="DK329" s="31"/>
      <c r="DL329" s="31"/>
      <c r="DM329" s="31"/>
      <c r="DN329" s="31"/>
      <c r="DO329" s="31"/>
      <c r="DP329" s="31"/>
      <c r="DQ329" s="31"/>
      <c r="DR329" s="31"/>
      <c r="DS329" s="31"/>
      <c r="DT329" s="31"/>
      <c r="DU329" s="31"/>
      <c r="DV329" s="31"/>
      <c r="DW329" s="31"/>
      <c r="DX329" s="31"/>
      <c r="DY329" s="31"/>
      <c r="DZ329" s="31"/>
      <c r="EA329" s="31"/>
      <c r="EB329" s="31"/>
      <c r="EC329" s="31"/>
      <c r="ED329" s="31"/>
      <c r="EE329" s="31"/>
      <c r="EF329" s="31"/>
      <c r="EG329" s="31"/>
      <c r="EH329" s="31"/>
      <c r="EI329" s="31"/>
      <c r="EJ329" s="31"/>
      <c r="EK329" s="31"/>
      <c r="EL329" s="31"/>
      <c r="EM329" s="31"/>
      <c r="EN329" s="31"/>
      <c r="EO329" s="31"/>
      <c r="EP329" s="31"/>
      <c r="EQ329" s="31"/>
      <c r="ER329" s="31"/>
      <c r="ES329" s="31"/>
      <c r="ET329" s="31"/>
      <c r="EU329" s="31"/>
      <c r="EV329" s="31"/>
      <c r="EW329" s="31"/>
      <c r="EX329" s="31"/>
      <c r="EY329" s="31"/>
      <c r="EZ329" s="31"/>
      <c r="FA329" s="31"/>
      <c r="FB329" s="31"/>
      <c r="FC329" s="31"/>
      <c r="FD329" s="31"/>
      <c r="FE329" s="31"/>
      <c r="FF329" s="31"/>
      <c r="FG329" s="31"/>
      <c r="FH329" s="31"/>
      <c r="FI329" s="31"/>
      <c r="FJ329" s="31"/>
      <c r="FK329" s="31"/>
      <c r="FL329" s="31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</row>
    <row r="330" spans="1:228">
      <c r="B330" s="29"/>
      <c r="C330" s="212"/>
      <c r="D330" s="50"/>
      <c r="E330" s="50" t="s">
        <v>181</v>
      </c>
      <c r="F330" s="35"/>
      <c r="G330" s="30"/>
      <c r="H330" s="30"/>
      <c r="I330" s="189"/>
      <c r="J330" s="189"/>
      <c r="K330" s="189"/>
      <c r="L330" s="30"/>
      <c r="M330" s="30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  <c r="BF330" s="31"/>
      <c r="BG330" s="31"/>
      <c r="BH330" s="31"/>
      <c r="BI330" s="31"/>
      <c r="BJ330" s="31"/>
      <c r="BK330" s="31"/>
      <c r="BL330" s="31"/>
      <c r="BM330" s="31"/>
      <c r="BN330" s="31"/>
      <c r="BO330" s="31"/>
      <c r="BP330" s="31"/>
      <c r="BQ330" s="31"/>
      <c r="BR330" s="31"/>
      <c r="BS330" s="31"/>
      <c r="BT330" s="31"/>
      <c r="BU330" s="31"/>
      <c r="BV330" s="31"/>
      <c r="BW330" s="31"/>
      <c r="BX330" s="31"/>
      <c r="BY330" s="31"/>
      <c r="BZ330" s="31"/>
      <c r="CA330" s="31"/>
      <c r="CB330" s="31"/>
      <c r="CC330" s="31"/>
      <c r="CD330" s="31"/>
      <c r="CE330" s="31"/>
      <c r="CF330" s="31"/>
      <c r="CG330" s="31"/>
      <c r="CH330" s="31"/>
      <c r="CI330" s="31"/>
      <c r="CJ330" s="31"/>
      <c r="CK330" s="31"/>
      <c r="CL330" s="31"/>
      <c r="CM330" s="31"/>
      <c r="CN330" s="31"/>
      <c r="CO330" s="31"/>
      <c r="CP330" s="31"/>
      <c r="CQ330" s="31"/>
      <c r="CR330" s="31"/>
      <c r="CS330" s="31"/>
      <c r="CT330" s="31"/>
      <c r="CU330" s="31"/>
      <c r="CV330" s="31"/>
      <c r="CW330" s="31"/>
      <c r="CX330" s="31"/>
      <c r="CY330" s="31"/>
      <c r="CZ330" s="31"/>
      <c r="DA330" s="31"/>
      <c r="DB330" s="31"/>
      <c r="DC330" s="31"/>
      <c r="DD330" s="31"/>
      <c r="DE330" s="31"/>
      <c r="DF330" s="31"/>
      <c r="DG330" s="31"/>
      <c r="DH330" s="31"/>
      <c r="DI330" s="31"/>
      <c r="DJ330" s="31"/>
      <c r="DK330" s="31"/>
      <c r="DL330" s="31"/>
      <c r="DM330" s="31"/>
      <c r="DN330" s="31"/>
      <c r="DO330" s="31"/>
      <c r="DP330" s="31"/>
      <c r="DQ330" s="31"/>
      <c r="DR330" s="31"/>
      <c r="DS330" s="31"/>
      <c r="DT330" s="31"/>
      <c r="DU330" s="31"/>
      <c r="DV330" s="31"/>
      <c r="DW330" s="31"/>
      <c r="DX330" s="31"/>
      <c r="DY330" s="31"/>
      <c r="DZ330" s="31"/>
      <c r="EA330" s="31"/>
      <c r="EB330" s="31"/>
      <c r="EC330" s="31"/>
      <c r="ED330" s="31"/>
      <c r="EE330" s="31"/>
      <c r="EF330" s="31"/>
      <c r="EG330" s="31"/>
      <c r="EH330" s="31"/>
      <c r="EI330" s="31"/>
      <c r="EJ330" s="31"/>
      <c r="EK330" s="31"/>
      <c r="EL330" s="31"/>
      <c r="EM330" s="31"/>
      <c r="EN330" s="31"/>
      <c r="EO330" s="31"/>
      <c r="EP330" s="31"/>
      <c r="EQ330" s="31"/>
      <c r="ER330" s="31"/>
      <c r="ES330" s="31"/>
      <c r="ET330" s="31"/>
      <c r="EU330" s="31"/>
      <c r="EV330" s="31"/>
      <c r="EW330" s="31"/>
      <c r="EX330" s="31"/>
      <c r="EY330" s="31"/>
      <c r="EZ330" s="31"/>
      <c r="FA330" s="31"/>
      <c r="FB330" s="31"/>
      <c r="FC330" s="31"/>
      <c r="FD330" s="31"/>
      <c r="FE330" s="31"/>
      <c r="FF330" s="31"/>
      <c r="FG330" s="31"/>
      <c r="FH330" s="31"/>
      <c r="FI330" s="31"/>
      <c r="FJ330" s="31"/>
      <c r="FK330" s="31"/>
      <c r="FL330" s="31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</row>
    <row r="331" spans="1:228" s="71" customFormat="1">
      <c r="A331" s="83"/>
      <c r="B331" s="36"/>
      <c r="C331" s="30"/>
      <c r="D331" s="43"/>
      <c r="E331" s="50" t="s">
        <v>181</v>
      </c>
      <c r="F331" s="35"/>
      <c r="G331" s="30"/>
      <c r="H331" s="30"/>
      <c r="I331" s="189"/>
      <c r="J331" s="189"/>
      <c r="K331" s="189"/>
      <c r="L331" s="30"/>
      <c r="M331" s="25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  <c r="AO331" s="44"/>
      <c r="AP331" s="44"/>
      <c r="AQ331" s="44"/>
      <c r="AR331" s="44"/>
      <c r="AS331" s="44"/>
      <c r="AT331" s="44"/>
      <c r="AU331" s="44"/>
      <c r="AV331" s="44"/>
      <c r="AW331" s="44"/>
      <c r="AX331" s="44"/>
      <c r="AY331" s="44"/>
      <c r="AZ331" s="44"/>
      <c r="BA331" s="44"/>
      <c r="BB331" s="44"/>
      <c r="BC331" s="44"/>
      <c r="BD331" s="44"/>
      <c r="BE331" s="44"/>
      <c r="BF331" s="44"/>
      <c r="BG331" s="44"/>
      <c r="BH331" s="44"/>
      <c r="BI331" s="44"/>
      <c r="BJ331" s="44"/>
      <c r="BK331" s="44"/>
      <c r="BL331" s="44"/>
      <c r="BM331" s="44"/>
      <c r="BN331" s="44"/>
      <c r="BO331" s="44"/>
      <c r="BP331" s="44"/>
      <c r="BQ331" s="44"/>
      <c r="BR331" s="44"/>
      <c r="BS331" s="44"/>
      <c r="BT331" s="44"/>
      <c r="BU331" s="44"/>
      <c r="BV331" s="44"/>
      <c r="BW331" s="44"/>
      <c r="BX331" s="44"/>
      <c r="BY331" s="44"/>
      <c r="BZ331" s="44"/>
      <c r="CA331" s="44"/>
      <c r="CB331" s="44"/>
      <c r="CC331" s="44"/>
      <c r="CD331" s="44"/>
      <c r="CE331" s="44"/>
      <c r="CF331" s="44"/>
      <c r="CG331" s="44"/>
      <c r="CH331" s="44"/>
      <c r="CI331" s="44"/>
      <c r="CJ331" s="44"/>
      <c r="CK331" s="44"/>
      <c r="CL331" s="44"/>
      <c r="CM331" s="44"/>
      <c r="CN331" s="44"/>
      <c r="CO331" s="44"/>
      <c r="CP331" s="44"/>
      <c r="CQ331" s="44"/>
      <c r="CR331" s="44"/>
      <c r="CS331" s="44"/>
      <c r="CT331" s="44"/>
      <c r="CU331" s="44"/>
      <c r="CV331" s="44"/>
      <c r="CW331" s="44"/>
      <c r="CX331" s="44"/>
      <c r="CY331" s="44"/>
      <c r="CZ331" s="44"/>
      <c r="DA331" s="44"/>
      <c r="DB331" s="44"/>
      <c r="DC331" s="44"/>
      <c r="DD331" s="44"/>
      <c r="DE331" s="44"/>
      <c r="DF331" s="44"/>
      <c r="DG331" s="44"/>
      <c r="DH331" s="44"/>
      <c r="DI331" s="44"/>
      <c r="DJ331" s="44"/>
      <c r="DK331" s="44"/>
      <c r="DL331" s="44"/>
      <c r="DM331" s="44"/>
      <c r="DN331" s="44"/>
      <c r="DO331" s="44"/>
      <c r="DP331" s="44"/>
      <c r="DQ331" s="44"/>
      <c r="DR331" s="44"/>
      <c r="DS331" s="44"/>
      <c r="DT331" s="44"/>
      <c r="DU331" s="44"/>
      <c r="DV331" s="44"/>
      <c r="DW331" s="44"/>
      <c r="DX331" s="44"/>
      <c r="DY331" s="44"/>
      <c r="DZ331" s="44"/>
      <c r="EA331" s="44"/>
      <c r="EB331" s="44"/>
      <c r="EC331" s="44"/>
      <c r="ED331" s="44"/>
      <c r="EE331" s="44"/>
      <c r="EF331" s="44"/>
      <c r="EG331" s="44"/>
      <c r="EH331" s="44"/>
      <c r="EI331" s="44"/>
      <c r="EJ331" s="44"/>
      <c r="EK331" s="44"/>
      <c r="EL331" s="44"/>
      <c r="EM331" s="44"/>
      <c r="EN331" s="44"/>
      <c r="EO331" s="44"/>
      <c r="EP331" s="44"/>
      <c r="EQ331" s="44"/>
      <c r="ER331" s="44"/>
      <c r="ES331" s="44"/>
      <c r="ET331" s="44"/>
      <c r="EU331" s="44"/>
      <c r="EV331" s="44"/>
      <c r="EW331" s="44"/>
      <c r="EX331" s="44"/>
      <c r="EY331" s="44"/>
      <c r="EZ331" s="44"/>
      <c r="FA331" s="44"/>
      <c r="FB331" s="44"/>
      <c r="FC331" s="44"/>
      <c r="FD331" s="44"/>
      <c r="FE331" s="44"/>
      <c r="FF331" s="44"/>
      <c r="FG331" s="44"/>
      <c r="FH331" s="44"/>
      <c r="FI331" s="44"/>
      <c r="FJ331" s="44"/>
      <c r="FK331" s="44"/>
      <c r="FL331" s="44"/>
      <c r="FM331" s="44"/>
      <c r="FN331" s="44"/>
      <c r="FO331" s="44"/>
      <c r="FP331" s="44"/>
      <c r="FQ331" s="44"/>
      <c r="FR331" s="44"/>
      <c r="FS331" s="44"/>
      <c r="FT331" s="44"/>
      <c r="FU331" s="44"/>
      <c r="FV331" s="44"/>
      <c r="FW331" s="44"/>
      <c r="FX331" s="44"/>
      <c r="FY331" s="44"/>
      <c r="FZ331" s="44"/>
      <c r="GA331" s="44"/>
      <c r="GB331" s="44"/>
      <c r="GC331" s="44"/>
      <c r="GD331" s="44"/>
      <c r="GE331" s="44"/>
      <c r="GF331" s="44"/>
      <c r="GG331" s="44"/>
      <c r="GH331" s="44"/>
      <c r="GI331" s="44"/>
      <c r="GJ331" s="44"/>
      <c r="GK331" s="44"/>
      <c r="GL331" s="44"/>
      <c r="GM331" s="44"/>
      <c r="GN331" s="44"/>
      <c r="GO331" s="44"/>
      <c r="GP331" s="44"/>
      <c r="GQ331" s="44"/>
      <c r="GR331" s="44"/>
      <c r="GS331" s="44"/>
      <c r="GT331" s="44"/>
      <c r="GU331" s="44"/>
      <c r="GV331" s="44"/>
      <c r="GW331" s="44"/>
      <c r="GX331" s="44"/>
      <c r="GY331" s="44"/>
      <c r="GZ331" s="44"/>
      <c r="HA331" s="44"/>
      <c r="HB331" s="44"/>
      <c r="HC331" s="44"/>
      <c r="HD331" s="44"/>
      <c r="HE331" s="44"/>
      <c r="HF331" s="44"/>
      <c r="HG331" s="44"/>
      <c r="HH331" s="44"/>
      <c r="HI331" s="44"/>
      <c r="HJ331" s="44"/>
      <c r="HK331" s="44"/>
      <c r="HL331" s="44"/>
      <c r="HM331" s="44"/>
      <c r="HN331" s="44"/>
      <c r="HO331" s="44"/>
      <c r="HP331" s="44"/>
      <c r="HQ331" s="44"/>
      <c r="HR331" s="44"/>
      <c r="HS331" s="44"/>
      <c r="HT331" s="44"/>
    </row>
    <row r="332" spans="1:228">
      <c r="B332" s="36"/>
      <c r="C332" s="30"/>
      <c r="D332" s="43"/>
      <c r="E332" s="50" t="s">
        <v>181</v>
      </c>
      <c r="F332" s="35"/>
      <c r="G332" s="30"/>
      <c r="H332" s="30"/>
      <c r="I332" s="189"/>
      <c r="J332" s="189"/>
      <c r="K332" s="189"/>
      <c r="L332" s="30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  <c r="BF332" s="31"/>
      <c r="BG332" s="31"/>
      <c r="BH332" s="31"/>
      <c r="BI332" s="31"/>
      <c r="BJ332" s="31"/>
      <c r="BK332" s="31"/>
      <c r="BL332" s="31"/>
      <c r="BM332" s="31"/>
      <c r="BN332" s="31"/>
      <c r="BO332" s="31"/>
      <c r="BP332" s="31"/>
      <c r="BQ332" s="31"/>
      <c r="BR332" s="31"/>
      <c r="BS332" s="31"/>
      <c r="BT332" s="31"/>
      <c r="BU332" s="31"/>
      <c r="BV332" s="31"/>
      <c r="BW332" s="31"/>
      <c r="BX332" s="31"/>
      <c r="BY332" s="31"/>
      <c r="BZ332" s="31"/>
      <c r="CA332" s="31"/>
      <c r="CB332" s="31"/>
      <c r="CC332" s="31"/>
      <c r="CD332" s="31"/>
      <c r="CE332" s="31"/>
      <c r="CF332" s="31"/>
      <c r="CG332" s="31"/>
      <c r="CH332" s="31"/>
      <c r="CI332" s="31"/>
      <c r="CJ332" s="31"/>
      <c r="CK332" s="31"/>
      <c r="CL332" s="31"/>
      <c r="CM332" s="31"/>
      <c r="CN332" s="31"/>
      <c r="CO332" s="31"/>
      <c r="CP332" s="31"/>
      <c r="CQ332" s="31"/>
      <c r="CR332" s="31"/>
      <c r="CS332" s="31"/>
      <c r="CT332" s="31"/>
      <c r="CU332" s="31"/>
      <c r="CV332" s="31"/>
      <c r="CW332" s="31"/>
      <c r="CX332" s="31"/>
      <c r="CY332" s="31"/>
      <c r="CZ332" s="31"/>
      <c r="DA332" s="31"/>
      <c r="DB332" s="31"/>
      <c r="DC332" s="31"/>
      <c r="DD332" s="31"/>
      <c r="DE332" s="31"/>
      <c r="DF332" s="31"/>
      <c r="DG332" s="31"/>
      <c r="DH332" s="31"/>
      <c r="DI332" s="31"/>
      <c r="DJ332" s="31"/>
      <c r="DK332" s="31"/>
      <c r="DL332" s="31"/>
      <c r="DM332" s="31"/>
      <c r="DN332" s="31"/>
      <c r="DO332" s="31"/>
      <c r="DP332" s="31"/>
      <c r="DQ332" s="31"/>
      <c r="DR332" s="31"/>
      <c r="DS332" s="31"/>
      <c r="DT332" s="31"/>
      <c r="DU332" s="31"/>
      <c r="DV332" s="31"/>
      <c r="DW332" s="31"/>
      <c r="DX332" s="31"/>
      <c r="DY332" s="31"/>
      <c r="DZ332" s="31"/>
      <c r="EA332" s="31"/>
      <c r="EB332" s="31"/>
      <c r="EC332" s="31"/>
      <c r="ED332" s="31"/>
      <c r="EE332" s="31"/>
      <c r="EF332" s="31"/>
      <c r="EG332" s="31"/>
      <c r="EH332" s="31"/>
      <c r="EI332" s="31"/>
      <c r="EJ332" s="31"/>
      <c r="EK332" s="31"/>
      <c r="EL332" s="31"/>
      <c r="EM332" s="31"/>
      <c r="EN332" s="31"/>
      <c r="EO332" s="31"/>
      <c r="EP332" s="31"/>
      <c r="EQ332" s="31"/>
      <c r="ER332" s="31"/>
      <c r="ES332" s="31"/>
      <c r="ET332" s="31"/>
      <c r="EU332" s="31"/>
      <c r="EV332" s="31"/>
      <c r="EW332" s="31"/>
      <c r="EX332" s="31"/>
      <c r="EY332" s="31"/>
      <c r="EZ332" s="31"/>
      <c r="FA332" s="31"/>
      <c r="FB332" s="31"/>
      <c r="FC332" s="31"/>
      <c r="FD332" s="31"/>
      <c r="FE332" s="31"/>
      <c r="FF332" s="31"/>
      <c r="FG332" s="31"/>
      <c r="FH332" s="31"/>
      <c r="FI332" s="31"/>
      <c r="FJ332" s="31"/>
      <c r="FK332" s="31"/>
      <c r="FL332" s="31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</row>
    <row r="333" spans="1:228">
      <c r="B333" s="36"/>
      <c r="C333" s="30"/>
      <c r="D333" s="43"/>
      <c r="E333" s="50" t="s">
        <v>181</v>
      </c>
      <c r="F333" s="35"/>
      <c r="G333" s="30"/>
      <c r="H333" s="30"/>
      <c r="I333" s="189"/>
      <c r="J333" s="189"/>
      <c r="K333" s="189"/>
      <c r="L333" s="30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  <c r="BF333" s="31"/>
      <c r="BG333" s="31"/>
      <c r="BH333" s="31"/>
      <c r="BI333" s="31"/>
      <c r="BJ333" s="31"/>
      <c r="BK333" s="31"/>
      <c r="BL333" s="31"/>
      <c r="BM333" s="31"/>
      <c r="BN333" s="31"/>
      <c r="BO333" s="31"/>
      <c r="BP333" s="31"/>
      <c r="BQ333" s="31"/>
      <c r="BR333" s="31"/>
      <c r="BS333" s="31"/>
      <c r="BT333" s="31"/>
      <c r="BU333" s="31"/>
      <c r="BV333" s="31"/>
      <c r="BW333" s="31"/>
      <c r="BX333" s="31"/>
      <c r="BY333" s="31"/>
      <c r="BZ333" s="31"/>
      <c r="CA333" s="31"/>
      <c r="CB333" s="31"/>
      <c r="CC333" s="31"/>
      <c r="CD333" s="31"/>
      <c r="CE333" s="31"/>
      <c r="CF333" s="31"/>
      <c r="CG333" s="31"/>
      <c r="CH333" s="31"/>
      <c r="CI333" s="31"/>
      <c r="CJ333" s="31"/>
      <c r="CK333" s="31"/>
      <c r="CL333" s="31"/>
      <c r="CM333" s="31"/>
      <c r="CN333" s="31"/>
      <c r="CO333" s="31"/>
      <c r="CP333" s="31"/>
      <c r="CQ333" s="31"/>
      <c r="CR333" s="31"/>
      <c r="CS333" s="31"/>
      <c r="CT333" s="31"/>
      <c r="CU333" s="31"/>
      <c r="CV333" s="31"/>
      <c r="CW333" s="31"/>
      <c r="CX333" s="31"/>
      <c r="CY333" s="31"/>
      <c r="CZ333" s="31"/>
      <c r="DA333" s="31"/>
      <c r="DB333" s="31"/>
      <c r="DC333" s="31"/>
      <c r="DD333" s="31"/>
      <c r="DE333" s="31"/>
      <c r="DF333" s="31"/>
      <c r="DG333" s="31"/>
      <c r="DH333" s="31"/>
      <c r="DI333" s="31"/>
      <c r="DJ333" s="31"/>
      <c r="DK333" s="31"/>
      <c r="DL333" s="31"/>
      <c r="DM333" s="31"/>
      <c r="DN333" s="31"/>
      <c r="DO333" s="31"/>
      <c r="DP333" s="31"/>
      <c r="DQ333" s="31"/>
      <c r="DR333" s="31"/>
      <c r="DS333" s="31"/>
      <c r="DT333" s="31"/>
      <c r="DU333" s="31"/>
      <c r="DV333" s="31"/>
      <c r="DW333" s="31"/>
      <c r="DX333" s="31"/>
      <c r="DY333" s="31"/>
      <c r="DZ333" s="31"/>
      <c r="EA333" s="31"/>
      <c r="EB333" s="31"/>
      <c r="EC333" s="31"/>
      <c r="ED333" s="31"/>
      <c r="EE333" s="31"/>
      <c r="EF333" s="31"/>
      <c r="EG333" s="31"/>
      <c r="EH333" s="31"/>
      <c r="EI333" s="31"/>
      <c r="EJ333" s="31"/>
      <c r="EK333" s="31"/>
      <c r="EL333" s="31"/>
      <c r="EM333" s="31"/>
      <c r="EN333" s="31"/>
      <c r="EO333" s="31"/>
      <c r="EP333" s="31"/>
      <c r="EQ333" s="31"/>
      <c r="ER333" s="31"/>
      <c r="ES333" s="31"/>
      <c r="ET333" s="31"/>
      <c r="EU333" s="31"/>
      <c r="EV333" s="31"/>
      <c r="EW333" s="31"/>
      <c r="EX333" s="31"/>
      <c r="EY333" s="31"/>
      <c r="EZ333" s="31"/>
      <c r="FA333" s="31"/>
      <c r="FB333" s="31"/>
      <c r="FC333" s="31"/>
      <c r="FD333" s="31"/>
      <c r="FE333" s="31"/>
      <c r="FF333" s="31"/>
      <c r="FG333" s="31"/>
      <c r="FH333" s="31"/>
      <c r="FI333" s="31"/>
      <c r="FJ333" s="31"/>
      <c r="FK333" s="31"/>
      <c r="FL333" s="31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</row>
    <row r="334" spans="1:228">
      <c r="A334" s="151">
        <v>8000</v>
      </c>
      <c r="B334" s="72" t="s">
        <v>175</v>
      </c>
      <c r="C334" s="44">
        <v>10</v>
      </c>
      <c r="D334" s="72"/>
      <c r="E334" s="72" t="s">
        <v>464</v>
      </c>
      <c r="F334" s="72" t="s">
        <v>464</v>
      </c>
      <c r="G334" s="72" t="s">
        <v>464</v>
      </c>
      <c r="H334" s="70"/>
      <c r="I334" s="166" t="s">
        <v>465</v>
      </c>
      <c r="J334" s="166" t="s">
        <v>466</v>
      </c>
      <c r="K334" s="190" t="s">
        <v>563</v>
      </c>
      <c r="L334" s="70"/>
      <c r="M334" s="7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  <c r="BF334" s="31"/>
      <c r="BG334" s="31"/>
      <c r="BH334" s="31"/>
      <c r="BI334" s="31"/>
      <c r="BJ334" s="31"/>
      <c r="BK334" s="31"/>
      <c r="BL334" s="31"/>
      <c r="BM334" s="31"/>
      <c r="BN334" s="31"/>
      <c r="BO334" s="31"/>
      <c r="BP334" s="31"/>
      <c r="BQ334" s="31"/>
      <c r="BR334" s="31"/>
      <c r="BS334" s="31"/>
      <c r="BT334" s="31"/>
      <c r="BU334" s="31"/>
      <c r="BV334" s="31"/>
      <c r="BW334" s="31"/>
      <c r="BX334" s="31"/>
      <c r="BY334" s="31"/>
      <c r="BZ334" s="31"/>
      <c r="CA334" s="31"/>
      <c r="CB334" s="31"/>
      <c r="CC334" s="31"/>
      <c r="CD334" s="31"/>
      <c r="CE334" s="31"/>
      <c r="CF334" s="31"/>
      <c r="CG334" s="31"/>
      <c r="CH334" s="31"/>
      <c r="CI334" s="31"/>
      <c r="CJ334" s="31"/>
      <c r="CK334" s="31"/>
      <c r="CL334" s="31"/>
      <c r="CM334" s="31"/>
      <c r="CN334" s="31"/>
      <c r="CO334" s="31"/>
      <c r="CP334" s="31"/>
      <c r="CQ334" s="31"/>
      <c r="CR334" s="31"/>
      <c r="CS334" s="31"/>
      <c r="CT334" s="31"/>
      <c r="CU334" s="31"/>
      <c r="CV334" s="31"/>
      <c r="CW334" s="31"/>
      <c r="CX334" s="31"/>
      <c r="CY334" s="31"/>
      <c r="CZ334" s="31"/>
      <c r="DA334" s="31"/>
      <c r="DB334" s="31"/>
      <c r="DC334" s="31"/>
      <c r="DD334" s="31"/>
      <c r="DE334" s="31"/>
      <c r="DF334" s="31"/>
      <c r="DG334" s="31"/>
      <c r="DH334" s="31"/>
      <c r="DI334" s="31"/>
      <c r="DJ334" s="31"/>
      <c r="DK334" s="31"/>
      <c r="DL334" s="31"/>
      <c r="DM334" s="31"/>
      <c r="DN334" s="31"/>
      <c r="DO334" s="31"/>
      <c r="DP334" s="31"/>
      <c r="DQ334" s="31"/>
      <c r="DR334" s="31"/>
      <c r="DS334" s="31"/>
      <c r="DT334" s="31"/>
      <c r="DU334" s="31"/>
      <c r="DV334" s="31"/>
      <c r="DW334" s="31"/>
      <c r="DX334" s="31"/>
      <c r="DY334" s="31"/>
      <c r="DZ334" s="31"/>
      <c r="EA334" s="31"/>
      <c r="EB334" s="31"/>
      <c r="EC334" s="31"/>
      <c r="ED334" s="31"/>
      <c r="EE334" s="31"/>
      <c r="EF334" s="31"/>
      <c r="EG334" s="31"/>
      <c r="EH334" s="31"/>
      <c r="EI334" s="31"/>
      <c r="EJ334" s="31"/>
      <c r="EK334" s="31"/>
      <c r="EL334" s="31"/>
      <c r="EM334" s="31"/>
      <c r="EN334" s="31"/>
      <c r="EO334" s="31"/>
      <c r="EP334" s="31"/>
      <c r="EQ334" s="31"/>
      <c r="ER334" s="31"/>
      <c r="ES334" s="31"/>
      <c r="ET334" s="31"/>
      <c r="EU334" s="31"/>
      <c r="EV334" s="31"/>
      <c r="EW334" s="31"/>
      <c r="EX334" s="31"/>
      <c r="EY334" s="31"/>
      <c r="EZ334" s="31"/>
      <c r="FA334" s="31"/>
      <c r="FB334" s="31"/>
      <c r="FC334" s="31"/>
      <c r="FD334" s="31"/>
      <c r="FE334" s="31"/>
      <c r="FF334" s="31"/>
      <c r="FG334" s="31"/>
      <c r="FH334" s="31"/>
      <c r="FI334" s="31"/>
      <c r="FJ334" s="31"/>
      <c r="FK334" s="31"/>
      <c r="FL334" s="31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</row>
    <row r="335" spans="1:228">
      <c r="B335" s="29"/>
      <c r="C335" s="31"/>
      <c r="D335" s="42"/>
      <c r="E335" s="36" t="s">
        <v>464</v>
      </c>
      <c r="F335" s="35"/>
      <c r="G335" s="30"/>
      <c r="H335" s="30"/>
      <c r="I335" s="189"/>
      <c r="J335" s="189"/>
      <c r="K335" s="189"/>
      <c r="L335" s="30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  <c r="BF335" s="31"/>
      <c r="BG335" s="31"/>
      <c r="BH335" s="31"/>
      <c r="BI335" s="31"/>
      <c r="BJ335" s="31"/>
      <c r="BK335" s="31"/>
      <c r="BL335" s="31"/>
      <c r="BM335" s="31"/>
      <c r="BN335" s="31"/>
      <c r="BO335" s="31"/>
      <c r="BP335" s="31"/>
      <c r="BQ335" s="31"/>
      <c r="BR335" s="31"/>
      <c r="BS335" s="31"/>
      <c r="BT335" s="31"/>
      <c r="BU335" s="31"/>
      <c r="BV335" s="31"/>
      <c r="BW335" s="31"/>
      <c r="BX335" s="31"/>
      <c r="BY335" s="31"/>
      <c r="BZ335" s="31"/>
      <c r="CA335" s="31"/>
      <c r="CB335" s="31"/>
      <c r="CC335" s="31"/>
      <c r="CD335" s="31"/>
      <c r="CE335" s="31"/>
      <c r="CF335" s="31"/>
      <c r="CG335" s="31"/>
      <c r="CH335" s="31"/>
      <c r="CI335" s="31"/>
      <c r="CJ335" s="31"/>
      <c r="CK335" s="31"/>
      <c r="CL335" s="31"/>
      <c r="CM335" s="31"/>
      <c r="CN335" s="31"/>
      <c r="CO335" s="31"/>
      <c r="CP335" s="31"/>
      <c r="CQ335" s="31"/>
      <c r="CR335" s="31"/>
      <c r="CS335" s="31"/>
      <c r="CT335" s="31"/>
      <c r="CU335" s="31"/>
      <c r="CV335" s="31"/>
      <c r="CW335" s="31"/>
      <c r="CX335" s="31"/>
      <c r="CY335" s="31"/>
      <c r="CZ335" s="31"/>
      <c r="DA335" s="31"/>
      <c r="DB335" s="31"/>
      <c r="DC335" s="31"/>
      <c r="DD335" s="31"/>
      <c r="DE335" s="31"/>
      <c r="DF335" s="31"/>
      <c r="DG335" s="31"/>
      <c r="DH335" s="31"/>
      <c r="DI335" s="31"/>
      <c r="DJ335" s="31"/>
      <c r="DK335" s="31"/>
      <c r="DL335" s="31"/>
      <c r="DM335" s="31"/>
      <c r="DN335" s="31"/>
      <c r="DO335" s="31"/>
      <c r="DP335" s="31"/>
      <c r="DQ335" s="31"/>
      <c r="DR335" s="31"/>
      <c r="DS335" s="31"/>
      <c r="DT335" s="31"/>
      <c r="DU335" s="31"/>
      <c r="DV335" s="31"/>
      <c r="DW335" s="31"/>
      <c r="DX335" s="31"/>
      <c r="DY335" s="31"/>
      <c r="DZ335" s="31"/>
      <c r="EA335" s="31"/>
      <c r="EB335" s="31"/>
      <c r="EC335" s="31"/>
      <c r="ED335" s="31"/>
      <c r="EE335" s="31"/>
      <c r="EF335" s="31"/>
      <c r="EG335" s="31"/>
      <c r="EH335" s="31"/>
      <c r="EI335" s="31"/>
      <c r="EJ335" s="31"/>
      <c r="EK335" s="31"/>
      <c r="EL335" s="31"/>
      <c r="EM335" s="31"/>
      <c r="EN335" s="31"/>
      <c r="EO335" s="31"/>
      <c r="EP335" s="31"/>
      <c r="EQ335" s="31"/>
      <c r="ER335" s="31"/>
      <c r="ES335" s="31"/>
      <c r="ET335" s="31"/>
      <c r="EU335" s="31"/>
      <c r="EV335" s="31"/>
      <c r="EW335" s="31"/>
      <c r="EX335" s="31"/>
      <c r="EY335" s="31"/>
      <c r="EZ335" s="31"/>
      <c r="FA335" s="31"/>
      <c r="FB335" s="31"/>
      <c r="FC335" s="31"/>
      <c r="FD335" s="31"/>
      <c r="FE335" s="31"/>
      <c r="FF335" s="31"/>
      <c r="FG335" s="31"/>
      <c r="FH335" s="31"/>
      <c r="FI335" s="31"/>
      <c r="FJ335" s="31"/>
      <c r="FK335" s="31"/>
      <c r="FL335" s="31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</row>
    <row r="336" spans="1:228">
      <c r="B336" s="29"/>
      <c r="C336" s="212"/>
      <c r="D336" s="50"/>
      <c r="E336" s="36" t="s">
        <v>464</v>
      </c>
      <c r="F336" s="35"/>
      <c r="G336" s="30"/>
      <c r="H336" s="30"/>
      <c r="I336" s="189"/>
      <c r="J336" s="189"/>
      <c r="K336" s="189"/>
      <c r="L336" s="30"/>
    </row>
    <row r="337" spans="1:228">
      <c r="B337" s="29"/>
      <c r="C337" s="212"/>
      <c r="D337" s="47"/>
      <c r="E337" s="36" t="s">
        <v>464</v>
      </c>
      <c r="F337" s="35"/>
      <c r="G337" s="30"/>
      <c r="H337" s="30"/>
      <c r="I337" s="189"/>
      <c r="J337" s="189"/>
      <c r="K337" s="189"/>
      <c r="L337" s="30"/>
    </row>
    <row r="338" spans="1:228">
      <c r="B338" s="29"/>
      <c r="C338" s="212"/>
      <c r="D338" s="47"/>
      <c r="E338" s="36" t="s">
        <v>464</v>
      </c>
      <c r="F338" s="35"/>
      <c r="G338" s="30"/>
      <c r="H338" s="30"/>
      <c r="I338" s="189"/>
      <c r="J338" s="189"/>
      <c r="K338" s="189"/>
      <c r="L338" s="30"/>
    </row>
    <row r="339" spans="1:228">
      <c r="B339" s="29"/>
      <c r="C339" s="212"/>
      <c r="D339" s="47"/>
      <c r="E339" s="36" t="s">
        <v>464</v>
      </c>
      <c r="F339" s="35"/>
      <c r="G339" s="30"/>
      <c r="H339" s="30"/>
      <c r="I339" s="189"/>
      <c r="J339" s="189"/>
      <c r="K339" s="189"/>
      <c r="L339" s="30"/>
    </row>
    <row r="340" spans="1:228">
      <c r="B340" s="29"/>
      <c r="C340" s="212"/>
      <c r="D340" s="47"/>
      <c r="E340" s="36" t="s">
        <v>464</v>
      </c>
      <c r="F340" s="35"/>
      <c r="G340" s="30"/>
      <c r="H340" s="30"/>
      <c r="I340" s="189"/>
      <c r="J340" s="189"/>
      <c r="K340" s="189"/>
      <c r="L340" s="30"/>
    </row>
    <row r="341" spans="1:228" s="71" customFormat="1">
      <c r="A341" s="83"/>
      <c r="B341" s="29"/>
      <c r="C341" s="212"/>
      <c r="D341" s="47"/>
      <c r="E341" s="36" t="s">
        <v>464</v>
      </c>
      <c r="F341" s="35"/>
      <c r="G341" s="30"/>
      <c r="H341" s="30"/>
      <c r="I341" s="189"/>
      <c r="J341" s="189"/>
      <c r="K341" s="189"/>
      <c r="L341" s="30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  <c r="BJ341" s="25"/>
      <c r="BK341" s="25"/>
      <c r="BL341" s="25"/>
      <c r="BM341" s="25"/>
      <c r="BN341" s="25"/>
      <c r="BO341" s="25"/>
      <c r="BP341" s="25"/>
      <c r="BQ341" s="25"/>
      <c r="BR341" s="25"/>
      <c r="BS341" s="25"/>
      <c r="BT341" s="25"/>
      <c r="BU341" s="25"/>
      <c r="BV341" s="25"/>
      <c r="BW341" s="25"/>
      <c r="BX341" s="25"/>
      <c r="BY341" s="25"/>
      <c r="BZ341" s="25"/>
      <c r="CA341" s="25"/>
      <c r="CB341" s="25"/>
      <c r="CC341" s="25"/>
      <c r="CD341" s="25"/>
      <c r="CE341" s="25"/>
      <c r="CF341" s="25"/>
      <c r="CG341" s="25"/>
      <c r="CH341" s="25"/>
      <c r="CI341" s="25"/>
      <c r="CJ341" s="25"/>
      <c r="CK341" s="25"/>
      <c r="CL341" s="25"/>
      <c r="CM341" s="25"/>
      <c r="CN341" s="25"/>
      <c r="CO341" s="25"/>
      <c r="CP341" s="25"/>
      <c r="CQ341" s="25"/>
      <c r="CR341" s="25"/>
      <c r="CS341" s="25"/>
      <c r="CT341" s="25"/>
      <c r="CU341" s="25"/>
      <c r="CV341" s="25"/>
      <c r="CW341" s="25"/>
      <c r="CX341" s="25"/>
      <c r="CY341" s="25"/>
      <c r="CZ341" s="25"/>
      <c r="DA341" s="25"/>
      <c r="DB341" s="25"/>
      <c r="DC341" s="25"/>
      <c r="DD341" s="25"/>
      <c r="DE341" s="25"/>
      <c r="DF341" s="25"/>
      <c r="DG341" s="25"/>
      <c r="DH341" s="25"/>
      <c r="DI341" s="25"/>
      <c r="DJ341" s="25"/>
      <c r="DK341" s="25"/>
      <c r="DL341" s="25"/>
      <c r="DM341" s="25"/>
      <c r="DN341" s="25"/>
      <c r="DO341" s="25"/>
      <c r="DP341" s="25"/>
      <c r="DQ341" s="25"/>
      <c r="DR341" s="25"/>
      <c r="DS341" s="25"/>
      <c r="DT341" s="25"/>
      <c r="DU341" s="25"/>
      <c r="DV341" s="25"/>
      <c r="DW341" s="25"/>
      <c r="DX341" s="25"/>
      <c r="DY341" s="25"/>
      <c r="DZ341" s="25"/>
      <c r="EA341" s="25"/>
      <c r="EB341" s="25"/>
      <c r="EC341" s="25"/>
      <c r="ED341" s="25"/>
      <c r="EE341" s="25"/>
      <c r="EF341" s="25"/>
      <c r="EG341" s="25"/>
      <c r="EH341" s="25"/>
      <c r="EI341" s="25"/>
      <c r="EJ341" s="25"/>
      <c r="EK341" s="25"/>
      <c r="EL341" s="25"/>
      <c r="EM341" s="25"/>
      <c r="EN341" s="25"/>
      <c r="EO341" s="25"/>
      <c r="EP341" s="25"/>
      <c r="EQ341" s="25"/>
      <c r="ER341" s="25"/>
      <c r="ES341" s="25"/>
      <c r="ET341" s="25"/>
      <c r="EU341" s="25"/>
      <c r="EV341" s="25"/>
      <c r="EW341" s="25"/>
      <c r="EX341" s="25"/>
      <c r="EY341" s="25"/>
      <c r="EZ341" s="25"/>
      <c r="FA341" s="25"/>
      <c r="FB341" s="25"/>
      <c r="FC341" s="25"/>
      <c r="FD341" s="25"/>
      <c r="FE341" s="25"/>
      <c r="FF341" s="25"/>
      <c r="FG341" s="25"/>
      <c r="FH341" s="25"/>
      <c r="FI341" s="25"/>
      <c r="FJ341" s="25"/>
      <c r="FK341" s="25"/>
      <c r="FL341" s="25"/>
      <c r="FM341" s="25"/>
      <c r="FN341" s="25"/>
      <c r="FO341" s="25"/>
      <c r="FP341" s="25"/>
      <c r="FQ341" s="25"/>
      <c r="FR341" s="25"/>
      <c r="FS341" s="25"/>
      <c r="FT341" s="25"/>
      <c r="FU341" s="25"/>
      <c r="FV341" s="25"/>
      <c r="FW341" s="25"/>
      <c r="FX341" s="25"/>
      <c r="FY341" s="25"/>
      <c r="FZ341" s="25"/>
      <c r="GA341" s="25"/>
      <c r="GB341" s="25"/>
      <c r="GC341" s="25"/>
      <c r="GD341" s="25"/>
      <c r="GE341" s="25"/>
      <c r="GF341" s="25"/>
      <c r="GG341" s="25"/>
      <c r="GH341" s="25"/>
      <c r="GI341" s="25"/>
      <c r="GJ341" s="25"/>
      <c r="GK341" s="25"/>
      <c r="GL341" s="25"/>
      <c r="GM341" s="25"/>
      <c r="GN341" s="25"/>
      <c r="GO341" s="25"/>
      <c r="GP341" s="25"/>
      <c r="GQ341" s="25"/>
      <c r="GR341" s="25"/>
      <c r="GS341" s="25"/>
      <c r="GT341" s="25"/>
      <c r="GU341" s="25"/>
      <c r="GV341" s="25"/>
      <c r="GW341" s="25"/>
      <c r="GX341" s="25"/>
      <c r="GY341" s="25"/>
      <c r="GZ341" s="25"/>
      <c r="HA341" s="25"/>
      <c r="HB341" s="25"/>
      <c r="HC341" s="25"/>
      <c r="HD341" s="25"/>
      <c r="HE341" s="25"/>
      <c r="HF341" s="25"/>
      <c r="HG341" s="25"/>
      <c r="HH341" s="25"/>
      <c r="HI341" s="25"/>
      <c r="HJ341" s="25"/>
      <c r="HK341" s="25"/>
      <c r="HL341" s="25"/>
      <c r="HM341" s="25"/>
      <c r="HN341" s="25"/>
      <c r="HO341" s="25"/>
      <c r="HP341" s="25"/>
      <c r="HQ341" s="25"/>
      <c r="HR341" s="25"/>
      <c r="HS341" s="25"/>
      <c r="HT341" s="25"/>
    </row>
    <row r="342" spans="1:228">
      <c r="B342" s="29"/>
      <c r="C342" s="212"/>
      <c r="D342" s="47"/>
      <c r="E342" s="36" t="s">
        <v>464</v>
      </c>
      <c r="F342" s="35"/>
      <c r="G342" s="30"/>
      <c r="H342" s="30"/>
      <c r="I342" s="189"/>
      <c r="J342" s="189"/>
      <c r="K342" s="189"/>
      <c r="L342" s="30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  <c r="AA342" s="71"/>
      <c r="AB342" s="71"/>
      <c r="AC342" s="71"/>
      <c r="AD342" s="71"/>
      <c r="AE342" s="71"/>
      <c r="AF342" s="71"/>
      <c r="AG342" s="71"/>
      <c r="AH342" s="71"/>
      <c r="AI342" s="71"/>
      <c r="AJ342" s="71"/>
      <c r="AK342" s="71"/>
      <c r="AL342" s="71"/>
      <c r="AM342" s="71"/>
      <c r="AN342" s="71"/>
      <c r="AO342" s="71"/>
      <c r="AP342" s="71"/>
      <c r="AQ342" s="71"/>
      <c r="AR342" s="71"/>
      <c r="AS342" s="71"/>
      <c r="AT342" s="71"/>
      <c r="AU342" s="71"/>
      <c r="AV342" s="71"/>
      <c r="AW342" s="71"/>
      <c r="AX342" s="71"/>
      <c r="AY342" s="71"/>
      <c r="AZ342" s="71"/>
      <c r="BA342" s="71"/>
      <c r="BB342" s="71"/>
      <c r="BC342" s="71"/>
      <c r="BD342" s="71"/>
      <c r="BE342" s="71"/>
      <c r="BF342" s="71"/>
      <c r="BG342" s="71"/>
      <c r="BH342" s="71"/>
      <c r="BI342" s="71"/>
      <c r="BJ342" s="71"/>
      <c r="BK342" s="71"/>
      <c r="BL342" s="71"/>
      <c r="BM342" s="71"/>
      <c r="BN342" s="71"/>
      <c r="BO342" s="71"/>
      <c r="BP342" s="71"/>
      <c r="BQ342" s="71"/>
      <c r="BR342" s="71"/>
      <c r="BS342" s="71"/>
      <c r="BT342" s="71"/>
      <c r="BU342" s="71"/>
      <c r="BV342" s="71"/>
      <c r="BW342" s="71"/>
      <c r="BX342" s="71"/>
      <c r="BY342" s="71"/>
      <c r="BZ342" s="71"/>
      <c r="CA342" s="71"/>
      <c r="CB342" s="71"/>
      <c r="CC342" s="71"/>
      <c r="CD342" s="71"/>
      <c r="CE342" s="71"/>
      <c r="CF342" s="71"/>
      <c r="CG342" s="71"/>
      <c r="CH342" s="71"/>
      <c r="CI342" s="71"/>
      <c r="CJ342" s="71"/>
      <c r="CK342" s="71"/>
      <c r="CL342" s="71"/>
      <c r="CM342" s="71"/>
      <c r="CN342" s="71"/>
      <c r="CO342" s="71"/>
      <c r="CP342" s="71"/>
      <c r="CQ342" s="71"/>
      <c r="CR342" s="71"/>
      <c r="CS342" s="71"/>
      <c r="CT342" s="71"/>
      <c r="CU342" s="71"/>
      <c r="CV342" s="71"/>
      <c r="CW342" s="71"/>
      <c r="CX342" s="71"/>
      <c r="CY342" s="71"/>
      <c r="CZ342" s="71"/>
      <c r="DA342" s="71"/>
      <c r="DB342" s="71"/>
      <c r="DC342" s="71"/>
      <c r="DD342" s="71"/>
      <c r="DE342" s="71"/>
      <c r="DF342" s="71"/>
      <c r="DG342" s="71"/>
      <c r="DH342" s="71"/>
      <c r="DI342" s="71"/>
      <c r="DJ342" s="71"/>
      <c r="DK342" s="71"/>
      <c r="DL342" s="71"/>
      <c r="DM342" s="71"/>
      <c r="DN342" s="71"/>
      <c r="DO342" s="71"/>
      <c r="DP342" s="71"/>
      <c r="DQ342" s="71"/>
      <c r="DR342" s="71"/>
      <c r="DS342" s="71"/>
      <c r="DT342" s="71"/>
      <c r="DU342" s="71"/>
      <c r="DV342" s="71"/>
      <c r="DW342" s="71"/>
      <c r="DX342" s="71"/>
      <c r="DY342" s="71"/>
      <c r="DZ342" s="71"/>
      <c r="EA342" s="71"/>
      <c r="EB342" s="71"/>
      <c r="EC342" s="71"/>
      <c r="ED342" s="71"/>
      <c r="EE342" s="71"/>
      <c r="EF342" s="71"/>
      <c r="EG342" s="71"/>
      <c r="EH342" s="71"/>
      <c r="EI342" s="71"/>
      <c r="EJ342" s="71"/>
      <c r="EK342" s="71"/>
      <c r="EL342" s="71"/>
      <c r="EM342" s="71"/>
      <c r="EN342" s="71"/>
      <c r="EO342" s="71"/>
      <c r="EP342" s="71"/>
      <c r="EQ342" s="71"/>
      <c r="ER342" s="71"/>
      <c r="ES342" s="71"/>
      <c r="ET342" s="71"/>
      <c r="EU342" s="71"/>
      <c r="EV342" s="71"/>
      <c r="EW342" s="71"/>
      <c r="EX342" s="71"/>
      <c r="EY342" s="71"/>
      <c r="EZ342" s="71"/>
      <c r="FA342" s="71"/>
      <c r="FB342" s="71"/>
      <c r="FC342" s="71"/>
      <c r="FD342" s="71"/>
      <c r="FE342" s="71"/>
      <c r="FF342" s="71"/>
      <c r="FG342" s="71"/>
      <c r="FH342" s="71"/>
      <c r="FI342" s="71"/>
      <c r="FJ342" s="71"/>
      <c r="FK342" s="71"/>
      <c r="FL342" s="71"/>
      <c r="FM342" s="71"/>
      <c r="FN342" s="71"/>
      <c r="FO342" s="71"/>
      <c r="FP342" s="71"/>
      <c r="FQ342" s="71"/>
      <c r="FR342" s="71"/>
      <c r="FS342" s="71"/>
      <c r="FT342" s="71"/>
      <c r="FU342" s="71"/>
      <c r="FV342" s="71"/>
      <c r="FW342" s="71"/>
      <c r="FX342" s="71"/>
      <c r="FY342" s="71"/>
      <c r="FZ342" s="71"/>
      <c r="GA342" s="71"/>
      <c r="GB342" s="71"/>
      <c r="GC342" s="71"/>
      <c r="GD342" s="71"/>
      <c r="GE342" s="71"/>
      <c r="GF342" s="71"/>
      <c r="GG342" s="71"/>
      <c r="GH342" s="71"/>
      <c r="GI342" s="71"/>
      <c r="GJ342" s="71"/>
      <c r="GK342" s="71"/>
      <c r="GL342" s="71"/>
      <c r="GM342" s="71"/>
      <c r="GN342" s="71"/>
      <c r="GO342" s="71"/>
      <c r="GP342" s="71"/>
      <c r="GQ342" s="71"/>
      <c r="GR342" s="71"/>
      <c r="GS342" s="71"/>
      <c r="GT342" s="71"/>
      <c r="GU342" s="71"/>
      <c r="GV342" s="71"/>
      <c r="GW342" s="71"/>
      <c r="GX342" s="71"/>
      <c r="GY342" s="71"/>
      <c r="GZ342" s="71"/>
      <c r="HA342" s="71"/>
      <c r="HB342" s="71"/>
      <c r="HC342" s="71"/>
      <c r="HD342" s="71"/>
      <c r="HE342" s="71"/>
      <c r="HF342" s="71"/>
      <c r="HG342" s="71"/>
      <c r="HH342" s="71"/>
      <c r="HI342" s="71"/>
      <c r="HJ342" s="71"/>
      <c r="HK342" s="71"/>
      <c r="HL342" s="71"/>
      <c r="HM342" s="71"/>
      <c r="HN342" s="71"/>
      <c r="HO342" s="71"/>
      <c r="HP342" s="71"/>
      <c r="HQ342" s="71"/>
      <c r="HR342" s="71"/>
      <c r="HS342" s="71"/>
      <c r="HT342" s="71"/>
    </row>
    <row r="343" spans="1:228">
      <c r="B343" s="29"/>
      <c r="C343" s="212"/>
      <c r="D343" s="47"/>
      <c r="E343" s="36" t="s">
        <v>464</v>
      </c>
      <c r="F343" s="35"/>
      <c r="G343" s="30"/>
      <c r="H343" s="30"/>
      <c r="I343" s="189"/>
      <c r="J343" s="189"/>
      <c r="K343" s="189"/>
      <c r="L343" s="30"/>
    </row>
    <row r="344" spans="1:228">
      <c r="B344" s="29"/>
      <c r="C344" s="212"/>
      <c r="D344" s="47"/>
      <c r="E344" s="36" t="s">
        <v>464</v>
      </c>
      <c r="F344" s="35"/>
      <c r="G344" s="30"/>
      <c r="H344" s="30"/>
      <c r="I344" s="189"/>
      <c r="J344" s="189"/>
      <c r="K344" s="189"/>
      <c r="L344" s="30"/>
    </row>
    <row r="345" spans="1:228">
      <c r="A345" s="151">
        <v>8000</v>
      </c>
      <c r="B345" s="72" t="s">
        <v>175</v>
      </c>
      <c r="C345" s="44">
        <v>10</v>
      </c>
      <c r="D345" s="154"/>
      <c r="E345" s="154" t="s">
        <v>246</v>
      </c>
      <c r="F345" s="154" t="s">
        <v>246</v>
      </c>
      <c r="G345" s="154" t="s">
        <v>246</v>
      </c>
      <c r="H345" s="70"/>
      <c r="I345" s="152" t="s">
        <v>247</v>
      </c>
      <c r="J345" s="152" t="s">
        <v>248</v>
      </c>
      <c r="K345" s="190" t="s">
        <v>308</v>
      </c>
      <c r="L345" s="70"/>
      <c r="M345" s="71"/>
    </row>
    <row r="346" spans="1:228">
      <c r="A346" s="84"/>
      <c r="B346" s="36"/>
      <c r="C346" s="212"/>
      <c r="D346" s="50"/>
      <c r="E346" s="42" t="s">
        <v>246</v>
      </c>
      <c r="F346" s="42" t="s">
        <v>692</v>
      </c>
      <c r="G346" s="42" t="s">
        <v>691</v>
      </c>
      <c r="H346" s="42" t="s">
        <v>663</v>
      </c>
      <c r="I346" s="42"/>
      <c r="J346" s="189"/>
      <c r="K346" s="189"/>
      <c r="L346" s="30"/>
      <c r="M346" s="53"/>
    </row>
    <row r="347" spans="1:228">
      <c r="A347" s="84"/>
      <c r="B347" s="36"/>
      <c r="C347" s="212"/>
      <c r="D347" s="50"/>
      <c r="E347" s="42" t="s">
        <v>246</v>
      </c>
      <c r="F347" s="42" t="s">
        <v>693</v>
      </c>
      <c r="G347" s="42" t="s">
        <v>691</v>
      </c>
      <c r="H347" s="42"/>
      <c r="I347" s="42"/>
      <c r="J347" s="189"/>
      <c r="K347" s="189"/>
      <c r="L347" s="30"/>
      <c r="M347" s="53"/>
    </row>
    <row r="348" spans="1:228">
      <c r="A348" s="84"/>
      <c r="B348" s="36"/>
      <c r="C348" s="212"/>
      <c r="D348" s="50"/>
      <c r="E348" s="42" t="s">
        <v>246</v>
      </c>
      <c r="F348" s="42" t="s">
        <v>694</v>
      </c>
      <c r="G348" s="42" t="s">
        <v>691</v>
      </c>
      <c r="H348" s="42"/>
      <c r="I348" s="42"/>
      <c r="J348" s="189"/>
      <c r="K348" s="189"/>
      <c r="L348" s="30"/>
      <c r="M348" s="53"/>
    </row>
    <row r="349" spans="1:228">
      <c r="A349" s="84"/>
      <c r="B349" s="36"/>
      <c r="C349" s="212"/>
      <c r="D349" s="50"/>
      <c r="E349" s="42" t="s">
        <v>246</v>
      </c>
      <c r="F349" s="42" t="s">
        <v>695</v>
      </c>
      <c r="G349" s="42" t="s">
        <v>691</v>
      </c>
      <c r="H349" s="42"/>
      <c r="I349" s="42"/>
      <c r="J349" s="189"/>
      <c r="K349" s="189"/>
      <c r="L349" s="30"/>
      <c r="M349" s="53"/>
    </row>
    <row r="350" spans="1:228">
      <c r="A350" s="84"/>
      <c r="B350" s="36"/>
      <c r="C350" s="212"/>
      <c r="D350" s="50"/>
      <c r="E350" s="42" t="s">
        <v>246</v>
      </c>
      <c r="F350" s="42" t="s">
        <v>696</v>
      </c>
      <c r="G350" s="42" t="s">
        <v>691</v>
      </c>
      <c r="H350" s="42"/>
      <c r="I350" s="42"/>
      <c r="J350" s="189"/>
      <c r="K350" s="189"/>
      <c r="L350" s="30"/>
      <c r="M350" s="53"/>
    </row>
    <row r="351" spans="1:228" ht="15.75" customHeight="1">
      <c r="A351" s="84"/>
      <c r="B351" s="36"/>
      <c r="C351" s="212"/>
      <c r="D351" s="50"/>
      <c r="E351" s="42" t="s">
        <v>246</v>
      </c>
      <c r="F351" s="42" t="s">
        <v>697</v>
      </c>
      <c r="G351" s="42" t="s">
        <v>691</v>
      </c>
      <c r="H351" s="42"/>
      <c r="I351" s="42"/>
      <c r="J351" s="189"/>
      <c r="K351" s="189"/>
      <c r="L351" s="30"/>
      <c r="M351" s="53"/>
    </row>
    <row r="352" spans="1:228">
      <c r="A352" s="84"/>
      <c r="B352" s="36"/>
      <c r="C352" s="212"/>
      <c r="D352" s="50"/>
      <c r="E352" s="42" t="s">
        <v>246</v>
      </c>
      <c r="F352" s="42" t="s">
        <v>698</v>
      </c>
      <c r="G352" s="42" t="s">
        <v>691</v>
      </c>
      <c r="H352" s="42"/>
      <c r="I352" s="42"/>
      <c r="J352" s="189"/>
      <c r="K352" s="189"/>
      <c r="L352" s="30"/>
      <c r="M352" s="53"/>
      <c r="N352" s="30"/>
      <c r="O352" s="30"/>
      <c r="P352" s="32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8"/>
      <c r="AJ352" s="38"/>
      <c r="AK352" s="38"/>
      <c r="AL352" s="38"/>
      <c r="AM352" s="38"/>
      <c r="AN352" s="38"/>
      <c r="AO352" s="38"/>
      <c r="AP352" s="38"/>
      <c r="AQ352" s="38"/>
      <c r="AR352" s="38"/>
      <c r="AS352" s="38"/>
      <c r="AT352" s="38"/>
      <c r="AU352" s="38"/>
      <c r="AV352" s="38"/>
      <c r="AW352" s="38"/>
      <c r="AX352" s="38"/>
      <c r="AY352" s="38"/>
      <c r="AZ352" s="38"/>
      <c r="BA352" s="38"/>
      <c r="BB352" s="38"/>
      <c r="BC352" s="38"/>
      <c r="BD352" s="38"/>
      <c r="BE352" s="38"/>
      <c r="BF352" s="38"/>
      <c r="BG352" s="38"/>
      <c r="BH352" s="38"/>
      <c r="BI352" s="38"/>
      <c r="BJ352" s="38"/>
      <c r="BK352" s="38"/>
      <c r="BL352" s="38"/>
      <c r="BM352" s="38"/>
      <c r="BN352" s="38"/>
      <c r="BO352" s="38"/>
      <c r="BP352" s="38"/>
      <c r="BQ352" s="38"/>
      <c r="BR352" s="38"/>
      <c r="BS352" s="38"/>
      <c r="BT352" s="38"/>
      <c r="BU352" s="38"/>
      <c r="BV352" s="38"/>
      <c r="BW352" s="38"/>
      <c r="BX352" s="38"/>
      <c r="BY352" s="38"/>
      <c r="BZ352" s="38"/>
      <c r="CA352" s="38"/>
      <c r="CB352" s="38"/>
      <c r="CC352" s="38"/>
      <c r="CD352" s="38"/>
      <c r="CE352" s="38"/>
      <c r="CF352" s="38"/>
      <c r="CG352" s="38"/>
      <c r="CH352" s="38"/>
      <c r="CI352" s="38"/>
      <c r="CJ352" s="38"/>
      <c r="CK352" s="38"/>
      <c r="CL352" s="38"/>
      <c r="CM352" s="38"/>
      <c r="CN352" s="38"/>
      <c r="CO352" s="38"/>
      <c r="CP352" s="38"/>
      <c r="CQ352" s="38"/>
      <c r="CR352" s="38"/>
      <c r="CS352" s="38"/>
      <c r="CT352" s="38"/>
      <c r="CU352" s="38"/>
      <c r="CV352" s="38"/>
      <c r="CW352" s="38"/>
      <c r="CX352" s="38"/>
      <c r="CY352" s="38"/>
      <c r="CZ352" s="38"/>
      <c r="DA352" s="38"/>
      <c r="DB352" s="38"/>
      <c r="DC352" s="38"/>
      <c r="DD352" s="38"/>
      <c r="DE352" s="38"/>
      <c r="DF352" s="38"/>
      <c r="DG352" s="38"/>
      <c r="DH352" s="38"/>
      <c r="DI352" s="38"/>
      <c r="DJ352" s="38"/>
      <c r="DK352" s="38"/>
      <c r="DL352" s="38"/>
      <c r="DM352" s="38"/>
      <c r="DN352" s="38"/>
      <c r="DO352" s="38"/>
      <c r="DP352" s="38"/>
      <c r="DQ352" s="38"/>
      <c r="DR352" s="38"/>
      <c r="DS352" s="38"/>
      <c r="DT352" s="38"/>
      <c r="DU352" s="38"/>
      <c r="DV352" s="38"/>
      <c r="DW352" s="38"/>
      <c r="DX352" s="38"/>
      <c r="DY352" s="38"/>
      <c r="DZ352" s="38"/>
      <c r="EA352" s="38"/>
      <c r="EB352" s="38"/>
      <c r="EC352" s="38"/>
      <c r="ED352" s="38"/>
      <c r="EE352" s="38"/>
      <c r="EF352" s="38"/>
      <c r="EG352" s="38"/>
      <c r="EH352" s="38"/>
      <c r="EI352" s="38"/>
      <c r="EJ352" s="38"/>
      <c r="EK352" s="38"/>
      <c r="EL352" s="38"/>
      <c r="EM352" s="38"/>
      <c r="EN352" s="38"/>
      <c r="EO352" s="38"/>
      <c r="EP352" s="38"/>
      <c r="EQ352" s="38"/>
      <c r="ER352" s="38"/>
      <c r="ES352" s="38"/>
      <c r="ET352" s="38"/>
      <c r="EU352" s="38"/>
      <c r="EV352" s="38"/>
      <c r="EW352" s="38"/>
      <c r="EX352" s="38"/>
      <c r="EY352" s="38"/>
      <c r="EZ352" s="38"/>
      <c r="FA352" s="38"/>
      <c r="FB352" s="38"/>
      <c r="FC352" s="38"/>
      <c r="FD352" s="38"/>
      <c r="FE352" s="38"/>
      <c r="FF352" s="38"/>
      <c r="FG352" s="38"/>
      <c r="FH352" s="38"/>
      <c r="FI352" s="38"/>
      <c r="FJ352" s="38"/>
      <c r="FK352" s="38"/>
      <c r="FL352" s="38"/>
      <c r="FM352" s="38"/>
      <c r="FN352" s="38"/>
      <c r="FO352" s="38"/>
      <c r="FP352" s="38"/>
      <c r="FQ352" s="38"/>
      <c r="FR352" s="38"/>
      <c r="FS352" s="38"/>
      <c r="FT352" s="38"/>
      <c r="FU352" s="38"/>
      <c r="FV352" s="38"/>
      <c r="FW352" s="38"/>
      <c r="FX352" s="38"/>
      <c r="FY352" s="38"/>
      <c r="FZ352" s="38"/>
      <c r="GA352" s="38"/>
      <c r="GB352" s="38"/>
      <c r="GC352" s="38"/>
      <c r="GD352" s="38"/>
      <c r="GE352" s="38"/>
      <c r="GF352" s="38"/>
      <c r="GG352" s="38"/>
      <c r="GH352" s="38"/>
      <c r="GI352" s="38"/>
      <c r="GJ352" s="38"/>
      <c r="GK352" s="38"/>
      <c r="GL352" s="38"/>
      <c r="GM352" s="38"/>
      <c r="GN352" s="38"/>
      <c r="GO352" s="38"/>
      <c r="GP352" s="38"/>
      <c r="GQ352" s="38"/>
      <c r="GR352" s="38"/>
      <c r="GS352" s="38"/>
      <c r="GT352" s="38"/>
      <c r="GU352" s="38"/>
      <c r="GV352" s="38"/>
      <c r="GW352" s="38"/>
      <c r="GX352" s="38"/>
      <c r="GY352" s="38"/>
      <c r="GZ352" s="38"/>
      <c r="HA352" s="38"/>
      <c r="HB352" s="38"/>
      <c r="HC352" s="38"/>
      <c r="HD352" s="38"/>
      <c r="HE352" s="38"/>
      <c r="HF352" s="38"/>
      <c r="HG352" s="38"/>
      <c r="HH352" s="38"/>
      <c r="HI352" s="38"/>
      <c r="HJ352" s="38"/>
      <c r="HK352" s="38"/>
      <c r="HL352" s="38"/>
      <c r="HM352" s="38"/>
      <c r="HN352" s="38"/>
      <c r="HO352" s="38"/>
      <c r="HP352" s="38"/>
      <c r="HQ352" s="38"/>
      <c r="HR352" s="38"/>
      <c r="HS352" s="38"/>
      <c r="HT352" s="38"/>
    </row>
    <row r="353" spans="1:228">
      <c r="A353" s="84"/>
      <c r="B353" s="36"/>
      <c r="C353" s="212"/>
      <c r="D353" s="50"/>
      <c r="E353" s="42" t="s">
        <v>246</v>
      </c>
      <c r="F353" s="42" t="s">
        <v>699</v>
      </c>
      <c r="G353" s="42" t="s">
        <v>691</v>
      </c>
      <c r="H353" s="42"/>
      <c r="I353" s="42"/>
      <c r="J353" s="189"/>
      <c r="K353" s="189"/>
      <c r="L353" s="30"/>
      <c r="M353" s="53"/>
      <c r="N353" s="70"/>
      <c r="O353" s="70"/>
      <c r="P353" s="156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  <c r="AH353" s="44"/>
      <c r="AI353" s="44"/>
      <c r="AJ353" s="44"/>
      <c r="AK353" s="44"/>
      <c r="AL353" s="44"/>
      <c r="AM353" s="44"/>
      <c r="AN353" s="44"/>
      <c r="AO353" s="44"/>
      <c r="AP353" s="44"/>
      <c r="AQ353" s="44"/>
      <c r="AR353" s="44"/>
      <c r="AS353" s="44"/>
      <c r="AT353" s="44"/>
      <c r="AU353" s="44"/>
      <c r="AV353" s="44"/>
      <c r="AW353" s="44"/>
      <c r="AX353" s="44"/>
      <c r="AY353" s="44"/>
      <c r="AZ353" s="44"/>
      <c r="BA353" s="44"/>
      <c r="BB353" s="44"/>
      <c r="BC353" s="44"/>
      <c r="BD353" s="44"/>
      <c r="BE353" s="44"/>
      <c r="BF353" s="44"/>
      <c r="BG353" s="44"/>
      <c r="BH353" s="44"/>
      <c r="BI353" s="44"/>
      <c r="BJ353" s="44"/>
      <c r="BK353" s="44"/>
      <c r="BL353" s="44"/>
      <c r="BM353" s="44"/>
      <c r="BN353" s="44"/>
      <c r="BO353" s="44"/>
      <c r="BP353" s="44"/>
      <c r="BQ353" s="44"/>
      <c r="BR353" s="44"/>
      <c r="BS353" s="44"/>
      <c r="BT353" s="44"/>
      <c r="BU353" s="44"/>
      <c r="BV353" s="44"/>
      <c r="BW353" s="44"/>
      <c r="BX353" s="44"/>
      <c r="BY353" s="44"/>
      <c r="BZ353" s="44"/>
      <c r="CA353" s="44"/>
      <c r="CB353" s="44"/>
      <c r="CC353" s="44"/>
      <c r="CD353" s="44"/>
      <c r="CE353" s="44"/>
      <c r="CF353" s="44"/>
      <c r="CG353" s="44"/>
      <c r="CH353" s="44"/>
      <c r="CI353" s="44"/>
      <c r="CJ353" s="44"/>
      <c r="CK353" s="44"/>
      <c r="CL353" s="44"/>
      <c r="CM353" s="44"/>
      <c r="CN353" s="44"/>
      <c r="CO353" s="44"/>
      <c r="CP353" s="44"/>
      <c r="CQ353" s="44"/>
      <c r="CR353" s="44"/>
      <c r="CS353" s="44"/>
      <c r="CT353" s="44"/>
      <c r="CU353" s="44"/>
      <c r="CV353" s="44"/>
      <c r="CW353" s="44"/>
      <c r="CX353" s="44"/>
      <c r="CY353" s="44"/>
      <c r="CZ353" s="44"/>
      <c r="DA353" s="44"/>
      <c r="DB353" s="44"/>
      <c r="DC353" s="44"/>
      <c r="DD353" s="44"/>
      <c r="DE353" s="44"/>
      <c r="DF353" s="44"/>
      <c r="DG353" s="44"/>
      <c r="DH353" s="44"/>
      <c r="DI353" s="44"/>
      <c r="DJ353" s="44"/>
      <c r="DK353" s="44"/>
      <c r="DL353" s="44"/>
      <c r="DM353" s="44"/>
      <c r="DN353" s="44"/>
      <c r="DO353" s="44"/>
      <c r="DP353" s="44"/>
      <c r="DQ353" s="44"/>
      <c r="DR353" s="44"/>
      <c r="DS353" s="44"/>
      <c r="DT353" s="44"/>
      <c r="DU353" s="44"/>
      <c r="DV353" s="44"/>
      <c r="DW353" s="44"/>
      <c r="DX353" s="44"/>
      <c r="DY353" s="44"/>
      <c r="DZ353" s="44"/>
      <c r="EA353" s="44"/>
      <c r="EB353" s="44"/>
      <c r="EC353" s="44"/>
      <c r="ED353" s="44"/>
      <c r="EE353" s="44"/>
      <c r="EF353" s="44"/>
      <c r="EG353" s="44"/>
      <c r="EH353" s="44"/>
      <c r="EI353" s="44"/>
      <c r="EJ353" s="44"/>
      <c r="EK353" s="44"/>
      <c r="EL353" s="44"/>
      <c r="EM353" s="44"/>
      <c r="EN353" s="44"/>
      <c r="EO353" s="44"/>
      <c r="EP353" s="44"/>
      <c r="EQ353" s="44"/>
      <c r="ER353" s="44"/>
      <c r="ES353" s="44"/>
      <c r="ET353" s="44"/>
      <c r="EU353" s="44"/>
      <c r="EV353" s="44"/>
      <c r="EW353" s="44"/>
      <c r="EX353" s="44"/>
      <c r="EY353" s="44"/>
      <c r="EZ353" s="44"/>
      <c r="FA353" s="44"/>
      <c r="FB353" s="44"/>
      <c r="FC353" s="44"/>
      <c r="FD353" s="44"/>
      <c r="FE353" s="44"/>
      <c r="FF353" s="44"/>
      <c r="FG353" s="44"/>
      <c r="FH353" s="44"/>
      <c r="FI353" s="44"/>
      <c r="FJ353" s="44"/>
      <c r="FK353" s="44"/>
      <c r="FL353" s="44"/>
      <c r="FM353" s="44"/>
      <c r="FN353" s="44"/>
      <c r="FO353" s="44"/>
      <c r="FP353" s="44"/>
      <c r="FQ353" s="44"/>
      <c r="FR353" s="44"/>
      <c r="FS353" s="44"/>
      <c r="FT353" s="44"/>
      <c r="FU353" s="44"/>
      <c r="FV353" s="44"/>
      <c r="FW353" s="44"/>
      <c r="FX353" s="44"/>
      <c r="FY353" s="44"/>
      <c r="FZ353" s="44"/>
      <c r="GA353" s="44"/>
      <c r="GB353" s="44"/>
      <c r="GC353" s="44"/>
      <c r="GD353" s="44"/>
      <c r="GE353" s="44"/>
      <c r="GF353" s="44"/>
      <c r="GG353" s="44"/>
      <c r="GH353" s="44"/>
      <c r="GI353" s="44"/>
      <c r="GJ353" s="44"/>
      <c r="GK353" s="44"/>
      <c r="GL353" s="44"/>
      <c r="GM353" s="44"/>
      <c r="GN353" s="44"/>
      <c r="GO353" s="44"/>
      <c r="GP353" s="44"/>
      <c r="GQ353" s="44"/>
      <c r="GR353" s="44"/>
      <c r="GS353" s="44"/>
      <c r="GT353" s="44"/>
      <c r="GU353" s="44"/>
      <c r="GV353" s="44"/>
      <c r="GW353" s="44"/>
      <c r="GX353" s="44"/>
      <c r="GY353" s="44"/>
      <c r="GZ353" s="44"/>
      <c r="HA353" s="44"/>
      <c r="HB353" s="44"/>
      <c r="HC353" s="44"/>
      <c r="HD353" s="44"/>
      <c r="HE353" s="44"/>
      <c r="HF353" s="44"/>
      <c r="HG353" s="44"/>
      <c r="HH353" s="44"/>
      <c r="HI353" s="44"/>
      <c r="HJ353" s="44"/>
      <c r="HK353" s="44"/>
      <c r="HL353" s="44"/>
      <c r="HM353" s="44"/>
      <c r="HN353" s="44"/>
      <c r="HO353" s="44"/>
      <c r="HP353" s="44"/>
      <c r="HQ353" s="44"/>
      <c r="HR353" s="44"/>
      <c r="HS353" s="44"/>
      <c r="HT353" s="44"/>
    </row>
    <row r="354" spans="1:228" s="71" customFormat="1">
      <c r="A354" s="83"/>
      <c r="B354" s="29"/>
      <c r="C354" s="30"/>
      <c r="D354" s="43"/>
      <c r="E354" s="42" t="s">
        <v>246</v>
      </c>
      <c r="F354" s="42" t="s">
        <v>700</v>
      </c>
      <c r="G354" s="42" t="s">
        <v>691</v>
      </c>
      <c r="H354" s="42"/>
      <c r="I354" s="42"/>
      <c r="J354" s="189"/>
      <c r="K354" s="189"/>
      <c r="L354" s="30"/>
      <c r="M354" s="25"/>
      <c r="N354" s="30"/>
      <c r="O354" s="30"/>
      <c r="P354" s="32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8"/>
      <c r="AJ354" s="38"/>
      <c r="AK354" s="38"/>
      <c r="AL354" s="38"/>
      <c r="AM354" s="38"/>
      <c r="AN354" s="38"/>
      <c r="AO354" s="38"/>
      <c r="AP354" s="38"/>
      <c r="AQ354" s="38"/>
      <c r="AR354" s="38"/>
      <c r="AS354" s="38"/>
      <c r="AT354" s="38"/>
      <c r="AU354" s="38"/>
      <c r="AV354" s="38"/>
      <c r="AW354" s="38"/>
      <c r="AX354" s="38"/>
      <c r="AY354" s="38"/>
      <c r="AZ354" s="38"/>
      <c r="BA354" s="38"/>
      <c r="BB354" s="38"/>
      <c r="BC354" s="38"/>
      <c r="BD354" s="38"/>
      <c r="BE354" s="38"/>
      <c r="BF354" s="38"/>
      <c r="BG354" s="38"/>
      <c r="BH354" s="38"/>
      <c r="BI354" s="38"/>
      <c r="BJ354" s="38"/>
      <c r="BK354" s="38"/>
      <c r="BL354" s="38"/>
      <c r="BM354" s="38"/>
      <c r="BN354" s="38"/>
      <c r="BO354" s="38"/>
      <c r="BP354" s="38"/>
      <c r="BQ354" s="38"/>
      <c r="BR354" s="38"/>
      <c r="BS354" s="38"/>
      <c r="BT354" s="38"/>
      <c r="BU354" s="38"/>
      <c r="BV354" s="38"/>
      <c r="BW354" s="38"/>
      <c r="BX354" s="38"/>
      <c r="BY354" s="38"/>
      <c r="BZ354" s="38"/>
      <c r="CA354" s="38"/>
      <c r="CB354" s="38"/>
      <c r="CC354" s="38"/>
      <c r="CD354" s="38"/>
      <c r="CE354" s="38"/>
      <c r="CF354" s="38"/>
      <c r="CG354" s="38"/>
      <c r="CH354" s="38"/>
      <c r="CI354" s="38"/>
      <c r="CJ354" s="38"/>
      <c r="CK354" s="38"/>
      <c r="CL354" s="38"/>
      <c r="CM354" s="38"/>
      <c r="CN354" s="38"/>
      <c r="CO354" s="38"/>
      <c r="CP354" s="38"/>
      <c r="CQ354" s="38"/>
      <c r="CR354" s="38"/>
      <c r="CS354" s="38"/>
      <c r="CT354" s="38"/>
      <c r="CU354" s="38"/>
      <c r="CV354" s="38"/>
      <c r="CW354" s="38"/>
      <c r="CX354" s="38"/>
      <c r="CY354" s="38"/>
      <c r="CZ354" s="38"/>
      <c r="DA354" s="38"/>
      <c r="DB354" s="38"/>
      <c r="DC354" s="38"/>
      <c r="DD354" s="38"/>
      <c r="DE354" s="38"/>
      <c r="DF354" s="38"/>
      <c r="DG354" s="38"/>
      <c r="DH354" s="38"/>
      <c r="DI354" s="38"/>
      <c r="DJ354" s="38"/>
      <c r="DK354" s="38"/>
      <c r="DL354" s="38"/>
      <c r="DM354" s="38"/>
      <c r="DN354" s="38"/>
      <c r="DO354" s="38"/>
      <c r="DP354" s="38"/>
      <c r="DQ354" s="38"/>
      <c r="DR354" s="38"/>
      <c r="DS354" s="38"/>
      <c r="DT354" s="38"/>
      <c r="DU354" s="38"/>
      <c r="DV354" s="38"/>
      <c r="DW354" s="38"/>
      <c r="DX354" s="38"/>
      <c r="DY354" s="38"/>
      <c r="DZ354" s="38"/>
      <c r="EA354" s="38"/>
      <c r="EB354" s="38"/>
      <c r="EC354" s="38"/>
      <c r="ED354" s="38"/>
      <c r="EE354" s="38"/>
      <c r="EF354" s="38"/>
      <c r="EG354" s="38"/>
      <c r="EH354" s="38"/>
      <c r="EI354" s="38"/>
      <c r="EJ354" s="38"/>
      <c r="EK354" s="38"/>
      <c r="EL354" s="38"/>
      <c r="EM354" s="38"/>
      <c r="EN354" s="38"/>
      <c r="EO354" s="38"/>
      <c r="EP354" s="38"/>
      <c r="EQ354" s="38"/>
      <c r="ER354" s="38"/>
      <c r="ES354" s="38"/>
      <c r="ET354" s="38"/>
      <c r="EU354" s="38"/>
      <c r="EV354" s="38"/>
      <c r="EW354" s="38"/>
      <c r="EX354" s="38"/>
      <c r="EY354" s="38"/>
      <c r="EZ354" s="38"/>
      <c r="FA354" s="38"/>
      <c r="FB354" s="38"/>
      <c r="FC354" s="38"/>
      <c r="FD354" s="38"/>
      <c r="FE354" s="38"/>
      <c r="FF354" s="38"/>
      <c r="FG354" s="38"/>
      <c r="FH354" s="38"/>
      <c r="FI354" s="38"/>
      <c r="FJ354" s="38"/>
      <c r="FK354" s="38"/>
      <c r="FL354" s="38"/>
      <c r="FM354" s="38"/>
      <c r="FN354" s="38"/>
      <c r="FO354" s="38"/>
      <c r="FP354" s="38"/>
      <c r="FQ354" s="38"/>
      <c r="FR354" s="38"/>
      <c r="FS354" s="38"/>
      <c r="FT354" s="38"/>
      <c r="FU354" s="38"/>
      <c r="FV354" s="38"/>
      <c r="FW354" s="38"/>
      <c r="FX354" s="38"/>
      <c r="FY354" s="38"/>
      <c r="FZ354" s="38"/>
      <c r="GA354" s="38"/>
      <c r="GB354" s="38"/>
      <c r="GC354" s="38"/>
      <c r="GD354" s="38"/>
      <c r="GE354" s="38"/>
      <c r="GF354" s="38"/>
      <c r="GG354" s="38"/>
      <c r="GH354" s="38"/>
      <c r="GI354" s="38"/>
      <c r="GJ354" s="38"/>
      <c r="GK354" s="38"/>
      <c r="GL354" s="38"/>
      <c r="GM354" s="38"/>
      <c r="GN354" s="38"/>
      <c r="GO354" s="38"/>
      <c r="GP354" s="38"/>
      <c r="GQ354" s="38"/>
      <c r="GR354" s="38"/>
      <c r="GS354" s="38"/>
      <c r="GT354" s="38"/>
      <c r="GU354" s="38"/>
      <c r="GV354" s="38"/>
      <c r="GW354" s="38"/>
      <c r="GX354" s="38"/>
      <c r="GY354" s="38"/>
      <c r="GZ354" s="38"/>
      <c r="HA354" s="38"/>
      <c r="HB354" s="38"/>
      <c r="HC354" s="38"/>
      <c r="HD354" s="38"/>
      <c r="HE354" s="38"/>
      <c r="HF354" s="38"/>
      <c r="HG354" s="38"/>
      <c r="HH354" s="38"/>
      <c r="HI354" s="38"/>
      <c r="HJ354" s="38"/>
      <c r="HK354" s="38"/>
      <c r="HL354" s="38"/>
      <c r="HM354" s="38"/>
      <c r="HN354" s="38"/>
      <c r="HO354" s="38"/>
      <c r="HP354" s="38"/>
      <c r="HQ354" s="38"/>
      <c r="HR354" s="38"/>
      <c r="HS354" s="38"/>
      <c r="HT354" s="38"/>
    </row>
    <row r="355" spans="1:228">
      <c r="B355" s="29"/>
      <c r="C355" s="30"/>
      <c r="D355" s="43"/>
      <c r="E355" s="42" t="s">
        <v>246</v>
      </c>
      <c r="F355" s="42" t="s">
        <v>701</v>
      </c>
      <c r="G355" s="42" t="s">
        <v>691</v>
      </c>
      <c r="H355" s="42"/>
      <c r="I355" s="42"/>
      <c r="J355" s="189"/>
      <c r="K355" s="189"/>
      <c r="L355" s="30"/>
      <c r="N355" s="30"/>
      <c r="O355" s="30"/>
      <c r="P355" s="32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8"/>
      <c r="AJ355" s="38"/>
      <c r="AK355" s="38"/>
      <c r="AL355" s="38"/>
      <c r="AM355" s="38"/>
      <c r="AN355" s="38"/>
      <c r="AO355" s="38"/>
      <c r="AP355" s="38"/>
      <c r="AQ355" s="38"/>
      <c r="AR355" s="38"/>
      <c r="AS355" s="38"/>
      <c r="AT355" s="38"/>
      <c r="AU355" s="38"/>
      <c r="AV355" s="38"/>
      <c r="AW355" s="38"/>
      <c r="AX355" s="38"/>
      <c r="AY355" s="38"/>
      <c r="AZ355" s="38"/>
      <c r="BA355" s="38"/>
      <c r="BB355" s="38"/>
      <c r="BC355" s="38"/>
      <c r="BD355" s="38"/>
      <c r="BE355" s="38"/>
      <c r="BF355" s="38"/>
      <c r="BG355" s="38"/>
      <c r="BH355" s="38"/>
      <c r="BI355" s="38"/>
      <c r="BJ355" s="38"/>
      <c r="BK355" s="38"/>
      <c r="BL355" s="38"/>
      <c r="BM355" s="38"/>
      <c r="BN355" s="38"/>
      <c r="BO355" s="38"/>
      <c r="BP355" s="38"/>
      <c r="BQ355" s="38"/>
      <c r="BR355" s="38"/>
      <c r="BS355" s="38"/>
      <c r="BT355" s="38"/>
      <c r="BU355" s="38"/>
      <c r="BV355" s="38"/>
      <c r="BW355" s="38"/>
      <c r="BX355" s="38"/>
      <c r="BY355" s="38"/>
      <c r="BZ355" s="38"/>
      <c r="CA355" s="38"/>
      <c r="CB355" s="38"/>
      <c r="CC355" s="38"/>
      <c r="CD355" s="38"/>
      <c r="CE355" s="38"/>
      <c r="CF355" s="38"/>
      <c r="CG355" s="38"/>
      <c r="CH355" s="38"/>
      <c r="CI355" s="38"/>
      <c r="CJ355" s="38"/>
      <c r="CK355" s="38"/>
      <c r="CL355" s="38"/>
      <c r="CM355" s="38"/>
      <c r="CN355" s="38"/>
      <c r="CO355" s="38"/>
      <c r="CP355" s="38"/>
      <c r="CQ355" s="38"/>
      <c r="CR355" s="38"/>
      <c r="CS355" s="38"/>
      <c r="CT355" s="38"/>
      <c r="CU355" s="38"/>
      <c r="CV355" s="38"/>
      <c r="CW355" s="38"/>
      <c r="CX355" s="38"/>
      <c r="CY355" s="38"/>
      <c r="CZ355" s="38"/>
      <c r="DA355" s="38"/>
      <c r="DB355" s="38"/>
      <c r="DC355" s="38"/>
      <c r="DD355" s="38"/>
      <c r="DE355" s="38"/>
      <c r="DF355" s="38"/>
      <c r="DG355" s="38"/>
      <c r="DH355" s="38"/>
      <c r="DI355" s="38"/>
      <c r="DJ355" s="38"/>
      <c r="DK355" s="38"/>
      <c r="DL355" s="38"/>
      <c r="DM355" s="38"/>
      <c r="DN355" s="38"/>
      <c r="DO355" s="38"/>
      <c r="DP355" s="38"/>
      <c r="DQ355" s="38"/>
      <c r="DR355" s="38"/>
      <c r="DS355" s="38"/>
      <c r="DT355" s="38"/>
      <c r="DU355" s="38"/>
      <c r="DV355" s="38"/>
      <c r="DW355" s="38"/>
      <c r="DX355" s="38"/>
      <c r="DY355" s="38"/>
      <c r="DZ355" s="38"/>
      <c r="EA355" s="38"/>
      <c r="EB355" s="38"/>
      <c r="EC355" s="38"/>
      <c r="ED355" s="38"/>
      <c r="EE355" s="38"/>
      <c r="EF355" s="38"/>
      <c r="EG355" s="38"/>
      <c r="EH355" s="38"/>
      <c r="EI355" s="38"/>
      <c r="EJ355" s="38"/>
      <c r="EK355" s="38"/>
      <c r="EL355" s="38"/>
      <c r="EM355" s="38"/>
      <c r="EN355" s="38"/>
      <c r="EO355" s="38"/>
      <c r="EP355" s="38"/>
      <c r="EQ355" s="38"/>
      <c r="ER355" s="38"/>
      <c r="ES355" s="38"/>
      <c r="ET355" s="38"/>
      <c r="EU355" s="38"/>
      <c r="EV355" s="38"/>
      <c r="EW355" s="38"/>
      <c r="EX355" s="38"/>
      <c r="EY355" s="38"/>
      <c r="EZ355" s="38"/>
      <c r="FA355" s="38"/>
      <c r="FB355" s="38"/>
      <c r="FC355" s="38"/>
      <c r="FD355" s="38"/>
      <c r="FE355" s="38"/>
      <c r="FF355" s="38"/>
      <c r="FG355" s="38"/>
      <c r="FH355" s="38"/>
      <c r="FI355" s="38"/>
      <c r="FJ355" s="38"/>
      <c r="FK355" s="38"/>
      <c r="FL355" s="38"/>
      <c r="FM355" s="38"/>
      <c r="FN355" s="38"/>
      <c r="FO355" s="38"/>
      <c r="FP355" s="38"/>
      <c r="FQ355" s="38"/>
      <c r="FR355" s="38"/>
      <c r="FS355" s="38"/>
      <c r="FT355" s="38"/>
      <c r="FU355" s="38"/>
      <c r="FV355" s="38"/>
      <c r="FW355" s="38"/>
      <c r="FX355" s="38"/>
      <c r="FY355" s="38"/>
      <c r="FZ355" s="38"/>
      <c r="GA355" s="38"/>
      <c r="GB355" s="38"/>
      <c r="GC355" s="38"/>
      <c r="GD355" s="38"/>
      <c r="GE355" s="38"/>
      <c r="GF355" s="38"/>
      <c r="GG355" s="38"/>
      <c r="GH355" s="38"/>
      <c r="GI355" s="38"/>
      <c r="GJ355" s="38"/>
      <c r="GK355" s="38"/>
      <c r="GL355" s="38"/>
      <c r="GM355" s="38"/>
      <c r="GN355" s="38"/>
      <c r="GO355" s="38"/>
      <c r="GP355" s="38"/>
      <c r="GQ355" s="38"/>
      <c r="GR355" s="38"/>
      <c r="GS355" s="38"/>
      <c r="GT355" s="38"/>
      <c r="GU355" s="38"/>
      <c r="GV355" s="38"/>
      <c r="GW355" s="38"/>
      <c r="GX355" s="38"/>
      <c r="GY355" s="38"/>
      <c r="GZ355" s="38"/>
      <c r="HA355" s="38"/>
      <c r="HB355" s="38"/>
      <c r="HC355" s="38"/>
      <c r="HD355" s="38"/>
      <c r="HE355" s="38"/>
      <c r="HF355" s="38"/>
      <c r="HG355" s="38"/>
      <c r="HH355" s="38"/>
      <c r="HI355" s="38"/>
      <c r="HJ355" s="38"/>
      <c r="HK355" s="38"/>
      <c r="HL355" s="38"/>
      <c r="HM355" s="38"/>
      <c r="HN355" s="38"/>
      <c r="HO355" s="38"/>
      <c r="HP355" s="38"/>
      <c r="HQ355" s="38"/>
      <c r="HR355" s="38"/>
      <c r="HS355" s="38"/>
      <c r="HT355" s="38"/>
    </row>
    <row r="356" spans="1:228">
      <c r="A356" s="82">
        <v>8000</v>
      </c>
      <c r="B356" s="68" t="s">
        <v>175</v>
      </c>
      <c r="C356" s="211">
        <v>10</v>
      </c>
      <c r="D356" s="81"/>
      <c r="E356" s="81" t="s">
        <v>268</v>
      </c>
      <c r="F356" s="81" t="s">
        <v>268</v>
      </c>
      <c r="G356" s="81" t="s">
        <v>268</v>
      </c>
      <c r="H356" s="70"/>
      <c r="I356" s="152" t="s">
        <v>228</v>
      </c>
      <c r="J356" s="152" t="s">
        <v>261</v>
      </c>
      <c r="K356" s="190" t="s">
        <v>312</v>
      </c>
      <c r="L356" s="70"/>
      <c r="M356" s="44"/>
    </row>
    <row r="357" spans="1:228">
      <c r="B357" s="29"/>
      <c r="C357" s="212"/>
      <c r="D357" s="50"/>
      <c r="E357" s="50" t="s">
        <v>268</v>
      </c>
      <c r="F357" s="35"/>
      <c r="G357" s="30"/>
      <c r="H357" s="30"/>
      <c r="I357" s="189"/>
      <c r="J357" s="189"/>
      <c r="K357" s="189"/>
      <c r="L357" s="30"/>
      <c r="M357" s="31"/>
    </row>
    <row r="358" spans="1:228">
      <c r="B358" s="29"/>
      <c r="C358" s="212"/>
      <c r="D358" s="50"/>
      <c r="E358" s="50" t="s">
        <v>268</v>
      </c>
      <c r="F358" s="35"/>
      <c r="G358" s="30"/>
      <c r="H358" s="30"/>
      <c r="I358" s="189"/>
      <c r="J358" s="189"/>
      <c r="K358" s="189"/>
      <c r="L358" s="30"/>
      <c r="M358" s="31"/>
    </row>
    <row r="359" spans="1:228">
      <c r="B359" s="29"/>
      <c r="C359" s="212"/>
      <c r="D359" s="50"/>
      <c r="E359" s="50" t="s">
        <v>268</v>
      </c>
      <c r="F359" s="35"/>
      <c r="G359" s="30"/>
      <c r="H359" s="30"/>
      <c r="I359" s="189"/>
      <c r="J359" s="189"/>
      <c r="K359" s="189"/>
      <c r="L359" s="30"/>
      <c r="M359" s="31"/>
    </row>
    <row r="360" spans="1:228">
      <c r="B360" s="29"/>
      <c r="C360" s="212"/>
      <c r="D360" s="50"/>
      <c r="E360" s="50" t="s">
        <v>268</v>
      </c>
      <c r="F360" s="35"/>
      <c r="G360" s="30"/>
      <c r="H360" s="30"/>
      <c r="I360" s="189"/>
      <c r="J360" s="189"/>
      <c r="K360" s="189"/>
      <c r="L360" s="30"/>
      <c r="M360" s="31"/>
    </row>
    <row r="361" spans="1:228">
      <c r="B361" s="29"/>
      <c r="C361" s="30"/>
      <c r="D361" s="43"/>
      <c r="E361" s="50" t="s">
        <v>268</v>
      </c>
      <c r="F361" s="35"/>
      <c r="G361" s="30"/>
      <c r="H361" s="30"/>
      <c r="I361" s="189"/>
      <c r="J361" s="189"/>
      <c r="K361" s="189"/>
      <c r="L361" s="30"/>
    </row>
    <row r="362" spans="1:228">
      <c r="B362" s="29"/>
      <c r="C362" s="30"/>
      <c r="D362" s="43"/>
      <c r="E362" s="50" t="s">
        <v>268</v>
      </c>
      <c r="F362" s="35"/>
      <c r="G362" s="30"/>
      <c r="H362" s="30"/>
      <c r="I362" s="189"/>
      <c r="J362" s="189"/>
      <c r="K362" s="189"/>
      <c r="L362" s="30"/>
    </row>
    <row r="363" spans="1:228">
      <c r="B363" s="29"/>
      <c r="C363" s="30"/>
      <c r="D363" s="43"/>
      <c r="E363" s="50" t="s">
        <v>268</v>
      </c>
      <c r="F363" s="35"/>
      <c r="G363" s="30"/>
      <c r="H363" s="30"/>
      <c r="I363" s="189"/>
      <c r="J363" s="189"/>
      <c r="K363" s="189"/>
      <c r="L363" s="30"/>
    </row>
    <row r="364" spans="1:228">
      <c r="B364" s="29"/>
      <c r="C364" s="30"/>
      <c r="D364" s="43"/>
      <c r="E364" s="50" t="s">
        <v>268</v>
      </c>
      <c r="F364" s="35"/>
      <c r="G364" s="30"/>
      <c r="H364" s="30"/>
      <c r="I364" s="189"/>
      <c r="J364" s="189"/>
      <c r="K364" s="189"/>
      <c r="L364" s="30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A364" s="71"/>
      <c r="AB364" s="71"/>
      <c r="AC364" s="71"/>
      <c r="AD364" s="71"/>
      <c r="AE364" s="71"/>
      <c r="AF364" s="71"/>
      <c r="AG364" s="71"/>
      <c r="AH364" s="71"/>
      <c r="AI364" s="71"/>
      <c r="AJ364" s="71"/>
      <c r="AK364" s="71"/>
      <c r="AL364" s="71"/>
      <c r="AM364" s="71"/>
      <c r="AN364" s="71"/>
      <c r="AO364" s="71"/>
      <c r="AP364" s="71"/>
      <c r="AQ364" s="71"/>
      <c r="AR364" s="71"/>
      <c r="AS364" s="71"/>
      <c r="AT364" s="71"/>
      <c r="AU364" s="71"/>
      <c r="AV364" s="71"/>
      <c r="AW364" s="71"/>
      <c r="AX364" s="71"/>
      <c r="AY364" s="71"/>
      <c r="AZ364" s="71"/>
      <c r="BA364" s="71"/>
      <c r="BB364" s="71"/>
      <c r="BC364" s="71"/>
      <c r="BD364" s="71"/>
      <c r="BE364" s="71"/>
      <c r="BF364" s="71"/>
      <c r="BG364" s="71"/>
      <c r="BH364" s="71"/>
      <c r="BI364" s="71"/>
      <c r="BJ364" s="71"/>
      <c r="BK364" s="71"/>
      <c r="BL364" s="71"/>
      <c r="BM364" s="71"/>
      <c r="BN364" s="71"/>
      <c r="BO364" s="71"/>
      <c r="BP364" s="71"/>
      <c r="BQ364" s="71"/>
      <c r="BR364" s="71"/>
      <c r="BS364" s="71"/>
      <c r="BT364" s="71"/>
      <c r="BU364" s="71"/>
      <c r="BV364" s="71"/>
      <c r="BW364" s="71"/>
      <c r="BX364" s="71"/>
      <c r="BY364" s="71"/>
      <c r="BZ364" s="71"/>
      <c r="CA364" s="71"/>
      <c r="CB364" s="71"/>
      <c r="CC364" s="71"/>
      <c r="CD364" s="71"/>
      <c r="CE364" s="71"/>
      <c r="CF364" s="71"/>
      <c r="CG364" s="71"/>
      <c r="CH364" s="71"/>
      <c r="CI364" s="71"/>
      <c r="CJ364" s="71"/>
      <c r="CK364" s="71"/>
      <c r="CL364" s="71"/>
      <c r="CM364" s="71"/>
      <c r="CN364" s="71"/>
      <c r="CO364" s="71"/>
      <c r="CP364" s="71"/>
      <c r="CQ364" s="71"/>
      <c r="CR364" s="71"/>
      <c r="CS364" s="71"/>
      <c r="CT364" s="71"/>
      <c r="CU364" s="71"/>
      <c r="CV364" s="71"/>
      <c r="CW364" s="71"/>
      <c r="CX364" s="71"/>
      <c r="CY364" s="71"/>
      <c r="CZ364" s="71"/>
      <c r="DA364" s="71"/>
      <c r="DB364" s="71"/>
      <c r="DC364" s="71"/>
      <c r="DD364" s="71"/>
      <c r="DE364" s="71"/>
      <c r="DF364" s="71"/>
      <c r="DG364" s="71"/>
      <c r="DH364" s="71"/>
      <c r="DI364" s="71"/>
      <c r="DJ364" s="71"/>
      <c r="DK364" s="71"/>
      <c r="DL364" s="71"/>
      <c r="DM364" s="71"/>
      <c r="DN364" s="71"/>
      <c r="DO364" s="71"/>
      <c r="DP364" s="71"/>
      <c r="DQ364" s="71"/>
      <c r="DR364" s="71"/>
      <c r="DS364" s="71"/>
      <c r="DT364" s="71"/>
      <c r="DU364" s="71"/>
      <c r="DV364" s="71"/>
      <c r="DW364" s="71"/>
      <c r="DX364" s="71"/>
      <c r="DY364" s="71"/>
      <c r="DZ364" s="71"/>
      <c r="EA364" s="71"/>
      <c r="EB364" s="71"/>
      <c r="EC364" s="71"/>
      <c r="ED364" s="71"/>
      <c r="EE364" s="71"/>
      <c r="EF364" s="71"/>
      <c r="EG364" s="71"/>
      <c r="EH364" s="71"/>
      <c r="EI364" s="71"/>
      <c r="EJ364" s="71"/>
      <c r="EK364" s="71"/>
      <c r="EL364" s="71"/>
      <c r="EM364" s="71"/>
      <c r="EN364" s="71"/>
      <c r="EO364" s="71"/>
      <c r="EP364" s="71"/>
      <c r="EQ364" s="71"/>
      <c r="ER364" s="71"/>
      <c r="ES364" s="71"/>
      <c r="ET364" s="71"/>
      <c r="EU364" s="71"/>
      <c r="EV364" s="71"/>
      <c r="EW364" s="71"/>
      <c r="EX364" s="71"/>
      <c r="EY364" s="71"/>
      <c r="EZ364" s="71"/>
      <c r="FA364" s="71"/>
      <c r="FB364" s="71"/>
      <c r="FC364" s="71"/>
      <c r="FD364" s="71"/>
      <c r="FE364" s="71"/>
      <c r="FF364" s="71"/>
      <c r="FG364" s="71"/>
      <c r="FH364" s="71"/>
      <c r="FI364" s="71"/>
      <c r="FJ364" s="71"/>
      <c r="FK364" s="71"/>
      <c r="FL364" s="71"/>
      <c r="FM364" s="71"/>
      <c r="FN364" s="71"/>
      <c r="FO364" s="71"/>
      <c r="FP364" s="71"/>
      <c r="FQ364" s="71"/>
      <c r="FR364" s="71"/>
      <c r="FS364" s="71"/>
      <c r="FT364" s="71"/>
      <c r="FU364" s="71"/>
      <c r="FV364" s="71"/>
      <c r="FW364" s="71"/>
      <c r="FX364" s="71"/>
      <c r="FY364" s="71"/>
      <c r="FZ364" s="71"/>
      <c r="GA364" s="71"/>
      <c r="GB364" s="71"/>
      <c r="GC364" s="71"/>
      <c r="GD364" s="71"/>
      <c r="GE364" s="71"/>
      <c r="GF364" s="71"/>
      <c r="GG364" s="71"/>
      <c r="GH364" s="71"/>
      <c r="GI364" s="71"/>
      <c r="GJ364" s="71"/>
      <c r="GK364" s="71"/>
      <c r="GL364" s="71"/>
      <c r="GM364" s="71"/>
      <c r="GN364" s="71"/>
      <c r="GO364" s="71"/>
      <c r="GP364" s="71"/>
      <c r="GQ364" s="71"/>
      <c r="GR364" s="71"/>
      <c r="GS364" s="71"/>
      <c r="GT364" s="71"/>
      <c r="GU364" s="71"/>
      <c r="GV364" s="71"/>
      <c r="GW364" s="71"/>
      <c r="GX364" s="71"/>
      <c r="GY364" s="71"/>
      <c r="GZ364" s="71"/>
      <c r="HA364" s="71"/>
      <c r="HB364" s="71"/>
      <c r="HC364" s="71"/>
      <c r="HD364" s="71"/>
      <c r="HE364" s="71"/>
      <c r="HF364" s="71"/>
      <c r="HG364" s="71"/>
      <c r="HH364" s="71"/>
      <c r="HI364" s="71"/>
      <c r="HJ364" s="71"/>
      <c r="HK364" s="71"/>
      <c r="HL364" s="71"/>
      <c r="HM364" s="71"/>
      <c r="HN364" s="71"/>
      <c r="HO364" s="71"/>
      <c r="HP364" s="71"/>
      <c r="HQ364" s="71"/>
      <c r="HR364" s="71"/>
      <c r="HS364" s="71"/>
      <c r="HT364" s="71"/>
    </row>
    <row r="365" spans="1:228">
      <c r="A365" s="84"/>
      <c r="B365" s="36"/>
      <c r="C365" s="213"/>
      <c r="D365" s="36"/>
      <c r="E365" s="50" t="s">
        <v>268</v>
      </c>
      <c r="F365" s="35"/>
      <c r="G365" s="30"/>
      <c r="H365" s="30"/>
      <c r="I365" s="189"/>
      <c r="J365" s="189"/>
      <c r="K365" s="189"/>
      <c r="L365" s="30"/>
    </row>
    <row r="366" spans="1:228">
      <c r="A366" s="84"/>
      <c r="B366" s="36"/>
      <c r="C366" s="213"/>
      <c r="D366" s="36"/>
      <c r="E366" s="50" t="s">
        <v>268</v>
      </c>
      <c r="F366" s="35"/>
      <c r="G366" s="30"/>
      <c r="H366" s="30"/>
      <c r="I366" s="189"/>
      <c r="J366" s="189"/>
      <c r="K366" s="189"/>
      <c r="L366" s="30"/>
    </row>
    <row r="367" spans="1:228" s="71" customFormat="1" ht="26.25">
      <c r="A367" s="82">
        <v>8000</v>
      </c>
      <c r="B367" s="81" t="s">
        <v>175</v>
      </c>
      <c r="C367" s="211">
        <v>10</v>
      </c>
      <c r="D367" s="81"/>
      <c r="E367" s="81" t="s">
        <v>543</v>
      </c>
      <c r="F367" s="81" t="s">
        <v>543</v>
      </c>
      <c r="G367" s="81" t="s">
        <v>543</v>
      </c>
      <c r="H367" s="70"/>
      <c r="I367" s="152" t="s">
        <v>538</v>
      </c>
      <c r="J367" s="152" t="s">
        <v>539</v>
      </c>
      <c r="K367" s="201" t="s">
        <v>542</v>
      </c>
      <c r="L367" s="70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  <c r="BA367" s="31"/>
      <c r="BB367" s="31"/>
      <c r="BC367" s="31"/>
      <c r="BD367" s="31"/>
      <c r="BE367" s="31"/>
      <c r="BF367" s="31"/>
      <c r="BG367" s="31"/>
      <c r="BH367" s="31"/>
      <c r="BI367" s="31"/>
      <c r="BJ367" s="31"/>
      <c r="BK367" s="31"/>
      <c r="BL367" s="31"/>
      <c r="BM367" s="31"/>
      <c r="BN367" s="31"/>
      <c r="BO367" s="31"/>
      <c r="BP367" s="31"/>
      <c r="BQ367" s="31"/>
      <c r="BR367" s="31"/>
      <c r="BS367" s="31"/>
      <c r="BT367" s="31"/>
      <c r="BU367" s="31"/>
      <c r="BV367" s="31"/>
      <c r="BW367" s="31"/>
      <c r="BX367" s="31"/>
      <c r="BY367" s="31"/>
      <c r="BZ367" s="31"/>
      <c r="CA367" s="31"/>
      <c r="CB367" s="31"/>
      <c r="CC367" s="31"/>
      <c r="CD367" s="31"/>
      <c r="CE367" s="31"/>
      <c r="CF367" s="31"/>
      <c r="CG367" s="31"/>
      <c r="CH367" s="31"/>
      <c r="CI367" s="31"/>
      <c r="CJ367" s="31"/>
      <c r="CK367" s="31"/>
      <c r="CL367" s="31"/>
      <c r="CM367" s="31"/>
      <c r="CN367" s="31"/>
      <c r="CO367" s="31"/>
      <c r="CP367" s="31"/>
      <c r="CQ367" s="31"/>
      <c r="CR367" s="31"/>
      <c r="CS367" s="31"/>
      <c r="CT367" s="31"/>
      <c r="CU367" s="31"/>
      <c r="CV367" s="31"/>
      <c r="CW367" s="31"/>
      <c r="CX367" s="31"/>
      <c r="CY367" s="31"/>
      <c r="CZ367" s="31"/>
      <c r="DA367" s="31"/>
      <c r="DB367" s="31"/>
      <c r="DC367" s="31"/>
      <c r="DD367" s="31"/>
      <c r="DE367" s="31"/>
      <c r="DF367" s="31"/>
      <c r="DG367" s="31"/>
      <c r="DH367" s="31"/>
      <c r="DI367" s="31"/>
      <c r="DJ367" s="31"/>
      <c r="DK367" s="31"/>
      <c r="DL367" s="31"/>
      <c r="DM367" s="31"/>
      <c r="DN367" s="31"/>
      <c r="DO367" s="31"/>
      <c r="DP367" s="31"/>
      <c r="DQ367" s="31"/>
      <c r="DR367" s="31"/>
      <c r="DS367" s="31"/>
      <c r="DT367" s="31"/>
      <c r="DU367" s="31"/>
      <c r="DV367" s="31"/>
      <c r="DW367" s="31"/>
      <c r="DX367" s="31"/>
      <c r="DY367" s="31"/>
      <c r="DZ367" s="31"/>
      <c r="EA367" s="31"/>
      <c r="EB367" s="31"/>
      <c r="EC367" s="31"/>
      <c r="ED367" s="31"/>
      <c r="EE367" s="31"/>
      <c r="EF367" s="31"/>
      <c r="EG367" s="31"/>
      <c r="EH367" s="31"/>
      <c r="EI367" s="31"/>
      <c r="EJ367" s="31"/>
      <c r="EK367" s="31"/>
      <c r="EL367" s="31"/>
      <c r="EM367" s="31"/>
      <c r="EN367" s="31"/>
      <c r="EO367" s="31"/>
      <c r="EP367" s="31"/>
      <c r="EQ367" s="31"/>
      <c r="ER367" s="31"/>
      <c r="ES367" s="31"/>
      <c r="ET367" s="31"/>
      <c r="EU367" s="31"/>
      <c r="EV367" s="31"/>
      <c r="EW367" s="31"/>
      <c r="EX367" s="31"/>
      <c r="EY367" s="31"/>
      <c r="EZ367" s="31"/>
      <c r="FA367" s="31"/>
      <c r="FB367" s="31"/>
      <c r="FC367" s="31"/>
      <c r="FD367" s="31"/>
      <c r="FE367" s="31"/>
      <c r="FF367" s="31"/>
      <c r="FG367" s="31"/>
      <c r="FH367" s="31"/>
      <c r="FI367" s="31"/>
      <c r="FJ367" s="31"/>
      <c r="FK367" s="31"/>
      <c r="FL367" s="31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</row>
    <row r="368" spans="1:228">
      <c r="B368" s="50"/>
      <c r="C368" s="212"/>
      <c r="D368" s="50"/>
      <c r="E368" s="50" t="s">
        <v>543</v>
      </c>
      <c r="F368" s="35"/>
      <c r="G368" s="30"/>
      <c r="H368" s="30"/>
      <c r="I368" s="189"/>
      <c r="J368" s="189"/>
      <c r="K368" s="189"/>
      <c r="L368" s="30"/>
    </row>
    <row r="369" spans="1:228">
      <c r="B369" s="50"/>
      <c r="C369" s="212"/>
      <c r="D369" s="50"/>
      <c r="E369" s="50" t="s">
        <v>543</v>
      </c>
      <c r="F369" s="35"/>
      <c r="G369" s="30"/>
      <c r="H369" s="30"/>
      <c r="I369" s="189"/>
      <c r="J369" s="189"/>
      <c r="K369" s="189"/>
      <c r="L369" s="30"/>
    </row>
    <row r="370" spans="1:228">
      <c r="B370" s="50"/>
      <c r="C370" s="212"/>
      <c r="D370" s="50"/>
      <c r="E370" s="50" t="s">
        <v>543</v>
      </c>
      <c r="F370" s="35"/>
      <c r="G370" s="30"/>
      <c r="H370" s="30"/>
      <c r="I370" s="189"/>
      <c r="J370" s="189"/>
      <c r="K370" s="189"/>
      <c r="L370" s="30"/>
    </row>
    <row r="371" spans="1:228">
      <c r="B371" s="50"/>
      <c r="C371" s="212"/>
      <c r="D371" s="50"/>
      <c r="E371" s="50" t="s">
        <v>543</v>
      </c>
      <c r="F371" s="35"/>
      <c r="G371" s="30"/>
      <c r="H371" s="30"/>
      <c r="I371" s="189"/>
      <c r="J371" s="189"/>
      <c r="K371" s="189"/>
      <c r="L371" s="30"/>
    </row>
    <row r="372" spans="1:228">
      <c r="B372" s="50"/>
      <c r="C372" s="212"/>
      <c r="D372" s="50"/>
      <c r="E372" s="50" t="s">
        <v>543</v>
      </c>
      <c r="F372" s="35"/>
      <c r="G372" s="30"/>
      <c r="H372" s="30"/>
      <c r="I372" s="189"/>
      <c r="J372" s="189"/>
      <c r="K372" s="189"/>
      <c r="L372" s="30"/>
    </row>
    <row r="373" spans="1:228">
      <c r="B373" s="50"/>
      <c r="C373" s="212"/>
      <c r="D373" s="50"/>
      <c r="E373" s="50" t="s">
        <v>543</v>
      </c>
      <c r="F373" s="35"/>
      <c r="G373" s="30"/>
      <c r="H373" s="30"/>
      <c r="I373" s="189"/>
      <c r="J373" s="189"/>
      <c r="K373" s="189"/>
      <c r="L373" s="30"/>
    </row>
    <row r="374" spans="1:228">
      <c r="B374" s="50"/>
      <c r="C374" s="212"/>
      <c r="D374" s="50"/>
      <c r="E374" s="50" t="s">
        <v>543</v>
      </c>
      <c r="F374" s="35"/>
      <c r="G374" s="30"/>
      <c r="H374" s="30"/>
      <c r="I374" s="189"/>
      <c r="J374" s="189"/>
      <c r="K374" s="189"/>
      <c r="L374" s="30"/>
    </row>
    <row r="375" spans="1:228">
      <c r="B375" s="50"/>
      <c r="C375" s="212"/>
      <c r="D375" s="50"/>
      <c r="E375" s="50" t="s">
        <v>543</v>
      </c>
      <c r="F375" s="35"/>
      <c r="G375" s="30"/>
      <c r="H375" s="30"/>
      <c r="I375" s="189"/>
      <c r="J375" s="189"/>
      <c r="K375" s="189"/>
      <c r="L375" s="30"/>
    </row>
    <row r="376" spans="1:228">
      <c r="B376" s="50"/>
      <c r="C376" s="212"/>
      <c r="D376" s="50"/>
      <c r="E376" s="50" t="s">
        <v>543</v>
      </c>
      <c r="F376" s="35"/>
      <c r="G376" s="30"/>
      <c r="H376" s="30"/>
      <c r="I376" s="189"/>
      <c r="J376" s="189"/>
      <c r="K376" s="189"/>
      <c r="L376" s="30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  <c r="AA376" s="71"/>
      <c r="AB376" s="71"/>
      <c r="AC376" s="71"/>
      <c r="AD376" s="71"/>
      <c r="AE376" s="71"/>
      <c r="AF376" s="71"/>
      <c r="AG376" s="71"/>
      <c r="AH376" s="71"/>
      <c r="AI376" s="71"/>
      <c r="AJ376" s="71"/>
      <c r="AK376" s="71"/>
      <c r="AL376" s="71"/>
      <c r="AM376" s="71"/>
      <c r="AN376" s="71"/>
      <c r="AO376" s="71"/>
      <c r="AP376" s="71"/>
      <c r="AQ376" s="71"/>
      <c r="AR376" s="71"/>
      <c r="AS376" s="71"/>
      <c r="AT376" s="71"/>
      <c r="AU376" s="71"/>
      <c r="AV376" s="71"/>
      <c r="AW376" s="71"/>
      <c r="AX376" s="71"/>
      <c r="AY376" s="71"/>
      <c r="AZ376" s="71"/>
      <c r="BA376" s="71"/>
      <c r="BB376" s="71"/>
      <c r="BC376" s="71"/>
      <c r="BD376" s="71"/>
      <c r="BE376" s="71"/>
      <c r="BF376" s="71"/>
      <c r="BG376" s="71"/>
      <c r="BH376" s="71"/>
      <c r="BI376" s="71"/>
      <c r="BJ376" s="71"/>
      <c r="BK376" s="71"/>
      <c r="BL376" s="71"/>
      <c r="BM376" s="71"/>
      <c r="BN376" s="71"/>
      <c r="BO376" s="71"/>
      <c r="BP376" s="71"/>
      <c r="BQ376" s="71"/>
      <c r="BR376" s="71"/>
      <c r="BS376" s="71"/>
      <c r="BT376" s="71"/>
      <c r="BU376" s="71"/>
      <c r="BV376" s="71"/>
      <c r="BW376" s="71"/>
      <c r="BX376" s="71"/>
      <c r="BY376" s="71"/>
      <c r="BZ376" s="71"/>
      <c r="CA376" s="71"/>
      <c r="CB376" s="71"/>
      <c r="CC376" s="71"/>
      <c r="CD376" s="71"/>
      <c r="CE376" s="71"/>
      <c r="CF376" s="71"/>
      <c r="CG376" s="71"/>
      <c r="CH376" s="71"/>
      <c r="CI376" s="71"/>
      <c r="CJ376" s="71"/>
      <c r="CK376" s="71"/>
      <c r="CL376" s="71"/>
      <c r="CM376" s="71"/>
      <c r="CN376" s="71"/>
      <c r="CO376" s="71"/>
      <c r="CP376" s="71"/>
      <c r="CQ376" s="71"/>
      <c r="CR376" s="71"/>
      <c r="CS376" s="71"/>
      <c r="CT376" s="71"/>
      <c r="CU376" s="71"/>
      <c r="CV376" s="71"/>
      <c r="CW376" s="71"/>
      <c r="CX376" s="71"/>
      <c r="CY376" s="71"/>
      <c r="CZ376" s="71"/>
      <c r="DA376" s="71"/>
      <c r="DB376" s="71"/>
      <c r="DC376" s="71"/>
      <c r="DD376" s="71"/>
      <c r="DE376" s="71"/>
      <c r="DF376" s="71"/>
      <c r="DG376" s="71"/>
      <c r="DH376" s="71"/>
      <c r="DI376" s="71"/>
      <c r="DJ376" s="71"/>
      <c r="DK376" s="71"/>
      <c r="DL376" s="71"/>
      <c r="DM376" s="71"/>
      <c r="DN376" s="71"/>
      <c r="DO376" s="71"/>
      <c r="DP376" s="71"/>
      <c r="DQ376" s="71"/>
      <c r="DR376" s="71"/>
      <c r="DS376" s="71"/>
      <c r="DT376" s="71"/>
      <c r="DU376" s="71"/>
      <c r="DV376" s="71"/>
      <c r="DW376" s="71"/>
      <c r="DX376" s="71"/>
      <c r="DY376" s="71"/>
      <c r="DZ376" s="71"/>
      <c r="EA376" s="71"/>
      <c r="EB376" s="71"/>
      <c r="EC376" s="71"/>
      <c r="ED376" s="71"/>
      <c r="EE376" s="71"/>
      <c r="EF376" s="71"/>
      <c r="EG376" s="71"/>
      <c r="EH376" s="71"/>
      <c r="EI376" s="71"/>
      <c r="EJ376" s="71"/>
      <c r="EK376" s="71"/>
      <c r="EL376" s="71"/>
      <c r="EM376" s="71"/>
      <c r="EN376" s="71"/>
      <c r="EO376" s="71"/>
      <c r="EP376" s="71"/>
      <c r="EQ376" s="71"/>
      <c r="ER376" s="71"/>
      <c r="ES376" s="71"/>
      <c r="ET376" s="71"/>
      <c r="EU376" s="71"/>
      <c r="EV376" s="71"/>
      <c r="EW376" s="71"/>
      <c r="EX376" s="71"/>
      <c r="EY376" s="71"/>
      <c r="EZ376" s="71"/>
      <c r="FA376" s="71"/>
      <c r="FB376" s="71"/>
      <c r="FC376" s="71"/>
      <c r="FD376" s="71"/>
      <c r="FE376" s="71"/>
      <c r="FF376" s="71"/>
      <c r="FG376" s="71"/>
      <c r="FH376" s="71"/>
      <c r="FI376" s="71"/>
      <c r="FJ376" s="71"/>
      <c r="FK376" s="71"/>
      <c r="FL376" s="71"/>
      <c r="FM376" s="71"/>
      <c r="FN376" s="71"/>
      <c r="FO376" s="71"/>
      <c r="FP376" s="71"/>
      <c r="FQ376" s="71"/>
      <c r="FR376" s="71"/>
      <c r="FS376" s="71"/>
      <c r="FT376" s="71"/>
      <c r="FU376" s="71"/>
      <c r="FV376" s="71"/>
      <c r="FW376" s="71"/>
      <c r="FX376" s="71"/>
      <c r="FY376" s="71"/>
      <c r="FZ376" s="71"/>
      <c r="GA376" s="71"/>
      <c r="GB376" s="71"/>
      <c r="GC376" s="71"/>
      <c r="GD376" s="71"/>
      <c r="GE376" s="71"/>
      <c r="GF376" s="71"/>
      <c r="GG376" s="71"/>
      <c r="GH376" s="71"/>
      <c r="GI376" s="71"/>
      <c r="GJ376" s="71"/>
      <c r="GK376" s="71"/>
      <c r="GL376" s="71"/>
      <c r="GM376" s="71"/>
      <c r="GN376" s="71"/>
      <c r="GO376" s="71"/>
      <c r="GP376" s="71"/>
      <c r="GQ376" s="71"/>
      <c r="GR376" s="71"/>
      <c r="GS376" s="71"/>
      <c r="GT376" s="71"/>
      <c r="GU376" s="71"/>
      <c r="GV376" s="71"/>
      <c r="GW376" s="71"/>
      <c r="GX376" s="71"/>
      <c r="GY376" s="71"/>
      <c r="GZ376" s="71"/>
      <c r="HA376" s="71"/>
      <c r="HB376" s="71"/>
      <c r="HC376" s="71"/>
      <c r="HD376" s="71"/>
      <c r="HE376" s="71"/>
      <c r="HF376" s="71"/>
      <c r="HG376" s="71"/>
      <c r="HH376" s="71"/>
      <c r="HI376" s="71"/>
      <c r="HJ376" s="71"/>
      <c r="HK376" s="71"/>
      <c r="HL376" s="71"/>
      <c r="HM376" s="71"/>
      <c r="HN376" s="71"/>
      <c r="HO376" s="71"/>
      <c r="HP376" s="71"/>
      <c r="HQ376" s="71"/>
      <c r="HR376" s="71"/>
      <c r="HS376" s="71"/>
      <c r="HT376" s="71"/>
    </row>
    <row r="377" spans="1:228">
      <c r="B377" s="29"/>
      <c r="C377" s="212"/>
      <c r="D377" s="50"/>
      <c r="E377" s="50" t="s">
        <v>543</v>
      </c>
      <c r="F377" s="35"/>
      <c r="G377" s="30"/>
      <c r="H377" s="30"/>
      <c r="I377" s="189"/>
      <c r="J377" s="189"/>
      <c r="K377" s="189"/>
      <c r="L377" s="30"/>
    </row>
    <row r="378" spans="1:228">
      <c r="A378" s="82">
        <v>25000</v>
      </c>
      <c r="B378" s="72" t="s">
        <v>157</v>
      </c>
      <c r="C378" s="70">
        <v>10</v>
      </c>
      <c r="D378" s="69"/>
      <c r="E378" s="69" t="s">
        <v>486</v>
      </c>
      <c r="F378" s="69" t="s">
        <v>486</v>
      </c>
      <c r="G378" s="69" t="s">
        <v>486</v>
      </c>
      <c r="H378" s="70"/>
      <c r="I378" s="152" t="s">
        <v>487</v>
      </c>
      <c r="J378" s="152" t="s">
        <v>466</v>
      </c>
      <c r="K378" s="191" t="s">
        <v>488</v>
      </c>
      <c r="L378" s="70"/>
      <c r="M378" s="7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  <c r="BA378" s="31"/>
      <c r="BB378" s="31"/>
      <c r="BC378" s="31"/>
      <c r="BD378" s="31"/>
      <c r="BE378" s="31"/>
      <c r="BF378" s="31"/>
      <c r="BG378" s="31"/>
      <c r="BH378" s="31"/>
      <c r="BI378" s="31"/>
      <c r="BJ378" s="31"/>
      <c r="BK378" s="31"/>
      <c r="BL378" s="31"/>
      <c r="BM378" s="31"/>
      <c r="BN378" s="31"/>
      <c r="BO378" s="31"/>
      <c r="BP378" s="31"/>
      <c r="BQ378" s="31"/>
      <c r="BR378" s="31"/>
      <c r="BS378" s="31"/>
      <c r="BT378" s="31"/>
      <c r="BU378" s="31"/>
      <c r="BV378" s="31"/>
      <c r="BW378" s="31"/>
      <c r="BX378" s="31"/>
      <c r="BY378" s="31"/>
      <c r="BZ378" s="31"/>
      <c r="CA378" s="31"/>
      <c r="CB378" s="31"/>
      <c r="CC378" s="31"/>
      <c r="CD378" s="31"/>
      <c r="CE378" s="31"/>
      <c r="CF378" s="31"/>
      <c r="CG378" s="31"/>
      <c r="CH378" s="31"/>
      <c r="CI378" s="31"/>
      <c r="CJ378" s="31"/>
      <c r="CK378" s="31"/>
      <c r="CL378" s="31"/>
      <c r="CM378" s="31"/>
      <c r="CN378" s="31"/>
      <c r="CO378" s="31"/>
      <c r="CP378" s="31"/>
      <c r="CQ378" s="31"/>
      <c r="CR378" s="31"/>
      <c r="CS378" s="31"/>
      <c r="CT378" s="31"/>
      <c r="CU378" s="31"/>
      <c r="CV378" s="31"/>
      <c r="CW378" s="31"/>
      <c r="CX378" s="31"/>
      <c r="CY378" s="31"/>
      <c r="CZ378" s="31"/>
      <c r="DA378" s="31"/>
      <c r="DB378" s="31"/>
      <c r="DC378" s="31"/>
      <c r="DD378" s="31"/>
      <c r="DE378" s="31"/>
      <c r="DF378" s="31"/>
      <c r="DG378" s="31"/>
      <c r="DH378" s="31"/>
      <c r="DI378" s="31"/>
      <c r="DJ378" s="31"/>
      <c r="DK378" s="31"/>
      <c r="DL378" s="31"/>
      <c r="DM378" s="31"/>
      <c r="DN378" s="31"/>
      <c r="DO378" s="31"/>
      <c r="DP378" s="31"/>
      <c r="DQ378" s="31"/>
      <c r="DR378" s="31"/>
      <c r="DS378" s="31"/>
      <c r="DT378" s="31"/>
      <c r="DU378" s="31"/>
      <c r="DV378" s="31"/>
      <c r="DW378" s="31"/>
      <c r="DX378" s="31"/>
      <c r="DY378" s="31"/>
      <c r="DZ378" s="31"/>
      <c r="EA378" s="31"/>
      <c r="EB378" s="31"/>
      <c r="EC378" s="31"/>
      <c r="ED378" s="31"/>
      <c r="EE378" s="31"/>
      <c r="EF378" s="31"/>
      <c r="EG378" s="31"/>
      <c r="EH378" s="31"/>
      <c r="EI378" s="31"/>
      <c r="EJ378" s="31"/>
      <c r="EK378" s="31"/>
      <c r="EL378" s="31"/>
      <c r="EM378" s="31"/>
      <c r="EN378" s="31"/>
      <c r="EO378" s="31"/>
      <c r="EP378" s="31"/>
      <c r="EQ378" s="31"/>
      <c r="ER378" s="31"/>
      <c r="ES378" s="31"/>
      <c r="ET378" s="31"/>
      <c r="EU378" s="31"/>
      <c r="EV378" s="31"/>
      <c r="EW378" s="31"/>
      <c r="EX378" s="31"/>
      <c r="EY378" s="31"/>
      <c r="EZ378" s="31"/>
      <c r="FA378" s="31"/>
      <c r="FB378" s="31"/>
      <c r="FC378" s="31"/>
      <c r="FD378" s="31"/>
      <c r="FE378" s="31"/>
      <c r="FF378" s="31"/>
      <c r="FG378" s="31"/>
      <c r="FH378" s="31"/>
      <c r="FI378" s="31"/>
      <c r="FJ378" s="31"/>
      <c r="FK378" s="31"/>
      <c r="FL378" s="31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</row>
    <row r="379" spans="1:228">
      <c r="A379" s="82">
        <v>25000</v>
      </c>
      <c r="B379" s="72" t="s">
        <v>157</v>
      </c>
      <c r="C379" s="70">
        <v>10</v>
      </c>
      <c r="D379" s="69"/>
      <c r="E379" s="69" t="s">
        <v>486</v>
      </c>
      <c r="F379" s="69" t="s">
        <v>486</v>
      </c>
      <c r="G379" s="69" t="s">
        <v>486</v>
      </c>
      <c r="H379" s="70"/>
      <c r="I379" s="152" t="s">
        <v>487</v>
      </c>
      <c r="J379" s="152" t="s">
        <v>466</v>
      </c>
      <c r="K379" s="191" t="s">
        <v>488</v>
      </c>
      <c r="L379" s="70"/>
      <c r="M379" s="71"/>
    </row>
    <row r="380" spans="1:228" s="71" customFormat="1">
      <c r="A380" s="83"/>
      <c r="B380" s="36"/>
      <c r="C380" s="30"/>
      <c r="D380" s="43"/>
      <c r="E380" s="43" t="s">
        <v>486</v>
      </c>
      <c r="F380" s="35"/>
      <c r="G380" s="30"/>
      <c r="H380" s="30"/>
      <c r="I380" s="189"/>
      <c r="J380" s="189"/>
      <c r="K380" s="189"/>
      <c r="L380" s="30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  <c r="BJ380" s="25"/>
      <c r="BK380" s="25"/>
      <c r="BL380" s="25"/>
      <c r="BM380" s="25"/>
      <c r="BN380" s="25"/>
      <c r="BO380" s="25"/>
      <c r="BP380" s="25"/>
      <c r="BQ380" s="25"/>
      <c r="BR380" s="25"/>
      <c r="BS380" s="25"/>
      <c r="BT380" s="25"/>
      <c r="BU380" s="25"/>
      <c r="BV380" s="25"/>
      <c r="BW380" s="25"/>
      <c r="BX380" s="25"/>
      <c r="BY380" s="25"/>
      <c r="BZ380" s="25"/>
      <c r="CA380" s="25"/>
      <c r="CB380" s="25"/>
      <c r="CC380" s="25"/>
      <c r="CD380" s="25"/>
      <c r="CE380" s="25"/>
      <c r="CF380" s="25"/>
      <c r="CG380" s="25"/>
      <c r="CH380" s="25"/>
      <c r="CI380" s="25"/>
      <c r="CJ380" s="25"/>
      <c r="CK380" s="25"/>
      <c r="CL380" s="25"/>
      <c r="CM380" s="25"/>
      <c r="CN380" s="25"/>
      <c r="CO380" s="25"/>
      <c r="CP380" s="25"/>
      <c r="CQ380" s="25"/>
      <c r="CR380" s="25"/>
      <c r="CS380" s="25"/>
      <c r="CT380" s="25"/>
      <c r="CU380" s="25"/>
      <c r="CV380" s="25"/>
      <c r="CW380" s="25"/>
      <c r="CX380" s="25"/>
      <c r="CY380" s="25"/>
      <c r="CZ380" s="25"/>
      <c r="DA380" s="25"/>
      <c r="DB380" s="25"/>
      <c r="DC380" s="25"/>
      <c r="DD380" s="25"/>
      <c r="DE380" s="25"/>
      <c r="DF380" s="25"/>
      <c r="DG380" s="25"/>
      <c r="DH380" s="25"/>
      <c r="DI380" s="25"/>
      <c r="DJ380" s="25"/>
      <c r="DK380" s="25"/>
      <c r="DL380" s="25"/>
      <c r="DM380" s="25"/>
      <c r="DN380" s="25"/>
      <c r="DO380" s="25"/>
      <c r="DP380" s="25"/>
      <c r="DQ380" s="25"/>
      <c r="DR380" s="25"/>
      <c r="DS380" s="25"/>
      <c r="DT380" s="25"/>
      <c r="DU380" s="25"/>
      <c r="DV380" s="25"/>
      <c r="DW380" s="25"/>
      <c r="DX380" s="25"/>
      <c r="DY380" s="25"/>
      <c r="DZ380" s="25"/>
      <c r="EA380" s="25"/>
      <c r="EB380" s="25"/>
      <c r="EC380" s="25"/>
      <c r="ED380" s="25"/>
      <c r="EE380" s="25"/>
      <c r="EF380" s="25"/>
      <c r="EG380" s="25"/>
      <c r="EH380" s="25"/>
      <c r="EI380" s="25"/>
      <c r="EJ380" s="25"/>
      <c r="EK380" s="25"/>
      <c r="EL380" s="25"/>
      <c r="EM380" s="25"/>
      <c r="EN380" s="25"/>
      <c r="EO380" s="25"/>
      <c r="EP380" s="25"/>
      <c r="EQ380" s="25"/>
      <c r="ER380" s="25"/>
      <c r="ES380" s="25"/>
      <c r="ET380" s="25"/>
      <c r="EU380" s="25"/>
      <c r="EV380" s="25"/>
      <c r="EW380" s="25"/>
      <c r="EX380" s="25"/>
      <c r="EY380" s="25"/>
      <c r="EZ380" s="25"/>
      <c r="FA380" s="25"/>
      <c r="FB380" s="25"/>
      <c r="FC380" s="25"/>
      <c r="FD380" s="25"/>
      <c r="FE380" s="25"/>
      <c r="FF380" s="25"/>
      <c r="FG380" s="25"/>
      <c r="FH380" s="25"/>
      <c r="FI380" s="25"/>
      <c r="FJ380" s="25"/>
      <c r="FK380" s="25"/>
      <c r="FL380" s="25"/>
      <c r="FM380" s="25"/>
      <c r="FN380" s="25"/>
      <c r="FO380" s="25"/>
      <c r="FP380" s="25"/>
      <c r="FQ380" s="25"/>
      <c r="FR380" s="25"/>
      <c r="FS380" s="25"/>
      <c r="FT380" s="25"/>
      <c r="FU380" s="25"/>
      <c r="FV380" s="25"/>
      <c r="FW380" s="25"/>
      <c r="FX380" s="25"/>
      <c r="FY380" s="25"/>
      <c r="FZ380" s="25"/>
      <c r="GA380" s="25"/>
      <c r="GB380" s="25"/>
      <c r="GC380" s="25"/>
      <c r="GD380" s="25"/>
      <c r="GE380" s="25"/>
      <c r="GF380" s="25"/>
      <c r="GG380" s="25"/>
      <c r="GH380" s="25"/>
      <c r="GI380" s="25"/>
      <c r="GJ380" s="25"/>
      <c r="GK380" s="25"/>
      <c r="GL380" s="25"/>
      <c r="GM380" s="25"/>
      <c r="GN380" s="25"/>
      <c r="GO380" s="25"/>
      <c r="GP380" s="25"/>
      <c r="GQ380" s="25"/>
      <c r="GR380" s="25"/>
      <c r="GS380" s="25"/>
      <c r="GT380" s="25"/>
      <c r="GU380" s="25"/>
      <c r="GV380" s="25"/>
      <c r="GW380" s="25"/>
      <c r="GX380" s="25"/>
      <c r="GY380" s="25"/>
      <c r="GZ380" s="25"/>
      <c r="HA380" s="25"/>
      <c r="HB380" s="25"/>
      <c r="HC380" s="25"/>
      <c r="HD380" s="25"/>
      <c r="HE380" s="25"/>
      <c r="HF380" s="25"/>
      <c r="HG380" s="25"/>
      <c r="HH380" s="25"/>
      <c r="HI380" s="25"/>
      <c r="HJ380" s="25"/>
      <c r="HK380" s="25"/>
      <c r="HL380" s="25"/>
      <c r="HM380" s="25"/>
      <c r="HN380" s="25"/>
      <c r="HO380" s="25"/>
      <c r="HP380" s="25"/>
      <c r="HQ380" s="25"/>
      <c r="HR380" s="25"/>
      <c r="HS380" s="25"/>
      <c r="HT380" s="25"/>
    </row>
    <row r="381" spans="1:228">
      <c r="B381" s="36"/>
      <c r="C381" s="30"/>
      <c r="D381" s="43"/>
      <c r="E381" s="43" t="s">
        <v>486</v>
      </c>
      <c r="F381" s="35"/>
      <c r="G381" s="30"/>
      <c r="H381" s="30"/>
      <c r="I381" s="189"/>
      <c r="J381" s="189"/>
      <c r="K381" s="189"/>
      <c r="L381" s="30"/>
    </row>
    <row r="382" spans="1:228">
      <c r="B382" s="36"/>
      <c r="C382" s="30"/>
      <c r="D382" s="43"/>
      <c r="E382" s="43" t="s">
        <v>486</v>
      </c>
      <c r="F382" s="35"/>
      <c r="G382" s="30"/>
      <c r="H382" s="30"/>
      <c r="I382" s="189"/>
      <c r="J382" s="189"/>
      <c r="K382" s="189"/>
      <c r="L382" s="30"/>
    </row>
    <row r="383" spans="1:228">
      <c r="B383" s="36"/>
      <c r="C383" s="30"/>
      <c r="D383" s="43"/>
      <c r="E383" s="43" t="s">
        <v>486</v>
      </c>
      <c r="F383" s="35"/>
      <c r="G383" s="30"/>
      <c r="H383" s="30"/>
      <c r="I383" s="189"/>
      <c r="J383" s="189"/>
      <c r="K383" s="189"/>
      <c r="L383" s="30"/>
    </row>
    <row r="384" spans="1:228">
      <c r="B384" s="36"/>
      <c r="C384" s="30"/>
      <c r="D384" s="43"/>
      <c r="E384" s="43" t="s">
        <v>486</v>
      </c>
      <c r="F384" s="35"/>
      <c r="G384" s="30"/>
      <c r="H384" s="30"/>
      <c r="I384" s="189"/>
      <c r="J384" s="189"/>
      <c r="K384" s="189"/>
      <c r="L384" s="30"/>
    </row>
    <row r="385" spans="1:228" ht="13.5" customHeight="1">
      <c r="B385" s="36"/>
      <c r="C385" s="30"/>
      <c r="D385" s="43"/>
      <c r="E385" s="43" t="s">
        <v>486</v>
      </c>
      <c r="F385" s="35"/>
      <c r="G385" s="30"/>
      <c r="H385" s="30"/>
      <c r="I385" s="189"/>
      <c r="J385" s="189"/>
      <c r="K385" s="189"/>
      <c r="L385" s="30"/>
    </row>
    <row r="386" spans="1:228">
      <c r="B386" s="36"/>
      <c r="C386" s="31"/>
      <c r="D386" s="42"/>
      <c r="E386" s="43" t="s">
        <v>486</v>
      </c>
      <c r="F386" s="35"/>
      <c r="G386" s="30"/>
      <c r="H386" s="30"/>
      <c r="I386" s="189"/>
      <c r="J386" s="189"/>
      <c r="K386" s="189"/>
      <c r="L386" s="30"/>
    </row>
    <row r="387" spans="1:228">
      <c r="B387" s="36"/>
      <c r="C387" s="30"/>
      <c r="D387" s="43"/>
      <c r="E387" s="43" t="s">
        <v>486</v>
      </c>
      <c r="F387" s="35"/>
      <c r="G387" s="30"/>
      <c r="H387" s="30"/>
      <c r="I387" s="189"/>
      <c r="J387" s="189"/>
      <c r="K387" s="189"/>
      <c r="L387" s="30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  <c r="AA387" s="71"/>
      <c r="AB387" s="71"/>
      <c r="AC387" s="71"/>
      <c r="AD387" s="71"/>
      <c r="AE387" s="71"/>
      <c r="AF387" s="71"/>
      <c r="AG387" s="71"/>
      <c r="AH387" s="71"/>
      <c r="AI387" s="71"/>
      <c r="AJ387" s="71"/>
      <c r="AK387" s="71"/>
      <c r="AL387" s="71"/>
      <c r="AM387" s="71"/>
      <c r="AN387" s="71"/>
      <c r="AO387" s="71"/>
      <c r="AP387" s="71"/>
      <c r="AQ387" s="71"/>
      <c r="AR387" s="71"/>
      <c r="AS387" s="71"/>
      <c r="AT387" s="71"/>
      <c r="AU387" s="71"/>
      <c r="AV387" s="71"/>
      <c r="AW387" s="71"/>
      <c r="AX387" s="71"/>
      <c r="AY387" s="71"/>
      <c r="AZ387" s="71"/>
      <c r="BA387" s="71"/>
      <c r="BB387" s="71"/>
      <c r="BC387" s="71"/>
      <c r="BD387" s="71"/>
      <c r="BE387" s="71"/>
      <c r="BF387" s="71"/>
      <c r="BG387" s="71"/>
      <c r="BH387" s="71"/>
      <c r="BI387" s="71"/>
      <c r="BJ387" s="71"/>
      <c r="BK387" s="71"/>
      <c r="BL387" s="71"/>
      <c r="BM387" s="71"/>
      <c r="BN387" s="71"/>
      <c r="BO387" s="71"/>
      <c r="BP387" s="71"/>
      <c r="BQ387" s="71"/>
      <c r="BR387" s="71"/>
      <c r="BS387" s="71"/>
      <c r="BT387" s="71"/>
      <c r="BU387" s="71"/>
      <c r="BV387" s="71"/>
      <c r="BW387" s="71"/>
      <c r="BX387" s="71"/>
      <c r="BY387" s="71"/>
      <c r="BZ387" s="71"/>
      <c r="CA387" s="71"/>
      <c r="CB387" s="71"/>
      <c r="CC387" s="71"/>
      <c r="CD387" s="71"/>
      <c r="CE387" s="71"/>
      <c r="CF387" s="71"/>
      <c r="CG387" s="71"/>
      <c r="CH387" s="71"/>
      <c r="CI387" s="71"/>
      <c r="CJ387" s="71"/>
      <c r="CK387" s="71"/>
      <c r="CL387" s="71"/>
      <c r="CM387" s="71"/>
      <c r="CN387" s="71"/>
      <c r="CO387" s="71"/>
      <c r="CP387" s="71"/>
      <c r="CQ387" s="71"/>
      <c r="CR387" s="71"/>
      <c r="CS387" s="71"/>
      <c r="CT387" s="71"/>
      <c r="CU387" s="71"/>
      <c r="CV387" s="71"/>
      <c r="CW387" s="71"/>
      <c r="CX387" s="71"/>
      <c r="CY387" s="71"/>
      <c r="CZ387" s="71"/>
      <c r="DA387" s="71"/>
      <c r="DB387" s="71"/>
      <c r="DC387" s="71"/>
      <c r="DD387" s="71"/>
      <c r="DE387" s="71"/>
      <c r="DF387" s="71"/>
      <c r="DG387" s="71"/>
      <c r="DH387" s="71"/>
      <c r="DI387" s="71"/>
      <c r="DJ387" s="71"/>
      <c r="DK387" s="71"/>
      <c r="DL387" s="71"/>
      <c r="DM387" s="71"/>
      <c r="DN387" s="71"/>
      <c r="DO387" s="71"/>
      <c r="DP387" s="71"/>
      <c r="DQ387" s="71"/>
      <c r="DR387" s="71"/>
      <c r="DS387" s="71"/>
      <c r="DT387" s="71"/>
      <c r="DU387" s="71"/>
      <c r="DV387" s="71"/>
      <c r="DW387" s="71"/>
      <c r="DX387" s="71"/>
      <c r="DY387" s="71"/>
      <c r="DZ387" s="71"/>
      <c r="EA387" s="71"/>
      <c r="EB387" s="71"/>
      <c r="EC387" s="71"/>
      <c r="ED387" s="71"/>
      <c r="EE387" s="71"/>
      <c r="EF387" s="71"/>
      <c r="EG387" s="71"/>
      <c r="EH387" s="71"/>
      <c r="EI387" s="71"/>
      <c r="EJ387" s="71"/>
      <c r="EK387" s="71"/>
      <c r="EL387" s="71"/>
      <c r="EM387" s="71"/>
      <c r="EN387" s="71"/>
      <c r="EO387" s="71"/>
      <c r="EP387" s="71"/>
      <c r="EQ387" s="71"/>
      <c r="ER387" s="71"/>
      <c r="ES387" s="71"/>
      <c r="ET387" s="71"/>
      <c r="EU387" s="71"/>
      <c r="EV387" s="71"/>
      <c r="EW387" s="71"/>
      <c r="EX387" s="71"/>
      <c r="EY387" s="71"/>
      <c r="EZ387" s="71"/>
      <c r="FA387" s="71"/>
      <c r="FB387" s="71"/>
      <c r="FC387" s="71"/>
      <c r="FD387" s="71"/>
      <c r="FE387" s="71"/>
      <c r="FF387" s="71"/>
      <c r="FG387" s="71"/>
      <c r="FH387" s="71"/>
      <c r="FI387" s="71"/>
      <c r="FJ387" s="71"/>
      <c r="FK387" s="71"/>
      <c r="FL387" s="71"/>
      <c r="FM387" s="71"/>
      <c r="FN387" s="71"/>
      <c r="FO387" s="71"/>
      <c r="FP387" s="71"/>
      <c r="FQ387" s="71"/>
      <c r="FR387" s="71"/>
      <c r="FS387" s="71"/>
      <c r="FT387" s="71"/>
      <c r="FU387" s="71"/>
      <c r="FV387" s="71"/>
      <c r="FW387" s="71"/>
      <c r="FX387" s="71"/>
      <c r="FY387" s="71"/>
      <c r="FZ387" s="71"/>
      <c r="GA387" s="71"/>
      <c r="GB387" s="71"/>
      <c r="GC387" s="71"/>
      <c r="GD387" s="71"/>
      <c r="GE387" s="71"/>
      <c r="GF387" s="71"/>
      <c r="GG387" s="71"/>
      <c r="GH387" s="71"/>
      <c r="GI387" s="71"/>
      <c r="GJ387" s="71"/>
      <c r="GK387" s="71"/>
      <c r="GL387" s="71"/>
      <c r="GM387" s="71"/>
      <c r="GN387" s="71"/>
      <c r="GO387" s="71"/>
      <c r="GP387" s="71"/>
      <c r="GQ387" s="71"/>
      <c r="GR387" s="71"/>
      <c r="GS387" s="71"/>
      <c r="GT387" s="71"/>
      <c r="GU387" s="71"/>
      <c r="GV387" s="71"/>
      <c r="GW387" s="71"/>
      <c r="GX387" s="71"/>
      <c r="GY387" s="71"/>
      <c r="GZ387" s="71"/>
      <c r="HA387" s="71"/>
      <c r="HB387" s="71"/>
      <c r="HC387" s="71"/>
      <c r="HD387" s="71"/>
      <c r="HE387" s="71"/>
      <c r="HF387" s="71"/>
      <c r="HG387" s="71"/>
      <c r="HH387" s="71"/>
      <c r="HI387" s="71"/>
      <c r="HJ387" s="71"/>
      <c r="HK387" s="71"/>
      <c r="HL387" s="71"/>
      <c r="HM387" s="71"/>
      <c r="HN387" s="71"/>
      <c r="HO387" s="71"/>
      <c r="HP387" s="71"/>
      <c r="HQ387" s="71"/>
      <c r="HR387" s="71"/>
      <c r="HS387" s="71"/>
      <c r="HT387" s="71"/>
    </row>
    <row r="388" spans="1:228">
      <c r="B388" s="36"/>
      <c r="C388" s="31"/>
      <c r="D388" s="37"/>
      <c r="E388" s="43" t="s">
        <v>486</v>
      </c>
      <c r="F388" s="35"/>
      <c r="G388" s="30"/>
      <c r="H388" s="30"/>
      <c r="I388" s="189"/>
      <c r="J388" s="189"/>
      <c r="K388" s="189"/>
      <c r="L388" s="30"/>
    </row>
    <row r="389" spans="1:228">
      <c r="B389" s="36"/>
      <c r="C389" s="57"/>
      <c r="D389" s="54"/>
      <c r="E389" s="43" t="s">
        <v>486</v>
      </c>
      <c r="G389" s="55"/>
      <c r="H389" s="56"/>
      <c r="I389" s="21"/>
      <c r="J389" s="21"/>
      <c r="K389" s="189"/>
      <c r="L389" s="30"/>
    </row>
    <row r="390" spans="1:228">
      <c r="B390" s="36"/>
      <c r="C390" s="30"/>
      <c r="D390" s="43"/>
      <c r="E390" s="43" t="s">
        <v>486</v>
      </c>
      <c r="F390" s="35"/>
      <c r="G390" s="30"/>
      <c r="H390" s="30"/>
      <c r="I390" s="189"/>
      <c r="J390" s="189"/>
      <c r="K390" s="189"/>
      <c r="L390" s="30"/>
    </row>
    <row r="391" spans="1:228" s="71" customFormat="1">
      <c r="A391" s="83"/>
      <c r="B391" s="36"/>
      <c r="C391" s="30"/>
      <c r="D391" s="43"/>
      <c r="E391" s="43" t="s">
        <v>486</v>
      </c>
      <c r="F391" s="35"/>
      <c r="G391" s="30"/>
      <c r="H391" s="30"/>
      <c r="I391" s="189"/>
      <c r="J391" s="189"/>
      <c r="K391" s="189"/>
      <c r="L391" s="30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  <c r="BJ391" s="25"/>
      <c r="BK391" s="25"/>
      <c r="BL391" s="25"/>
      <c r="BM391" s="25"/>
      <c r="BN391" s="25"/>
      <c r="BO391" s="25"/>
      <c r="BP391" s="25"/>
      <c r="BQ391" s="25"/>
      <c r="BR391" s="25"/>
      <c r="BS391" s="25"/>
      <c r="BT391" s="25"/>
      <c r="BU391" s="25"/>
      <c r="BV391" s="25"/>
      <c r="BW391" s="25"/>
      <c r="BX391" s="25"/>
      <c r="BY391" s="25"/>
      <c r="BZ391" s="25"/>
      <c r="CA391" s="25"/>
      <c r="CB391" s="25"/>
      <c r="CC391" s="25"/>
      <c r="CD391" s="25"/>
      <c r="CE391" s="25"/>
      <c r="CF391" s="25"/>
      <c r="CG391" s="25"/>
      <c r="CH391" s="25"/>
      <c r="CI391" s="25"/>
      <c r="CJ391" s="25"/>
      <c r="CK391" s="25"/>
      <c r="CL391" s="25"/>
      <c r="CM391" s="25"/>
      <c r="CN391" s="25"/>
      <c r="CO391" s="25"/>
      <c r="CP391" s="25"/>
      <c r="CQ391" s="25"/>
      <c r="CR391" s="25"/>
      <c r="CS391" s="25"/>
      <c r="CT391" s="25"/>
      <c r="CU391" s="25"/>
      <c r="CV391" s="25"/>
      <c r="CW391" s="25"/>
      <c r="CX391" s="25"/>
      <c r="CY391" s="25"/>
      <c r="CZ391" s="25"/>
      <c r="DA391" s="25"/>
      <c r="DB391" s="25"/>
      <c r="DC391" s="25"/>
      <c r="DD391" s="25"/>
      <c r="DE391" s="25"/>
      <c r="DF391" s="25"/>
      <c r="DG391" s="25"/>
      <c r="DH391" s="25"/>
      <c r="DI391" s="25"/>
      <c r="DJ391" s="25"/>
      <c r="DK391" s="25"/>
      <c r="DL391" s="25"/>
      <c r="DM391" s="25"/>
      <c r="DN391" s="25"/>
      <c r="DO391" s="25"/>
      <c r="DP391" s="25"/>
      <c r="DQ391" s="25"/>
      <c r="DR391" s="25"/>
      <c r="DS391" s="25"/>
      <c r="DT391" s="25"/>
      <c r="DU391" s="25"/>
      <c r="DV391" s="25"/>
      <c r="DW391" s="25"/>
      <c r="DX391" s="25"/>
      <c r="DY391" s="25"/>
      <c r="DZ391" s="25"/>
      <c r="EA391" s="25"/>
      <c r="EB391" s="25"/>
      <c r="EC391" s="25"/>
      <c r="ED391" s="25"/>
      <c r="EE391" s="25"/>
      <c r="EF391" s="25"/>
      <c r="EG391" s="25"/>
      <c r="EH391" s="25"/>
      <c r="EI391" s="25"/>
      <c r="EJ391" s="25"/>
      <c r="EK391" s="25"/>
      <c r="EL391" s="25"/>
      <c r="EM391" s="25"/>
      <c r="EN391" s="25"/>
      <c r="EO391" s="25"/>
      <c r="EP391" s="25"/>
      <c r="EQ391" s="25"/>
      <c r="ER391" s="25"/>
      <c r="ES391" s="25"/>
      <c r="ET391" s="25"/>
      <c r="EU391" s="25"/>
      <c r="EV391" s="25"/>
      <c r="EW391" s="25"/>
      <c r="EX391" s="25"/>
      <c r="EY391" s="25"/>
      <c r="EZ391" s="25"/>
      <c r="FA391" s="25"/>
      <c r="FB391" s="25"/>
      <c r="FC391" s="25"/>
      <c r="FD391" s="25"/>
      <c r="FE391" s="25"/>
      <c r="FF391" s="25"/>
      <c r="FG391" s="25"/>
      <c r="FH391" s="25"/>
      <c r="FI391" s="25"/>
      <c r="FJ391" s="25"/>
      <c r="FK391" s="25"/>
      <c r="FL391" s="25"/>
      <c r="FM391" s="25"/>
      <c r="FN391" s="25"/>
      <c r="FO391" s="25"/>
      <c r="FP391" s="25"/>
      <c r="FQ391" s="25"/>
      <c r="FR391" s="25"/>
      <c r="FS391" s="25"/>
      <c r="FT391" s="25"/>
      <c r="FU391" s="25"/>
      <c r="FV391" s="25"/>
      <c r="FW391" s="25"/>
      <c r="FX391" s="25"/>
      <c r="FY391" s="25"/>
      <c r="FZ391" s="25"/>
      <c r="GA391" s="25"/>
      <c r="GB391" s="25"/>
      <c r="GC391" s="25"/>
      <c r="GD391" s="25"/>
      <c r="GE391" s="25"/>
      <c r="GF391" s="25"/>
      <c r="GG391" s="25"/>
      <c r="GH391" s="25"/>
      <c r="GI391" s="25"/>
      <c r="GJ391" s="25"/>
      <c r="GK391" s="25"/>
      <c r="GL391" s="25"/>
      <c r="GM391" s="25"/>
      <c r="GN391" s="25"/>
      <c r="GO391" s="25"/>
      <c r="GP391" s="25"/>
      <c r="GQ391" s="25"/>
      <c r="GR391" s="25"/>
      <c r="GS391" s="25"/>
      <c r="GT391" s="25"/>
      <c r="GU391" s="25"/>
      <c r="GV391" s="25"/>
      <c r="GW391" s="25"/>
      <c r="GX391" s="25"/>
      <c r="GY391" s="25"/>
      <c r="GZ391" s="25"/>
      <c r="HA391" s="25"/>
      <c r="HB391" s="25"/>
      <c r="HC391" s="25"/>
      <c r="HD391" s="25"/>
      <c r="HE391" s="25"/>
      <c r="HF391" s="25"/>
      <c r="HG391" s="25"/>
      <c r="HH391" s="25"/>
      <c r="HI391" s="25"/>
      <c r="HJ391" s="25"/>
      <c r="HK391" s="25"/>
      <c r="HL391" s="25"/>
      <c r="HM391" s="25"/>
      <c r="HN391" s="25"/>
      <c r="HO391" s="25"/>
      <c r="HP391" s="25"/>
      <c r="HQ391" s="25"/>
      <c r="HR391" s="25"/>
      <c r="HS391" s="25"/>
      <c r="HT391" s="25"/>
    </row>
    <row r="392" spans="1:228">
      <c r="B392" s="36"/>
      <c r="C392" s="30"/>
      <c r="D392" s="43"/>
      <c r="E392" s="43" t="s">
        <v>486</v>
      </c>
      <c r="F392" s="35"/>
      <c r="G392" s="30"/>
      <c r="H392" s="30"/>
      <c r="I392" s="189"/>
      <c r="J392" s="189"/>
      <c r="K392" s="189"/>
      <c r="L392" s="30"/>
    </row>
    <row r="393" spans="1:228">
      <c r="B393" s="36"/>
      <c r="C393" s="30"/>
      <c r="D393" s="43"/>
      <c r="E393" s="43" t="s">
        <v>486</v>
      </c>
      <c r="F393" s="35"/>
      <c r="G393" s="30"/>
      <c r="H393" s="30"/>
      <c r="I393" s="189"/>
      <c r="J393" s="189"/>
      <c r="K393" s="189"/>
      <c r="L393" s="30"/>
    </row>
    <row r="394" spans="1:228">
      <c r="B394" s="36"/>
      <c r="C394" s="30"/>
      <c r="D394" s="43"/>
      <c r="E394" s="43" t="s">
        <v>486</v>
      </c>
      <c r="F394" s="35"/>
      <c r="G394" s="30"/>
      <c r="H394" s="30"/>
      <c r="I394" s="189"/>
      <c r="J394" s="189"/>
      <c r="K394" s="189"/>
      <c r="L394" s="30"/>
      <c r="M394" s="36"/>
    </row>
    <row r="395" spans="1:228">
      <c r="B395" s="36"/>
      <c r="C395" s="30"/>
      <c r="D395" s="43"/>
      <c r="E395" s="43" t="s">
        <v>486</v>
      </c>
      <c r="F395" s="35"/>
      <c r="G395" s="30"/>
      <c r="H395" s="30"/>
      <c r="I395" s="189"/>
      <c r="J395" s="189"/>
      <c r="K395" s="189"/>
      <c r="L395" s="30"/>
    </row>
    <row r="396" spans="1:228">
      <c r="B396" s="36"/>
      <c r="C396" s="30"/>
      <c r="D396" s="43"/>
      <c r="E396" s="43" t="s">
        <v>486</v>
      </c>
      <c r="F396" s="35"/>
      <c r="G396" s="30"/>
      <c r="H396" s="30"/>
      <c r="I396" s="189"/>
      <c r="J396" s="189"/>
      <c r="K396" s="189"/>
      <c r="L396" s="30"/>
      <c r="M396" s="30"/>
    </row>
    <row r="397" spans="1:228">
      <c r="B397" s="36"/>
      <c r="C397" s="30"/>
      <c r="D397" s="43"/>
      <c r="E397" s="43" t="s">
        <v>486</v>
      </c>
      <c r="F397" s="35"/>
      <c r="G397" s="30"/>
      <c r="H397" s="30"/>
      <c r="I397" s="189"/>
      <c r="J397" s="189"/>
      <c r="K397" s="189"/>
      <c r="L397" s="30"/>
      <c r="M397" s="30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A397" s="71"/>
      <c r="AB397" s="71"/>
      <c r="AC397" s="71"/>
      <c r="AD397" s="71"/>
      <c r="AE397" s="71"/>
      <c r="AF397" s="71"/>
      <c r="AG397" s="71"/>
      <c r="AH397" s="71"/>
      <c r="AI397" s="71"/>
      <c r="AJ397" s="71"/>
      <c r="AK397" s="71"/>
      <c r="AL397" s="71"/>
      <c r="AM397" s="71"/>
      <c r="AN397" s="71"/>
      <c r="AO397" s="71"/>
      <c r="AP397" s="71"/>
      <c r="AQ397" s="71"/>
      <c r="AR397" s="71"/>
      <c r="AS397" s="71"/>
      <c r="AT397" s="71"/>
      <c r="AU397" s="71"/>
      <c r="AV397" s="71"/>
      <c r="AW397" s="71"/>
      <c r="AX397" s="71"/>
      <c r="AY397" s="71"/>
      <c r="AZ397" s="71"/>
      <c r="BA397" s="71"/>
      <c r="BB397" s="71"/>
      <c r="BC397" s="71"/>
      <c r="BD397" s="71"/>
      <c r="BE397" s="71"/>
      <c r="BF397" s="71"/>
      <c r="BG397" s="71"/>
      <c r="BH397" s="71"/>
      <c r="BI397" s="71"/>
      <c r="BJ397" s="71"/>
      <c r="BK397" s="71"/>
      <c r="BL397" s="71"/>
      <c r="BM397" s="71"/>
      <c r="BN397" s="71"/>
      <c r="BO397" s="71"/>
      <c r="BP397" s="71"/>
      <c r="BQ397" s="71"/>
      <c r="BR397" s="71"/>
      <c r="BS397" s="71"/>
      <c r="BT397" s="71"/>
      <c r="BU397" s="71"/>
      <c r="BV397" s="71"/>
      <c r="BW397" s="71"/>
      <c r="BX397" s="71"/>
      <c r="BY397" s="71"/>
      <c r="BZ397" s="71"/>
      <c r="CA397" s="71"/>
      <c r="CB397" s="71"/>
      <c r="CC397" s="71"/>
      <c r="CD397" s="71"/>
      <c r="CE397" s="71"/>
      <c r="CF397" s="71"/>
      <c r="CG397" s="71"/>
      <c r="CH397" s="71"/>
      <c r="CI397" s="71"/>
      <c r="CJ397" s="71"/>
      <c r="CK397" s="71"/>
      <c r="CL397" s="71"/>
      <c r="CM397" s="71"/>
      <c r="CN397" s="71"/>
      <c r="CO397" s="71"/>
      <c r="CP397" s="71"/>
      <c r="CQ397" s="71"/>
      <c r="CR397" s="71"/>
      <c r="CS397" s="71"/>
      <c r="CT397" s="71"/>
      <c r="CU397" s="71"/>
      <c r="CV397" s="71"/>
      <c r="CW397" s="71"/>
      <c r="CX397" s="71"/>
      <c r="CY397" s="71"/>
      <c r="CZ397" s="71"/>
      <c r="DA397" s="71"/>
      <c r="DB397" s="71"/>
      <c r="DC397" s="71"/>
      <c r="DD397" s="71"/>
      <c r="DE397" s="71"/>
      <c r="DF397" s="71"/>
      <c r="DG397" s="71"/>
      <c r="DH397" s="71"/>
      <c r="DI397" s="71"/>
      <c r="DJ397" s="71"/>
      <c r="DK397" s="71"/>
      <c r="DL397" s="71"/>
      <c r="DM397" s="71"/>
      <c r="DN397" s="71"/>
      <c r="DO397" s="71"/>
      <c r="DP397" s="71"/>
      <c r="DQ397" s="71"/>
      <c r="DR397" s="71"/>
      <c r="DS397" s="71"/>
      <c r="DT397" s="71"/>
      <c r="DU397" s="71"/>
      <c r="DV397" s="71"/>
      <c r="DW397" s="71"/>
      <c r="DX397" s="71"/>
      <c r="DY397" s="71"/>
      <c r="DZ397" s="71"/>
      <c r="EA397" s="71"/>
      <c r="EB397" s="71"/>
      <c r="EC397" s="71"/>
      <c r="ED397" s="71"/>
      <c r="EE397" s="71"/>
      <c r="EF397" s="71"/>
      <c r="EG397" s="71"/>
      <c r="EH397" s="71"/>
      <c r="EI397" s="71"/>
      <c r="EJ397" s="71"/>
      <c r="EK397" s="71"/>
      <c r="EL397" s="71"/>
      <c r="EM397" s="71"/>
      <c r="EN397" s="71"/>
      <c r="EO397" s="71"/>
      <c r="EP397" s="71"/>
      <c r="EQ397" s="71"/>
      <c r="ER397" s="71"/>
      <c r="ES397" s="71"/>
      <c r="ET397" s="71"/>
      <c r="EU397" s="71"/>
      <c r="EV397" s="71"/>
      <c r="EW397" s="71"/>
      <c r="EX397" s="71"/>
      <c r="EY397" s="71"/>
      <c r="EZ397" s="71"/>
      <c r="FA397" s="71"/>
      <c r="FB397" s="71"/>
      <c r="FC397" s="71"/>
      <c r="FD397" s="71"/>
      <c r="FE397" s="71"/>
      <c r="FF397" s="71"/>
      <c r="FG397" s="71"/>
      <c r="FH397" s="71"/>
      <c r="FI397" s="71"/>
      <c r="FJ397" s="71"/>
      <c r="FK397" s="71"/>
      <c r="FL397" s="71"/>
      <c r="FM397" s="71"/>
      <c r="FN397" s="71"/>
      <c r="FO397" s="71"/>
      <c r="FP397" s="71"/>
      <c r="FQ397" s="71"/>
      <c r="FR397" s="71"/>
      <c r="FS397" s="71"/>
      <c r="FT397" s="71"/>
      <c r="FU397" s="71"/>
      <c r="FV397" s="71"/>
      <c r="FW397" s="71"/>
      <c r="FX397" s="71"/>
      <c r="FY397" s="71"/>
      <c r="FZ397" s="71"/>
      <c r="GA397" s="71"/>
      <c r="GB397" s="71"/>
      <c r="GC397" s="71"/>
      <c r="GD397" s="71"/>
      <c r="GE397" s="71"/>
      <c r="GF397" s="71"/>
      <c r="GG397" s="71"/>
      <c r="GH397" s="71"/>
      <c r="GI397" s="71"/>
      <c r="GJ397" s="71"/>
      <c r="GK397" s="71"/>
      <c r="GL397" s="71"/>
      <c r="GM397" s="71"/>
      <c r="GN397" s="71"/>
      <c r="GO397" s="71"/>
      <c r="GP397" s="71"/>
      <c r="GQ397" s="71"/>
      <c r="GR397" s="71"/>
      <c r="GS397" s="71"/>
      <c r="GT397" s="71"/>
      <c r="GU397" s="71"/>
      <c r="GV397" s="71"/>
      <c r="GW397" s="71"/>
      <c r="GX397" s="71"/>
      <c r="GY397" s="71"/>
      <c r="GZ397" s="71"/>
      <c r="HA397" s="71"/>
      <c r="HB397" s="71"/>
      <c r="HC397" s="71"/>
      <c r="HD397" s="71"/>
      <c r="HE397" s="71"/>
      <c r="HF397" s="71"/>
      <c r="HG397" s="71"/>
      <c r="HH397" s="71"/>
      <c r="HI397" s="71"/>
      <c r="HJ397" s="71"/>
      <c r="HK397" s="71"/>
      <c r="HL397" s="71"/>
      <c r="HM397" s="71"/>
      <c r="HN397" s="71"/>
      <c r="HO397" s="71"/>
      <c r="HP397" s="71"/>
      <c r="HQ397" s="71"/>
      <c r="HR397" s="71"/>
      <c r="HS397" s="71"/>
      <c r="HT397" s="71"/>
    </row>
    <row r="398" spans="1:228">
      <c r="B398" s="36"/>
      <c r="C398" s="30"/>
      <c r="D398" s="43"/>
      <c r="E398" s="43" t="s">
        <v>486</v>
      </c>
      <c r="F398" s="35"/>
      <c r="G398" s="30"/>
      <c r="H398" s="30"/>
      <c r="I398" s="189"/>
      <c r="J398" s="189"/>
      <c r="K398" s="189"/>
      <c r="L398" s="30"/>
    </row>
    <row r="399" spans="1:228">
      <c r="B399" s="36"/>
      <c r="C399" s="30"/>
      <c r="D399" s="43"/>
      <c r="E399" s="43" t="s">
        <v>486</v>
      </c>
      <c r="F399" s="35"/>
      <c r="G399" s="30"/>
      <c r="H399" s="30"/>
      <c r="I399" s="189"/>
      <c r="J399" s="189"/>
      <c r="K399" s="189"/>
      <c r="L399" s="30"/>
    </row>
    <row r="400" spans="1:228">
      <c r="A400" s="151">
        <v>0</v>
      </c>
      <c r="B400" s="72" t="s">
        <v>614</v>
      </c>
      <c r="C400" s="214">
        <v>2</v>
      </c>
      <c r="D400" s="72"/>
      <c r="E400" s="72" t="s">
        <v>615</v>
      </c>
      <c r="F400" s="72" t="s">
        <v>616</v>
      </c>
      <c r="G400" s="72"/>
      <c r="H400" s="70"/>
      <c r="I400" s="152"/>
      <c r="J400" s="152"/>
      <c r="K400" s="190"/>
      <c r="L400" s="70"/>
      <c r="M400" s="71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  <c r="BE400" s="53"/>
      <c r="BF400" s="53"/>
      <c r="BG400" s="53"/>
      <c r="BH400" s="53"/>
      <c r="BI400" s="53"/>
      <c r="BJ400" s="53"/>
      <c r="BK400" s="53"/>
      <c r="BL400" s="53"/>
      <c r="BM400" s="53"/>
      <c r="BN400" s="53"/>
      <c r="BO400" s="53"/>
      <c r="BP400" s="53"/>
      <c r="BQ400" s="53"/>
      <c r="BR400" s="53"/>
      <c r="BS400" s="53"/>
      <c r="BT400" s="53"/>
      <c r="BU400" s="53"/>
      <c r="BV400" s="53"/>
      <c r="BW400" s="53"/>
      <c r="BX400" s="53"/>
      <c r="BY400" s="53"/>
      <c r="BZ400" s="53"/>
      <c r="CA400" s="53"/>
      <c r="CB400" s="53"/>
      <c r="CC400" s="53"/>
      <c r="CD400" s="53"/>
      <c r="CE400" s="53"/>
      <c r="CF400" s="53"/>
      <c r="CG400" s="53"/>
      <c r="CH400" s="53"/>
      <c r="CI400" s="53"/>
      <c r="CJ400" s="53"/>
      <c r="CK400" s="53"/>
      <c r="CL400" s="53"/>
      <c r="CM400" s="53"/>
      <c r="CN400" s="53"/>
      <c r="CO400" s="53"/>
      <c r="CP400" s="53"/>
      <c r="CQ400" s="53"/>
      <c r="CR400" s="53"/>
      <c r="CS400" s="53"/>
      <c r="CT400" s="53"/>
      <c r="CU400" s="53"/>
      <c r="CV400" s="53"/>
      <c r="CW400" s="53"/>
      <c r="CX400" s="53"/>
      <c r="CY400" s="53"/>
      <c r="CZ400" s="53"/>
      <c r="DA400" s="53"/>
      <c r="DB400" s="53"/>
      <c r="DC400" s="53"/>
      <c r="DD400" s="53"/>
      <c r="DE400" s="53"/>
      <c r="DF400" s="53"/>
      <c r="DG400" s="53"/>
      <c r="DH400" s="53"/>
      <c r="DI400" s="53"/>
      <c r="DJ400" s="53"/>
      <c r="DK400" s="53"/>
      <c r="DL400" s="53"/>
      <c r="DM400" s="53"/>
      <c r="DN400" s="53"/>
      <c r="DO400" s="53"/>
      <c r="DP400" s="53"/>
      <c r="DQ400" s="53"/>
      <c r="DR400" s="53"/>
      <c r="DS400" s="53"/>
      <c r="DT400" s="53"/>
      <c r="DU400" s="53"/>
      <c r="DV400" s="53"/>
      <c r="DW400" s="53"/>
      <c r="DX400" s="53"/>
      <c r="DY400" s="53"/>
      <c r="DZ400" s="53"/>
      <c r="EA400" s="53"/>
      <c r="EB400" s="53"/>
      <c r="EC400" s="53"/>
      <c r="ED400" s="53"/>
      <c r="EE400" s="53"/>
      <c r="EF400" s="53"/>
      <c r="EG400" s="53"/>
      <c r="EH400" s="53"/>
      <c r="EI400" s="53"/>
      <c r="EJ400" s="53"/>
      <c r="EK400" s="53"/>
      <c r="EL400" s="53"/>
      <c r="EM400" s="53"/>
      <c r="EN400" s="53"/>
      <c r="EO400" s="53"/>
      <c r="EP400" s="53"/>
      <c r="EQ400" s="53"/>
      <c r="ER400" s="53"/>
      <c r="ES400" s="53"/>
      <c r="ET400" s="53"/>
      <c r="EU400" s="53"/>
      <c r="EV400" s="53"/>
      <c r="EW400" s="53"/>
      <c r="EX400" s="53"/>
      <c r="EY400" s="53"/>
      <c r="EZ400" s="53"/>
      <c r="FA400" s="53"/>
      <c r="FB400" s="53"/>
      <c r="FC400" s="53"/>
      <c r="FD400" s="53"/>
      <c r="FE400" s="53"/>
      <c r="FF400" s="53"/>
      <c r="FG400" s="53"/>
      <c r="FH400" s="53"/>
      <c r="FI400" s="53"/>
      <c r="FJ400" s="53"/>
      <c r="FK400" s="53"/>
      <c r="FL400" s="53"/>
      <c r="FM400" s="53"/>
      <c r="FN400" s="53"/>
      <c r="FO400" s="53"/>
      <c r="FP400" s="53"/>
      <c r="FQ400" s="53"/>
      <c r="FR400" s="53"/>
      <c r="FS400" s="53"/>
      <c r="FT400" s="53"/>
      <c r="FU400" s="53"/>
      <c r="FV400" s="53"/>
      <c r="FW400" s="53"/>
      <c r="FX400" s="53"/>
      <c r="FY400" s="53"/>
      <c r="FZ400" s="53"/>
      <c r="GA400" s="53"/>
      <c r="GB400" s="53"/>
      <c r="GC400" s="53"/>
      <c r="GD400" s="53"/>
      <c r="GE400" s="53"/>
      <c r="GF400" s="53"/>
      <c r="GG400" s="53"/>
      <c r="GH400" s="53"/>
      <c r="GI400" s="53"/>
      <c r="GJ400" s="53"/>
      <c r="GK400" s="53"/>
      <c r="GL400" s="53"/>
      <c r="GM400" s="53"/>
      <c r="GN400" s="53"/>
      <c r="GO400" s="53"/>
      <c r="GP400" s="53"/>
      <c r="GQ400" s="53"/>
      <c r="GR400" s="53"/>
      <c r="GS400" s="53"/>
      <c r="GT400" s="53"/>
      <c r="GU400" s="53"/>
      <c r="GV400" s="53"/>
      <c r="GW400" s="53"/>
      <c r="GX400" s="53"/>
      <c r="GY400" s="53"/>
      <c r="GZ400" s="53"/>
      <c r="HA400" s="53"/>
      <c r="HB400" s="53"/>
      <c r="HC400" s="53"/>
      <c r="HD400" s="53"/>
      <c r="HE400" s="53"/>
      <c r="HF400" s="53"/>
      <c r="HG400" s="53"/>
      <c r="HH400" s="53"/>
      <c r="HI400" s="53"/>
      <c r="HJ400" s="53"/>
      <c r="HK400" s="53"/>
      <c r="HL400" s="53"/>
      <c r="HM400" s="53"/>
      <c r="HN400" s="53"/>
      <c r="HO400" s="53"/>
      <c r="HP400" s="53"/>
      <c r="HQ400" s="53"/>
      <c r="HR400" s="53"/>
      <c r="HS400" s="53"/>
      <c r="HT400" s="53"/>
    </row>
    <row r="401" spans="1:228">
      <c r="A401" s="215"/>
      <c r="B401" s="216"/>
      <c r="C401" s="217"/>
      <c r="D401" s="216"/>
      <c r="E401" s="222" t="s">
        <v>615</v>
      </c>
      <c r="F401" s="222" t="s">
        <v>616</v>
      </c>
      <c r="G401" s="216"/>
      <c r="H401" s="218"/>
      <c r="I401" s="219"/>
      <c r="J401" s="219"/>
      <c r="K401" s="220"/>
      <c r="L401" s="218"/>
      <c r="M401" s="221"/>
      <c r="N401" s="149"/>
      <c r="O401" s="149"/>
      <c r="P401" s="149"/>
      <c r="Q401" s="149"/>
      <c r="R401" s="149"/>
      <c r="S401" s="149"/>
      <c r="T401" s="149"/>
      <c r="U401" s="149"/>
      <c r="V401" s="149"/>
      <c r="W401" s="149"/>
      <c r="X401" s="149"/>
      <c r="Y401" s="149"/>
      <c r="Z401" s="149"/>
      <c r="AA401" s="149"/>
      <c r="AB401" s="149"/>
      <c r="AC401" s="149"/>
      <c r="AD401" s="149"/>
      <c r="AE401" s="149"/>
      <c r="AF401" s="149"/>
      <c r="AG401" s="149"/>
      <c r="AH401" s="149"/>
      <c r="AI401" s="149"/>
      <c r="AJ401" s="149"/>
      <c r="AK401" s="149"/>
      <c r="AL401" s="149"/>
      <c r="AM401" s="149"/>
      <c r="AN401" s="149"/>
      <c r="AO401" s="149"/>
      <c r="AP401" s="149"/>
      <c r="AQ401" s="149"/>
      <c r="AR401" s="149"/>
      <c r="AS401" s="149"/>
      <c r="AT401" s="149"/>
      <c r="AU401" s="149"/>
      <c r="AV401" s="149"/>
      <c r="AW401" s="149"/>
      <c r="AX401" s="149"/>
      <c r="AY401" s="149"/>
      <c r="AZ401" s="149"/>
      <c r="BA401" s="149"/>
      <c r="BB401" s="149"/>
      <c r="BC401" s="149"/>
      <c r="BD401" s="149"/>
      <c r="BE401" s="149"/>
      <c r="BF401" s="149"/>
      <c r="BG401" s="149"/>
      <c r="BH401" s="149"/>
      <c r="BI401" s="149"/>
      <c r="BJ401" s="149"/>
      <c r="BK401" s="149"/>
      <c r="BL401" s="149"/>
      <c r="BM401" s="149"/>
      <c r="BN401" s="149"/>
      <c r="BO401" s="149"/>
      <c r="BP401" s="149"/>
      <c r="BQ401" s="149"/>
      <c r="BR401" s="149"/>
      <c r="BS401" s="149"/>
      <c r="BT401" s="149"/>
      <c r="BU401" s="149"/>
      <c r="BV401" s="149"/>
      <c r="BW401" s="149"/>
      <c r="BX401" s="149"/>
      <c r="BY401" s="149"/>
      <c r="BZ401" s="149"/>
      <c r="CA401" s="149"/>
      <c r="CB401" s="149"/>
      <c r="CC401" s="149"/>
      <c r="CD401" s="149"/>
      <c r="CE401" s="149"/>
      <c r="CF401" s="149"/>
      <c r="CG401" s="149"/>
      <c r="CH401" s="149"/>
      <c r="CI401" s="149"/>
      <c r="CJ401" s="149"/>
      <c r="CK401" s="149"/>
      <c r="CL401" s="149"/>
      <c r="CM401" s="149"/>
      <c r="CN401" s="149"/>
      <c r="CO401" s="149"/>
      <c r="CP401" s="149"/>
      <c r="CQ401" s="149"/>
      <c r="CR401" s="149"/>
      <c r="CS401" s="149"/>
      <c r="CT401" s="149"/>
      <c r="CU401" s="149"/>
      <c r="CV401" s="149"/>
      <c r="CW401" s="149"/>
      <c r="CX401" s="149"/>
      <c r="CY401" s="149"/>
      <c r="CZ401" s="149"/>
      <c r="DA401" s="149"/>
      <c r="DB401" s="149"/>
      <c r="DC401" s="149"/>
      <c r="DD401" s="149"/>
      <c r="DE401" s="149"/>
      <c r="DF401" s="149"/>
      <c r="DG401" s="149"/>
      <c r="DH401" s="149"/>
      <c r="DI401" s="149"/>
      <c r="DJ401" s="149"/>
      <c r="DK401" s="149"/>
      <c r="DL401" s="149"/>
      <c r="DM401" s="149"/>
      <c r="DN401" s="149"/>
      <c r="DO401" s="149"/>
      <c r="DP401" s="149"/>
      <c r="DQ401" s="149"/>
      <c r="DR401" s="149"/>
      <c r="DS401" s="149"/>
      <c r="DT401" s="149"/>
      <c r="DU401" s="149"/>
      <c r="DV401" s="149"/>
      <c r="DW401" s="149"/>
      <c r="DX401" s="149"/>
      <c r="DY401" s="149"/>
      <c r="DZ401" s="149"/>
      <c r="EA401" s="149"/>
      <c r="EB401" s="149"/>
      <c r="EC401" s="149"/>
      <c r="ED401" s="149"/>
      <c r="EE401" s="149"/>
      <c r="EF401" s="149"/>
      <c r="EG401" s="149"/>
      <c r="EH401" s="149"/>
      <c r="EI401" s="149"/>
      <c r="EJ401" s="149"/>
      <c r="EK401" s="149"/>
      <c r="EL401" s="149"/>
      <c r="EM401" s="149"/>
      <c r="EN401" s="149"/>
      <c r="EO401" s="149"/>
      <c r="EP401" s="149"/>
      <c r="EQ401" s="149"/>
      <c r="ER401" s="149"/>
      <c r="ES401" s="149"/>
      <c r="ET401" s="149"/>
      <c r="EU401" s="149"/>
      <c r="EV401" s="149"/>
      <c r="EW401" s="149"/>
      <c r="EX401" s="149"/>
      <c r="EY401" s="149"/>
      <c r="EZ401" s="149"/>
      <c r="FA401" s="149"/>
      <c r="FB401" s="149"/>
      <c r="FC401" s="149"/>
      <c r="FD401" s="149"/>
      <c r="FE401" s="149"/>
      <c r="FF401" s="149"/>
      <c r="FG401" s="149"/>
      <c r="FH401" s="149"/>
      <c r="FI401" s="149"/>
      <c r="FJ401" s="149"/>
      <c r="FK401" s="149"/>
      <c r="FL401" s="149"/>
      <c r="FM401" s="149"/>
      <c r="FN401" s="149"/>
      <c r="FO401" s="149"/>
      <c r="FP401" s="149"/>
      <c r="FQ401" s="149"/>
      <c r="FR401" s="149"/>
      <c r="FS401" s="149"/>
      <c r="FT401" s="149"/>
      <c r="FU401" s="149"/>
      <c r="FV401" s="149"/>
      <c r="FW401" s="149"/>
      <c r="FX401" s="149"/>
      <c r="FY401" s="149"/>
      <c r="FZ401" s="149"/>
      <c r="GA401" s="149"/>
      <c r="GB401" s="149"/>
      <c r="GC401" s="149"/>
      <c r="GD401" s="149"/>
      <c r="GE401" s="149"/>
      <c r="GF401" s="149"/>
      <c r="GG401" s="149"/>
      <c r="GH401" s="149"/>
      <c r="GI401" s="149"/>
      <c r="GJ401" s="149"/>
      <c r="GK401" s="149"/>
      <c r="GL401" s="149"/>
      <c r="GM401" s="149"/>
      <c r="GN401" s="149"/>
      <c r="GO401" s="149"/>
      <c r="GP401" s="149"/>
      <c r="GQ401" s="149"/>
      <c r="GR401" s="149"/>
      <c r="GS401" s="149"/>
      <c r="GT401" s="149"/>
      <c r="GU401" s="149"/>
      <c r="GV401" s="149"/>
      <c r="GW401" s="149"/>
      <c r="GX401" s="149"/>
      <c r="GY401" s="149"/>
      <c r="GZ401" s="149"/>
      <c r="HA401" s="149"/>
      <c r="HB401" s="149"/>
      <c r="HC401" s="149"/>
      <c r="HD401" s="149"/>
      <c r="HE401" s="149"/>
      <c r="HF401" s="149"/>
      <c r="HG401" s="149"/>
      <c r="HH401" s="149"/>
      <c r="HI401" s="149"/>
      <c r="HJ401" s="149"/>
      <c r="HK401" s="149"/>
      <c r="HL401" s="149"/>
      <c r="HM401" s="149"/>
      <c r="HN401" s="149"/>
      <c r="HO401" s="149"/>
      <c r="HP401" s="149"/>
      <c r="HQ401" s="149"/>
      <c r="HR401" s="149"/>
      <c r="HS401" s="149"/>
      <c r="HT401" s="149"/>
    </row>
    <row r="402" spans="1:228" s="71" customFormat="1">
      <c r="A402" s="82">
        <v>12000</v>
      </c>
      <c r="B402" s="191" t="s">
        <v>168</v>
      </c>
      <c r="C402" s="191">
        <v>12</v>
      </c>
      <c r="D402" s="197"/>
      <c r="E402" s="197" t="s">
        <v>576</v>
      </c>
      <c r="F402" s="197" t="s">
        <v>576</v>
      </c>
      <c r="G402" s="197" t="s">
        <v>576</v>
      </c>
      <c r="H402" s="198"/>
      <c r="I402" s="202" t="s">
        <v>578</v>
      </c>
      <c r="J402" s="202" t="s">
        <v>579</v>
      </c>
      <c r="K402" s="71" t="s">
        <v>582</v>
      </c>
      <c r="L402" s="209" t="s">
        <v>583</v>
      </c>
    </row>
    <row r="403" spans="1:228">
      <c r="B403" s="49"/>
      <c r="E403" s="58" t="s">
        <v>576</v>
      </c>
      <c r="H403" s="55"/>
      <c r="I403" s="21"/>
      <c r="J403" s="21"/>
      <c r="K403" s="67"/>
      <c r="L403" s="25"/>
    </row>
    <row r="404" spans="1:228">
      <c r="B404" s="49"/>
      <c r="E404" s="58" t="s">
        <v>576</v>
      </c>
      <c r="H404" s="55"/>
      <c r="I404" s="21"/>
      <c r="J404" s="21"/>
      <c r="K404" s="67"/>
      <c r="L404" s="25"/>
    </row>
    <row r="405" spans="1:228" s="71" customFormat="1">
      <c r="A405" s="83"/>
      <c r="B405" s="49"/>
      <c r="C405" s="49"/>
      <c r="D405" s="58"/>
      <c r="E405" s="58" t="s">
        <v>576</v>
      </c>
      <c r="F405" s="58"/>
      <c r="G405" s="49"/>
      <c r="H405" s="55"/>
      <c r="I405" s="21"/>
      <c r="J405" s="21"/>
      <c r="K405" s="67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  <c r="BJ405" s="25"/>
      <c r="BK405" s="25"/>
      <c r="BL405" s="25"/>
      <c r="BM405" s="25"/>
      <c r="BN405" s="25"/>
      <c r="BO405" s="25"/>
      <c r="BP405" s="25"/>
      <c r="BQ405" s="25"/>
      <c r="BR405" s="25"/>
      <c r="BS405" s="25"/>
      <c r="BT405" s="25"/>
      <c r="BU405" s="25"/>
      <c r="BV405" s="25"/>
      <c r="BW405" s="25"/>
      <c r="BX405" s="25"/>
      <c r="BY405" s="25"/>
      <c r="BZ405" s="25"/>
      <c r="CA405" s="25"/>
      <c r="CB405" s="25"/>
      <c r="CC405" s="25"/>
      <c r="CD405" s="25"/>
      <c r="CE405" s="25"/>
      <c r="CF405" s="25"/>
      <c r="CG405" s="25"/>
      <c r="CH405" s="25"/>
      <c r="CI405" s="25"/>
      <c r="CJ405" s="25"/>
      <c r="CK405" s="25"/>
      <c r="CL405" s="25"/>
      <c r="CM405" s="25"/>
      <c r="CN405" s="25"/>
      <c r="CO405" s="25"/>
      <c r="CP405" s="25"/>
      <c r="CQ405" s="25"/>
      <c r="CR405" s="25"/>
      <c r="CS405" s="25"/>
      <c r="CT405" s="25"/>
      <c r="CU405" s="25"/>
      <c r="CV405" s="25"/>
      <c r="CW405" s="25"/>
      <c r="CX405" s="25"/>
      <c r="CY405" s="25"/>
      <c r="CZ405" s="25"/>
      <c r="DA405" s="25"/>
      <c r="DB405" s="25"/>
      <c r="DC405" s="25"/>
      <c r="DD405" s="25"/>
      <c r="DE405" s="25"/>
      <c r="DF405" s="25"/>
      <c r="DG405" s="25"/>
      <c r="DH405" s="25"/>
      <c r="DI405" s="25"/>
      <c r="DJ405" s="25"/>
      <c r="DK405" s="25"/>
      <c r="DL405" s="25"/>
      <c r="DM405" s="25"/>
      <c r="DN405" s="25"/>
      <c r="DO405" s="25"/>
      <c r="DP405" s="25"/>
      <c r="DQ405" s="25"/>
      <c r="DR405" s="25"/>
      <c r="DS405" s="25"/>
      <c r="DT405" s="25"/>
      <c r="DU405" s="25"/>
      <c r="DV405" s="25"/>
      <c r="DW405" s="25"/>
      <c r="DX405" s="25"/>
      <c r="DY405" s="25"/>
      <c r="DZ405" s="25"/>
      <c r="EA405" s="25"/>
      <c r="EB405" s="25"/>
      <c r="EC405" s="25"/>
      <c r="ED405" s="25"/>
      <c r="EE405" s="25"/>
      <c r="EF405" s="25"/>
      <c r="EG405" s="25"/>
      <c r="EH405" s="25"/>
      <c r="EI405" s="25"/>
      <c r="EJ405" s="25"/>
      <c r="EK405" s="25"/>
      <c r="EL405" s="25"/>
      <c r="EM405" s="25"/>
      <c r="EN405" s="25"/>
      <c r="EO405" s="25"/>
      <c r="EP405" s="25"/>
      <c r="EQ405" s="25"/>
      <c r="ER405" s="25"/>
      <c r="ES405" s="25"/>
      <c r="ET405" s="25"/>
      <c r="EU405" s="25"/>
      <c r="EV405" s="25"/>
      <c r="EW405" s="25"/>
      <c r="EX405" s="25"/>
      <c r="EY405" s="25"/>
      <c r="EZ405" s="25"/>
      <c r="FA405" s="25"/>
      <c r="FB405" s="25"/>
      <c r="FC405" s="25"/>
      <c r="FD405" s="25"/>
      <c r="FE405" s="25"/>
      <c r="FF405" s="25"/>
      <c r="FG405" s="25"/>
      <c r="FH405" s="25"/>
      <c r="FI405" s="25"/>
      <c r="FJ405" s="25"/>
      <c r="FK405" s="25"/>
      <c r="FL405" s="25"/>
      <c r="FM405" s="25"/>
      <c r="FN405" s="25"/>
      <c r="FO405" s="25"/>
      <c r="FP405" s="25"/>
      <c r="FQ405" s="25"/>
      <c r="FR405" s="25"/>
      <c r="FS405" s="25"/>
      <c r="FT405" s="25"/>
      <c r="FU405" s="25"/>
      <c r="FV405" s="25"/>
      <c r="FW405" s="25"/>
      <c r="FX405" s="25"/>
      <c r="FY405" s="25"/>
      <c r="FZ405" s="25"/>
      <c r="GA405" s="25"/>
      <c r="GB405" s="25"/>
      <c r="GC405" s="25"/>
      <c r="GD405" s="25"/>
      <c r="GE405" s="25"/>
      <c r="GF405" s="25"/>
      <c r="GG405" s="25"/>
      <c r="GH405" s="25"/>
      <c r="GI405" s="25"/>
      <c r="GJ405" s="25"/>
      <c r="GK405" s="25"/>
      <c r="GL405" s="25"/>
      <c r="GM405" s="25"/>
      <c r="GN405" s="25"/>
      <c r="GO405" s="25"/>
      <c r="GP405" s="25"/>
      <c r="GQ405" s="25"/>
      <c r="GR405" s="25"/>
      <c r="GS405" s="25"/>
      <c r="GT405" s="25"/>
      <c r="GU405" s="25"/>
      <c r="GV405" s="25"/>
      <c r="GW405" s="25"/>
      <c r="GX405" s="25"/>
      <c r="GY405" s="25"/>
      <c r="GZ405" s="25"/>
      <c r="HA405" s="25"/>
      <c r="HB405" s="25"/>
      <c r="HC405" s="25"/>
      <c r="HD405" s="25"/>
      <c r="HE405" s="25"/>
      <c r="HF405" s="25"/>
      <c r="HG405" s="25"/>
      <c r="HH405" s="25"/>
      <c r="HI405" s="25"/>
      <c r="HJ405" s="25"/>
      <c r="HK405" s="25"/>
      <c r="HL405" s="25"/>
      <c r="HM405" s="25"/>
      <c r="HN405" s="25"/>
      <c r="HO405" s="25"/>
      <c r="HP405" s="25"/>
      <c r="HQ405" s="25"/>
      <c r="HR405" s="25"/>
      <c r="HS405" s="25"/>
      <c r="HT405" s="25"/>
    </row>
    <row r="406" spans="1:228">
      <c r="B406" s="49"/>
      <c r="E406" s="58" t="s">
        <v>576</v>
      </c>
      <c r="H406" s="55"/>
      <c r="I406" s="21"/>
      <c r="J406" s="21"/>
      <c r="K406" s="67"/>
      <c r="L406" s="25"/>
    </row>
    <row r="407" spans="1:228">
      <c r="B407" s="49"/>
      <c r="E407" s="58" t="s">
        <v>576</v>
      </c>
      <c r="H407" s="55"/>
      <c r="I407" s="21"/>
      <c r="J407" s="21"/>
      <c r="K407" s="67"/>
      <c r="L407" s="25"/>
    </row>
    <row r="408" spans="1:228" s="71" customFormat="1">
      <c r="A408" s="83"/>
      <c r="B408" s="49"/>
      <c r="C408" s="49"/>
      <c r="D408" s="58"/>
      <c r="E408" s="58" t="s">
        <v>576</v>
      </c>
      <c r="F408" s="58"/>
      <c r="G408" s="49"/>
      <c r="H408" s="55"/>
      <c r="I408" s="21"/>
      <c r="J408" s="21"/>
      <c r="K408" s="67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  <c r="BJ408" s="25"/>
      <c r="BK408" s="25"/>
      <c r="BL408" s="25"/>
      <c r="BM408" s="25"/>
      <c r="BN408" s="25"/>
      <c r="BO408" s="25"/>
      <c r="BP408" s="25"/>
      <c r="BQ408" s="25"/>
      <c r="BR408" s="25"/>
      <c r="BS408" s="25"/>
      <c r="BT408" s="25"/>
      <c r="BU408" s="25"/>
      <c r="BV408" s="25"/>
      <c r="BW408" s="25"/>
      <c r="BX408" s="25"/>
      <c r="BY408" s="25"/>
      <c r="BZ408" s="25"/>
      <c r="CA408" s="25"/>
      <c r="CB408" s="25"/>
      <c r="CC408" s="25"/>
      <c r="CD408" s="25"/>
      <c r="CE408" s="25"/>
      <c r="CF408" s="25"/>
      <c r="CG408" s="25"/>
      <c r="CH408" s="25"/>
      <c r="CI408" s="25"/>
      <c r="CJ408" s="25"/>
      <c r="CK408" s="25"/>
      <c r="CL408" s="25"/>
      <c r="CM408" s="25"/>
      <c r="CN408" s="25"/>
      <c r="CO408" s="25"/>
      <c r="CP408" s="25"/>
      <c r="CQ408" s="25"/>
      <c r="CR408" s="25"/>
      <c r="CS408" s="25"/>
      <c r="CT408" s="25"/>
      <c r="CU408" s="25"/>
      <c r="CV408" s="25"/>
      <c r="CW408" s="25"/>
      <c r="CX408" s="25"/>
      <c r="CY408" s="25"/>
      <c r="CZ408" s="25"/>
      <c r="DA408" s="25"/>
      <c r="DB408" s="25"/>
      <c r="DC408" s="25"/>
      <c r="DD408" s="25"/>
      <c r="DE408" s="25"/>
      <c r="DF408" s="25"/>
      <c r="DG408" s="25"/>
      <c r="DH408" s="25"/>
      <c r="DI408" s="25"/>
      <c r="DJ408" s="25"/>
      <c r="DK408" s="25"/>
      <c r="DL408" s="25"/>
      <c r="DM408" s="25"/>
      <c r="DN408" s="25"/>
      <c r="DO408" s="25"/>
      <c r="DP408" s="25"/>
      <c r="DQ408" s="25"/>
      <c r="DR408" s="25"/>
      <c r="DS408" s="25"/>
      <c r="DT408" s="25"/>
      <c r="DU408" s="25"/>
      <c r="DV408" s="25"/>
      <c r="DW408" s="25"/>
      <c r="DX408" s="25"/>
      <c r="DY408" s="25"/>
      <c r="DZ408" s="25"/>
      <c r="EA408" s="25"/>
      <c r="EB408" s="25"/>
      <c r="EC408" s="25"/>
      <c r="ED408" s="25"/>
      <c r="EE408" s="25"/>
      <c r="EF408" s="25"/>
      <c r="EG408" s="25"/>
      <c r="EH408" s="25"/>
      <c r="EI408" s="25"/>
      <c r="EJ408" s="25"/>
      <c r="EK408" s="25"/>
      <c r="EL408" s="25"/>
      <c r="EM408" s="25"/>
      <c r="EN408" s="25"/>
      <c r="EO408" s="25"/>
      <c r="EP408" s="25"/>
      <c r="EQ408" s="25"/>
      <c r="ER408" s="25"/>
      <c r="ES408" s="25"/>
      <c r="ET408" s="25"/>
      <c r="EU408" s="25"/>
      <c r="EV408" s="25"/>
      <c r="EW408" s="25"/>
      <c r="EX408" s="25"/>
      <c r="EY408" s="25"/>
      <c r="EZ408" s="25"/>
      <c r="FA408" s="25"/>
      <c r="FB408" s="25"/>
      <c r="FC408" s="25"/>
      <c r="FD408" s="25"/>
      <c r="FE408" s="25"/>
      <c r="FF408" s="25"/>
      <c r="FG408" s="25"/>
      <c r="FH408" s="25"/>
      <c r="FI408" s="25"/>
      <c r="FJ408" s="25"/>
      <c r="FK408" s="25"/>
      <c r="FL408" s="25"/>
      <c r="FM408" s="25"/>
      <c r="FN408" s="25"/>
      <c r="FO408" s="25"/>
      <c r="FP408" s="25"/>
      <c r="FQ408" s="25"/>
      <c r="FR408" s="25"/>
      <c r="FS408" s="25"/>
      <c r="FT408" s="25"/>
      <c r="FU408" s="25"/>
      <c r="FV408" s="25"/>
      <c r="FW408" s="25"/>
      <c r="FX408" s="25"/>
      <c r="FY408" s="25"/>
      <c r="FZ408" s="25"/>
      <c r="GA408" s="25"/>
      <c r="GB408" s="25"/>
      <c r="GC408" s="25"/>
      <c r="GD408" s="25"/>
      <c r="GE408" s="25"/>
      <c r="GF408" s="25"/>
      <c r="GG408" s="25"/>
      <c r="GH408" s="25"/>
      <c r="GI408" s="25"/>
      <c r="GJ408" s="25"/>
      <c r="GK408" s="25"/>
      <c r="GL408" s="25"/>
      <c r="GM408" s="25"/>
      <c r="GN408" s="25"/>
      <c r="GO408" s="25"/>
      <c r="GP408" s="25"/>
      <c r="GQ408" s="25"/>
      <c r="GR408" s="25"/>
      <c r="GS408" s="25"/>
      <c r="GT408" s="25"/>
      <c r="GU408" s="25"/>
      <c r="GV408" s="25"/>
      <c r="GW408" s="25"/>
      <c r="GX408" s="25"/>
      <c r="GY408" s="25"/>
      <c r="GZ408" s="25"/>
      <c r="HA408" s="25"/>
      <c r="HB408" s="25"/>
      <c r="HC408" s="25"/>
      <c r="HD408" s="25"/>
      <c r="HE408" s="25"/>
      <c r="HF408" s="25"/>
      <c r="HG408" s="25"/>
      <c r="HH408" s="25"/>
      <c r="HI408" s="25"/>
      <c r="HJ408" s="25"/>
      <c r="HK408" s="25"/>
      <c r="HL408" s="25"/>
      <c r="HM408" s="25"/>
      <c r="HN408" s="25"/>
      <c r="HO408" s="25"/>
      <c r="HP408" s="25"/>
      <c r="HQ408" s="25"/>
      <c r="HR408" s="25"/>
      <c r="HS408" s="25"/>
      <c r="HT408" s="25"/>
    </row>
    <row r="409" spans="1:228">
      <c r="B409" s="49"/>
      <c r="E409" s="58" t="s">
        <v>576</v>
      </c>
      <c r="H409" s="55"/>
      <c r="I409" s="21"/>
      <c r="J409" s="21"/>
      <c r="K409" s="67"/>
      <c r="L409" s="25"/>
    </row>
    <row r="410" spans="1:228">
      <c r="B410" s="49"/>
      <c r="E410" s="58" t="s">
        <v>576</v>
      </c>
      <c r="H410" s="55"/>
      <c r="I410" s="21"/>
      <c r="J410" s="21"/>
      <c r="K410" s="67"/>
      <c r="L410" s="25"/>
    </row>
    <row r="411" spans="1:228">
      <c r="B411" s="49"/>
      <c r="E411" s="58" t="s">
        <v>576</v>
      </c>
      <c r="H411" s="55"/>
      <c r="I411" s="21"/>
      <c r="J411" s="21"/>
      <c r="K411" s="67"/>
      <c r="L411" s="25"/>
    </row>
    <row r="412" spans="1:228">
      <c r="B412" s="49"/>
      <c r="E412" s="58" t="s">
        <v>576</v>
      </c>
      <c r="H412" s="55"/>
      <c r="I412" s="21"/>
      <c r="J412" s="21"/>
      <c r="K412" s="67"/>
      <c r="L412" s="25"/>
    </row>
    <row r="413" spans="1:228">
      <c r="B413" s="49"/>
      <c r="E413" s="58" t="s">
        <v>576</v>
      </c>
      <c r="H413" s="55"/>
      <c r="I413" s="21"/>
      <c r="J413" s="21"/>
      <c r="K413" s="67"/>
      <c r="L413" s="25"/>
    </row>
    <row r="414" spans="1:228">
      <c r="B414" s="49"/>
      <c r="E414" s="58" t="s">
        <v>576</v>
      </c>
      <c r="H414" s="55"/>
      <c r="I414" s="21"/>
      <c r="J414" s="21"/>
      <c r="K414" s="67"/>
      <c r="L414" s="25"/>
    </row>
    <row r="415" spans="1:228">
      <c r="A415" s="82">
        <v>8000</v>
      </c>
      <c r="B415" s="68" t="s">
        <v>175</v>
      </c>
      <c r="C415" s="70">
        <v>10</v>
      </c>
      <c r="D415" s="69"/>
      <c r="E415" s="69" t="s">
        <v>456</v>
      </c>
      <c r="F415" s="69" t="s">
        <v>456</v>
      </c>
      <c r="G415" s="69" t="s">
        <v>456</v>
      </c>
      <c r="H415" s="70"/>
      <c r="I415" s="166" t="s">
        <v>458</v>
      </c>
      <c r="J415" s="166" t="s">
        <v>459</v>
      </c>
      <c r="K415" s="190" t="s">
        <v>462</v>
      </c>
      <c r="L415" s="70"/>
      <c r="M415" s="44"/>
    </row>
    <row r="416" spans="1:228">
      <c r="B416" s="29"/>
      <c r="C416" s="30"/>
      <c r="D416" s="43"/>
      <c r="E416" s="43" t="s">
        <v>456</v>
      </c>
      <c r="F416" s="35"/>
      <c r="G416" s="30"/>
      <c r="H416" s="30"/>
      <c r="I416" s="189"/>
      <c r="J416" s="189"/>
      <c r="K416" s="189"/>
      <c r="L416" s="30"/>
      <c r="M416" s="31"/>
    </row>
    <row r="417" spans="1:228">
      <c r="A417" s="84"/>
      <c r="B417" s="36"/>
      <c r="C417" s="31"/>
      <c r="D417" s="36"/>
      <c r="E417" s="43" t="s">
        <v>456</v>
      </c>
      <c r="F417" s="35"/>
      <c r="G417" s="30"/>
      <c r="H417" s="30"/>
      <c r="I417" s="189"/>
      <c r="J417" s="189"/>
      <c r="K417" s="189"/>
      <c r="L417" s="30"/>
    </row>
    <row r="418" spans="1:228">
      <c r="A418" s="84"/>
      <c r="B418" s="36"/>
      <c r="C418" s="31"/>
      <c r="D418" s="36"/>
      <c r="E418" s="43" t="s">
        <v>456</v>
      </c>
      <c r="F418" s="35"/>
      <c r="G418" s="30"/>
      <c r="H418" s="30"/>
      <c r="I418" s="189"/>
      <c r="J418" s="189"/>
      <c r="K418" s="189"/>
      <c r="L418" s="30"/>
    </row>
    <row r="419" spans="1:228">
      <c r="A419" s="84"/>
      <c r="B419" s="36"/>
      <c r="C419" s="31"/>
      <c r="D419" s="36"/>
      <c r="E419" s="43" t="s">
        <v>456</v>
      </c>
      <c r="F419" s="35"/>
      <c r="G419" s="30"/>
      <c r="H419" s="30"/>
      <c r="I419" s="189"/>
      <c r="J419" s="189"/>
      <c r="K419" s="189"/>
      <c r="L419" s="30"/>
    </row>
    <row r="420" spans="1:228">
      <c r="A420" s="84"/>
      <c r="B420" s="36"/>
      <c r="C420" s="31"/>
      <c r="D420" s="36"/>
      <c r="E420" s="43" t="s">
        <v>456</v>
      </c>
      <c r="F420" s="35"/>
      <c r="G420" s="30"/>
      <c r="H420" s="30"/>
      <c r="I420" s="189"/>
      <c r="J420" s="189"/>
      <c r="K420" s="189"/>
      <c r="L420" s="30"/>
    </row>
    <row r="421" spans="1:228" s="71" customFormat="1">
      <c r="A421" s="84"/>
      <c r="B421" s="36"/>
      <c r="C421" s="31"/>
      <c r="D421" s="36"/>
      <c r="E421" s="43" t="s">
        <v>456</v>
      </c>
      <c r="F421" s="35"/>
      <c r="G421" s="30"/>
      <c r="H421" s="30"/>
      <c r="I421" s="189"/>
      <c r="J421" s="189"/>
      <c r="K421" s="189"/>
      <c r="L421" s="30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  <c r="BJ421" s="25"/>
      <c r="BK421" s="25"/>
      <c r="BL421" s="25"/>
      <c r="BM421" s="25"/>
      <c r="BN421" s="25"/>
      <c r="BO421" s="25"/>
      <c r="BP421" s="25"/>
      <c r="BQ421" s="25"/>
      <c r="BR421" s="25"/>
      <c r="BS421" s="25"/>
      <c r="BT421" s="25"/>
      <c r="BU421" s="25"/>
      <c r="BV421" s="25"/>
      <c r="BW421" s="25"/>
      <c r="BX421" s="25"/>
      <c r="BY421" s="25"/>
      <c r="BZ421" s="25"/>
      <c r="CA421" s="25"/>
      <c r="CB421" s="25"/>
      <c r="CC421" s="25"/>
      <c r="CD421" s="25"/>
      <c r="CE421" s="25"/>
      <c r="CF421" s="25"/>
      <c r="CG421" s="25"/>
      <c r="CH421" s="25"/>
      <c r="CI421" s="25"/>
      <c r="CJ421" s="25"/>
      <c r="CK421" s="25"/>
      <c r="CL421" s="25"/>
      <c r="CM421" s="25"/>
      <c r="CN421" s="25"/>
      <c r="CO421" s="25"/>
      <c r="CP421" s="25"/>
      <c r="CQ421" s="25"/>
      <c r="CR421" s="25"/>
      <c r="CS421" s="25"/>
      <c r="CT421" s="25"/>
      <c r="CU421" s="25"/>
      <c r="CV421" s="25"/>
      <c r="CW421" s="25"/>
      <c r="CX421" s="25"/>
      <c r="CY421" s="25"/>
      <c r="CZ421" s="25"/>
      <c r="DA421" s="25"/>
      <c r="DB421" s="25"/>
      <c r="DC421" s="25"/>
      <c r="DD421" s="25"/>
      <c r="DE421" s="25"/>
      <c r="DF421" s="25"/>
      <c r="DG421" s="25"/>
      <c r="DH421" s="25"/>
      <c r="DI421" s="25"/>
      <c r="DJ421" s="25"/>
      <c r="DK421" s="25"/>
      <c r="DL421" s="25"/>
      <c r="DM421" s="25"/>
      <c r="DN421" s="25"/>
      <c r="DO421" s="25"/>
      <c r="DP421" s="25"/>
      <c r="DQ421" s="25"/>
      <c r="DR421" s="25"/>
      <c r="DS421" s="25"/>
      <c r="DT421" s="25"/>
      <c r="DU421" s="25"/>
      <c r="DV421" s="25"/>
      <c r="DW421" s="25"/>
      <c r="DX421" s="25"/>
      <c r="DY421" s="25"/>
      <c r="DZ421" s="25"/>
      <c r="EA421" s="25"/>
      <c r="EB421" s="25"/>
      <c r="EC421" s="25"/>
      <c r="ED421" s="25"/>
      <c r="EE421" s="25"/>
      <c r="EF421" s="25"/>
      <c r="EG421" s="25"/>
      <c r="EH421" s="25"/>
      <c r="EI421" s="25"/>
      <c r="EJ421" s="25"/>
      <c r="EK421" s="25"/>
      <c r="EL421" s="25"/>
      <c r="EM421" s="25"/>
      <c r="EN421" s="25"/>
      <c r="EO421" s="25"/>
      <c r="EP421" s="25"/>
      <c r="EQ421" s="25"/>
      <c r="ER421" s="25"/>
      <c r="ES421" s="25"/>
      <c r="ET421" s="25"/>
      <c r="EU421" s="25"/>
      <c r="EV421" s="25"/>
      <c r="EW421" s="25"/>
      <c r="EX421" s="25"/>
      <c r="EY421" s="25"/>
      <c r="EZ421" s="25"/>
      <c r="FA421" s="25"/>
      <c r="FB421" s="25"/>
      <c r="FC421" s="25"/>
      <c r="FD421" s="25"/>
      <c r="FE421" s="25"/>
      <c r="FF421" s="25"/>
      <c r="FG421" s="25"/>
      <c r="FH421" s="25"/>
      <c r="FI421" s="25"/>
      <c r="FJ421" s="25"/>
      <c r="FK421" s="25"/>
      <c r="FL421" s="25"/>
      <c r="FM421" s="25"/>
      <c r="FN421" s="25"/>
      <c r="FO421" s="25"/>
      <c r="FP421" s="25"/>
      <c r="FQ421" s="25"/>
      <c r="FR421" s="25"/>
      <c r="FS421" s="25"/>
      <c r="FT421" s="25"/>
      <c r="FU421" s="25"/>
      <c r="FV421" s="25"/>
      <c r="FW421" s="25"/>
      <c r="FX421" s="25"/>
      <c r="FY421" s="25"/>
      <c r="FZ421" s="25"/>
      <c r="GA421" s="25"/>
      <c r="GB421" s="25"/>
      <c r="GC421" s="25"/>
      <c r="GD421" s="25"/>
      <c r="GE421" s="25"/>
      <c r="GF421" s="25"/>
      <c r="GG421" s="25"/>
      <c r="GH421" s="25"/>
      <c r="GI421" s="25"/>
      <c r="GJ421" s="25"/>
      <c r="GK421" s="25"/>
      <c r="GL421" s="25"/>
      <c r="GM421" s="25"/>
      <c r="GN421" s="25"/>
      <c r="GO421" s="25"/>
      <c r="GP421" s="25"/>
      <c r="GQ421" s="25"/>
      <c r="GR421" s="25"/>
      <c r="GS421" s="25"/>
      <c r="GT421" s="25"/>
      <c r="GU421" s="25"/>
      <c r="GV421" s="25"/>
      <c r="GW421" s="25"/>
      <c r="GX421" s="25"/>
      <c r="GY421" s="25"/>
      <c r="GZ421" s="25"/>
      <c r="HA421" s="25"/>
      <c r="HB421" s="25"/>
      <c r="HC421" s="25"/>
      <c r="HD421" s="25"/>
      <c r="HE421" s="25"/>
      <c r="HF421" s="25"/>
      <c r="HG421" s="25"/>
      <c r="HH421" s="25"/>
      <c r="HI421" s="25"/>
      <c r="HJ421" s="25"/>
      <c r="HK421" s="25"/>
      <c r="HL421" s="25"/>
      <c r="HM421" s="25"/>
      <c r="HN421" s="25"/>
      <c r="HO421" s="25"/>
      <c r="HP421" s="25"/>
      <c r="HQ421" s="25"/>
      <c r="HR421" s="25"/>
      <c r="HS421" s="25"/>
      <c r="HT421" s="25"/>
    </row>
    <row r="422" spans="1:228">
      <c r="A422" s="84"/>
      <c r="B422" s="36"/>
      <c r="C422" s="31"/>
      <c r="D422" s="36"/>
      <c r="E422" s="43" t="s">
        <v>456</v>
      </c>
      <c r="F422" s="35"/>
      <c r="G422" s="30"/>
      <c r="H422" s="30"/>
      <c r="I422" s="189"/>
      <c r="J422" s="189"/>
      <c r="K422" s="189"/>
      <c r="L422" s="30"/>
    </row>
    <row r="423" spans="1:228">
      <c r="A423" s="84"/>
      <c r="B423" s="36"/>
      <c r="C423" s="31"/>
      <c r="D423" s="36"/>
      <c r="E423" s="43" t="s">
        <v>456</v>
      </c>
      <c r="F423" s="35"/>
      <c r="G423" s="30"/>
      <c r="H423" s="30"/>
      <c r="I423" s="189"/>
      <c r="J423" s="189"/>
      <c r="K423" s="189"/>
      <c r="L423" s="30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  <c r="AA423" s="71"/>
      <c r="AB423" s="71"/>
      <c r="AC423" s="71"/>
      <c r="AD423" s="71"/>
      <c r="AE423" s="71"/>
      <c r="AF423" s="71"/>
      <c r="AG423" s="71"/>
      <c r="AH423" s="71"/>
      <c r="AI423" s="71"/>
      <c r="AJ423" s="71"/>
      <c r="AK423" s="71"/>
      <c r="AL423" s="71"/>
      <c r="AM423" s="71"/>
      <c r="AN423" s="71"/>
      <c r="AO423" s="71"/>
      <c r="AP423" s="71"/>
      <c r="AQ423" s="71"/>
      <c r="AR423" s="71"/>
      <c r="AS423" s="71"/>
      <c r="AT423" s="71"/>
      <c r="AU423" s="71"/>
      <c r="AV423" s="71"/>
      <c r="AW423" s="71"/>
      <c r="AX423" s="71"/>
      <c r="AY423" s="71"/>
      <c r="AZ423" s="71"/>
      <c r="BA423" s="71"/>
      <c r="BB423" s="71"/>
      <c r="BC423" s="71"/>
      <c r="BD423" s="71"/>
      <c r="BE423" s="71"/>
      <c r="BF423" s="71"/>
      <c r="BG423" s="71"/>
      <c r="BH423" s="71"/>
      <c r="BI423" s="71"/>
      <c r="BJ423" s="71"/>
      <c r="BK423" s="71"/>
      <c r="BL423" s="71"/>
      <c r="BM423" s="71"/>
      <c r="BN423" s="71"/>
      <c r="BO423" s="71"/>
      <c r="BP423" s="71"/>
      <c r="BQ423" s="71"/>
      <c r="BR423" s="71"/>
      <c r="BS423" s="71"/>
      <c r="BT423" s="71"/>
      <c r="BU423" s="71"/>
      <c r="BV423" s="71"/>
      <c r="BW423" s="71"/>
      <c r="BX423" s="71"/>
      <c r="BY423" s="71"/>
      <c r="BZ423" s="71"/>
      <c r="CA423" s="71"/>
      <c r="CB423" s="71"/>
      <c r="CC423" s="71"/>
      <c r="CD423" s="71"/>
      <c r="CE423" s="71"/>
      <c r="CF423" s="71"/>
      <c r="CG423" s="71"/>
      <c r="CH423" s="71"/>
      <c r="CI423" s="71"/>
      <c r="CJ423" s="71"/>
      <c r="CK423" s="71"/>
      <c r="CL423" s="71"/>
      <c r="CM423" s="71"/>
      <c r="CN423" s="71"/>
      <c r="CO423" s="71"/>
      <c r="CP423" s="71"/>
      <c r="CQ423" s="71"/>
      <c r="CR423" s="71"/>
      <c r="CS423" s="71"/>
      <c r="CT423" s="71"/>
      <c r="CU423" s="71"/>
      <c r="CV423" s="71"/>
      <c r="CW423" s="71"/>
      <c r="CX423" s="71"/>
      <c r="CY423" s="71"/>
      <c r="CZ423" s="71"/>
      <c r="DA423" s="71"/>
      <c r="DB423" s="71"/>
      <c r="DC423" s="71"/>
      <c r="DD423" s="71"/>
      <c r="DE423" s="71"/>
      <c r="DF423" s="71"/>
      <c r="DG423" s="71"/>
      <c r="DH423" s="71"/>
      <c r="DI423" s="71"/>
      <c r="DJ423" s="71"/>
      <c r="DK423" s="71"/>
      <c r="DL423" s="71"/>
      <c r="DM423" s="71"/>
      <c r="DN423" s="71"/>
      <c r="DO423" s="71"/>
      <c r="DP423" s="71"/>
      <c r="DQ423" s="71"/>
      <c r="DR423" s="71"/>
      <c r="DS423" s="71"/>
      <c r="DT423" s="71"/>
      <c r="DU423" s="71"/>
      <c r="DV423" s="71"/>
      <c r="DW423" s="71"/>
      <c r="DX423" s="71"/>
      <c r="DY423" s="71"/>
      <c r="DZ423" s="71"/>
      <c r="EA423" s="71"/>
      <c r="EB423" s="71"/>
      <c r="EC423" s="71"/>
      <c r="ED423" s="71"/>
      <c r="EE423" s="71"/>
      <c r="EF423" s="71"/>
      <c r="EG423" s="71"/>
      <c r="EH423" s="71"/>
      <c r="EI423" s="71"/>
      <c r="EJ423" s="71"/>
      <c r="EK423" s="71"/>
      <c r="EL423" s="71"/>
      <c r="EM423" s="71"/>
      <c r="EN423" s="71"/>
      <c r="EO423" s="71"/>
      <c r="EP423" s="71"/>
      <c r="EQ423" s="71"/>
      <c r="ER423" s="71"/>
      <c r="ES423" s="71"/>
      <c r="ET423" s="71"/>
      <c r="EU423" s="71"/>
      <c r="EV423" s="71"/>
      <c r="EW423" s="71"/>
      <c r="EX423" s="71"/>
      <c r="EY423" s="71"/>
      <c r="EZ423" s="71"/>
      <c r="FA423" s="71"/>
      <c r="FB423" s="71"/>
      <c r="FC423" s="71"/>
      <c r="FD423" s="71"/>
      <c r="FE423" s="71"/>
      <c r="FF423" s="71"/>
      <c r="FG423" s="71"/>
      <c r="FH423" s="71"/>
      <c r="FI423" s="71"/>
      <c r="FJ423" s="71"/>
      <c r="FK423" s="71"/>
      <c r="FL423" s="71"/>
      <c r="FM423" s="71"/>
      <c r="FN423" s="71"/>
      <c r="FO423" s="71"/>
      <c r="FP423" s="71"/>
      <c r="FQ423" s="71"/>
      <c r="FR423" s="71"/>
      <c r="FS423" s="71"/>
      <c r="FT423" s="71"/>
      <c r="FU423" s="71"/>
      <c r="FV423" s="71"/>
      <c r="FW423" s="71"/>
      <c r="FX423" s="71"/>
      <c r="FY423" s="71"/>
      <c r="FZ423" s="71"/>
      <c r="GA423" s="71"/>
      <c r="GB423" s="71"/>
      <c r="GC423" s="71"/>
      <c r="GD423" s="71"/>
      <c r="GE423" s="71"/>
      <c r="GF423" s="71"/>
      <c r="GG423" s="71"/>
      <c r="GH423" s="71"/>
      <c r="GI423" s="71"/>
      <c r="GJ423" s="71"/>
      <c r="GK423" s="71"/>
      <c r="GL423" s="71"/>
      <c r="GM423" s="71"/>
      <c r="GN423" s="71"/>
      <c r="GO423" s="71"/>
      <c r="GP423" s="71"/>
      <c r="GQ423" s="71"/>
      <c r="GR423" s="71"/>
      <c r="GS423" s="71"/>
      <c r="GT423" s="71"/>
      <c r="GU423" s="71"/>
      <c r="GV423" s="71"/>
      <c r="GW423" s="71"/>
      <c r="GX423" s="71"/>
      <c r="GY423" s="71"/>
      <c r="GZ423" s="71"/>
      <c r="HA423" s="71"/>
      <c r="HB423" s="71"/>
      <c r="HC423" s="71"/>
      <c r="HD423" s="71"/>
      <c r="HE423" s="71"/>
      <c r="HF423" s="71"/>
      <c r="HG423" s="71"/>
      <c r="HH423" s="71"/>
      <c r="HI423" s="71"/>
      <c r="HJ423" s="71"/>
      <c r="HK423" s="71"/>
      <c r="HL423" s="71"/>
      <c r="HM423" s="71"/>
      <c r="HN423" s="71"/>
      <c r="HO423" s="71"/>
      <c r="HP423" s="71"/>
      <c r="HQ423" s="71"/>
      <c r="HR423" s="71"/>
      <c r="HS423" s="71"/>
      <c r="HT423" s="71"/>
    </row>
    <row r="424" spans="1:228">
      <c r="A424" s="84"/>
      <c r="B424" s="36"/>
      <c r="C424" s="31"/>
      <c r="D424" s="36"/>
      <c r="E424" s="43" t="s">
        <v>456</v>
      </c>
      <c r="F424" s="35"/>
      <c r="G424" s="30"/>
      <c r="H424" s="30"/>
      <c r="I424" s="189"/>
      <c r="J424" s="189"/>
      <c r="K424" s="189"/>
      <c r="L424" s="30"/>
    </row>
    <row r="425" spans="1:228">
      <c r="A425" s="84"/>
      <c r="B425" s="36"/>
      <c r="C425" s="31"/>
      <c r="D425" s="36"/>
      <c r="E425" s="43" t="s">
        <v>456</v>
      </c>
      <c r="F425" s="35"/>
      <c r="G425" s="30"/>
      <c r="H425" s="30"/>
      <c r="I425" s="189"/>
      <c r="J425" s="189"/>
      <c r="K425" s="189"/>
      <c r="L425" s="30"/>
    </row>
    <row r="426" spans="1:228">
      <c r="A426" s="84"/>
      <c r="B426" s="36"/>
      <c r="C426" s="31"/>
      <c r="D426" s="36"/>
      <c r="E426" s="43" t="s">
        <v>456</v>
      </c>
      <c r="F426" s="35"/>
      <c r="G426" s="30"/>
      <c r="H426" s="30"/>
      <c r="I426" s="189"/>
      <c r="J426" s="189"/>
      <c r="K426" s="189"/>
      <c r="L426" s="30"/>
    </row>
    <row r="427" spans="1:228">
      <c r="A427" s="84"/>
      <c r="B427" s="36"/>
      <c r="C427" s="31"/>
      <c r="D427" s="36"/>
      <c r="E427" s="43" t="s">
        <v>456</v>
      </c>
      <c r="F427" s="35"/>
      <c r="G427" s="30"/>
      <c r="H427" s="30"/>
      <c r="I427" s="189"/>
      <c r="J427" s="189"/>
      <c r="K427" s="189"/>
      <c r="L427" s="30"/>
    </row>
    <row r="428" spans="1:228">
      <c r="A428" s="82">
        <v>8000</v>
      </c>
      <c r="B428" s="68" t="s">
        <v>175</v>
      </c>
      <c r="C428" s="70">
        <v>10</v>
      </c>
      <c r="D428" s="69"/>
      <c r="E428" s="69" t="s">
        <v>388</v>
      </c>
      <c r="F428" s="69" t="s">
        <v>388</v>
      </c>
      <c r="G428" s="69" t="s">
        <v>388</v>
      </c>
      <c r="H428" s="70"/>
      <c r="I428" s="152" t="s">
        <v>389</v>
      </c>
      <c r="J428" s="152" t="s">
        <v>390</v>
      </c>
      <c r="K428" s="190" t="s">
        <v>393</v>
      </c>
      <c r="L428" s="194" t="s">
        <v>394</v>
      </c>
      <c r="M428" s="71"/>
    </row>
    <row r="429" spans="1:228">
      <c r="B429" s="29"/>
      <c r="C429" s="31"/>
      <c r="D429" s="42"/>
      <c r="E429" s="43" t="s">
        <v>388</v>
      </c>
      <c r="F429" s="35"/>
      <c r="G429" s="30"/>
      <c r="H429" s="30"/>
      <c r="I429" s="189"/>
      <c r="J429" s="189"/>
      <c r="K429" s="189"/>
      <c r="L429" s="30"/>
    </row>
    <row r="430" spans="1:228">
      <c r="B430" s="29"/>
      <c r="C430" s="212"/>
      <c r="D430" s="47"/>
      <c r="E430" s="43" t="s">
        <v>388</v>
      </c>
      <c r="F430" s="35"/>
      <c r="G430" s="30"/>
      <c r="H430" s="30"/>
      <c r="I430" s="189"/>
      <c r="J430" s="189"/>
      <c r="K430" s="189"/>
      <c r="L430" s="30"/>
    </row>
    <row r="431" spans="1:228">
      <c r="B431" s="36"/>
      <c r="C431" s="212"/>
      <c r="D431" s="50"/>
      <c r="E431" s="43" t="s">
        <v>388</v>
      </c>
      <c r="F431" s="35"/>
      <c r="G431" s="30"/>
      <c r="H431" s="30"/>
      <c r="I431" s="189"/>
      <c r="J431" s="189"/>
      <c r="K431" s="189"/>
      <c r="L431" s="30"/>
    </row>
    <row r="432" spans="1:228" s="71" customFormat="1">
      <c r="A432" s="83"/>
      <c r="B432" s="36"/>
      <c r="C432" s="212"/>
      <c r="D432" s="50"/>
      <c r="E432" s="43" t="s">
        <v>388</v>
      </c>
      <c r="F432" s="35"/>
      <c r="G432" s="30"/>
      <c r="H432" s="30"/>
      <c r="I432" s="189"/>
      <c r="J432" s="189"/>
      <c r="K432" s="189"/>
      <c r="L432" s="30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  <c r="BJ432" s="25"/>
      <c r="BK432" s="25"/>
      <c r="BL432" s="25"/>
      <c r="BM432" s="25"/>
      <c r="BN432" s="25"/>
      <c r="BO432" s="25"/>
      <c r="BP432" s="25"/>
      <c r="BQ432" s="25"/>
      <c r="BR432" s="25"/>
      <c r="BS432" s="25"/>
      <c r="BT432" s="25"/>
      <c r="BU432" s="25"/>
      <c r="BV432" s="25"/>
      <c r="BW432" s="25"/>
      <c r="BX432" s="25"/>
      <c r="BY432" s="25"/>
      <c r="BZ432" s="25"/>
      <c r="CA432" s="25"/>
      <c r="CB432" s="25"/>
      <c r="CC432" s="25"/>
      <c r="CD432" s="25"/>
      <c r="CE432" s="25"/>
      <c r="CF432" s="25"/>
      <c r="CG432" s="25"/>
      <c r="CH432" s="25"/>
      <c r="CI432" s="25"/>
      <c r="CJ432" s="25"/>
      <c r="CK432" s="25"/>
      <c r="CL432" s="25"/>
      <c r="CM432" s="25"/>
      <c r="CN432" s="25"/>
      <c r="CO432" s="25"/>
      <c r="CP432" s="25"/>
      <c r="CQ432" s="25"/>
      <c r="CR432" s="25"/>
      <c r="CS432" s="25"/>
      <c r="CT432" s="25"/>
      <c r="CU432" s="25"/>
      <c r="CV432" s="25"/>
      <c r="CW432" s="25"/>
      <c r="CX432" s="25"/>
      <c r="CY432" s="25"/>
      <c r="CZ432" s="25"/>
      <c r="DA432" s="25"/>
      <c r="DB432" s="25"/>
      <c r="DC432" s="25"/>
      <c r="DD432" s="25"/>
      <c r="DE432" s="25"/>
      <c r="DF432" s="25"/>
      <c r="DG432" s="25"/>
      <c r="DH432" s="25"/>
      <c r="DI432" s="25"/>
      <c r="DJ432" s="25"/>
      <c r="DK432" s="25"/>
      <c r="DL432" s="25"/>
      <c r="DM432" s="25"/>
      <c r="DN432" s="25"/>
      <c r="DO432" s="25"/>
      <c r="DP432" s="25"/>
      <c r="DQ432" s="25"/>
      <c r="DR432" s="25"/>
      <c r="DS432" s="25"/>
      <c r="DT432" s="25"/>
      <c r="DU432" s="25"/>
      <c r="DV432" s="25"/>
      <c r="DW432" s="25"/>
      <c r="DX432" s="25"/>
      <c r="DY432" s="25"/>
      <c r="DZ432" s="25"/>
      <c r="EA432" s="25"/>
      <c r="EB432" s="25"/>
      <c r="EC432" s="25"/>
      <c r="ED432" s="25"/>
      <c r="EE432" s="25"/>
      <c r="EF432" s="25"/>
      <c r="EG432" s="25"/>
      <c r="EH432" s="25"/>
      <c r="EI432" s="25"/>
      <c r="EJ432" s="25"/>
      <c r="EK432" s="25"/>
      <c r="EL432" s="25"/>
      <c r="EM432" s="25"/>
      <c r="EN432" s="25"/>
      <c r="EO432" s="25"/>
      <c r="EP432" s="25"/>
      <c r="EQ432" s="25"/>
      <c r="ER432" s="25"/>
      <c r="ES432" s="25"/>
      <c r="ET432" s="25"/>
      <c r="EU432" s="25"/>
      <c r="EV432" s="25"/>
      <c r="EW432" s="25"/>
      <c r="EX432" s="25"/>
      <c r="EY432" s="25"/>
      <c r="EZ432" s="25"/>
      <c r="FA432" s="25"/>
      <c r="FB432" s="25"/>
      <c r="FC432" s="25"/>
      <c r="FD432" s="25"/>
      <c r="FE432" s="25"/>
      <c r="FF432" s="25"/>
      <c r="FG432" s="25"/>
      <c r="FH432" s="25"/>
      <c r="FI432" s="25"/>
      <c r="FJ432" s="25"/>
      <c r="FK432" s="25"/>
      <c r="FL432" s="25"/>
      <c r="FM432" s="25"/>
      <c r="FN432" s="25"/>
      <c r="FO432" s="25"/>
      <c r="FP432" s="25"/>
      <c r="FQ432" s="25"/>
      <c r="FR432" s="25"/>
      <c r="FS432" s="25"/>
      <c r="FT432" s="25"/>
      <c r="FU432" s="25"/>
      <c r="FV432" s="25"/>
      <c r="FW432" s="25"/>
      <c r="FX432" s="25"/>
      <c r="FY432" s="25"/>
      <c r="FZ432" s="25"/>
      <c r="GA432" s="25"/>
      <c r="GB432" s="25"/>
      <c r="GC432" s="25"/>
      <c r="GD432" s="25"/>
      <c r="GE432" s="25"/>
      <c r="GF432" s="25"/>
      <c r="GG432" s="25"/>
      <c r="GH432" s="25"/>
      <c r="GI432" s="25"/>
      <c r="GJ432" s="25"/>
      <c r="GK432" s="25"/>
      <c r="GL432" s="25"/>
      <c r="GM432" s="25"/>
      <c r="GN432" s="25"/>
      <c r="GO432" s="25"/>
      <c r="GP432" s="25"/>
      <c r="GQ432" s="25"/>
      <c r="GR432" s="25"/>
      <c r="GS432" s="25"/>
      <c r="GT432" s="25"/>
      <c r="GU432" s="25"/>
      <c r="GV432" s="25"/>
      <c r="GW432" s="25"/>
      <c r="GX432" s="25"/>
      <c r="GY432" s="25"/>
      <c r="GZ432" s="25"/>
      <c r="HA432" s="25"/>
      <c r="HB432" s="25"/>
      <c r="HC432" s="25"/>
      <c r="HD432" s="25"/>
      <c r="HE432" s="25"/>
      <c r="HF432" s="25"/>
      <c r="HG432" s="25"/>
      <c r="HH432" s="25"/>
      <c r="HI432" s="25"/>
      <c r="HJ432" s="25"/>
      <c r="HK432" s="25"/>
      <c r="HL432" s="25"/>
      <c r="HM432" s="25"/>
      <c r="HN432" s="25"/>
      <c r="HO432" s="25"/>
      <c r="HP432" s="25"/>
      <c r="HQ432" s="25"/>
      <c r="HR432" s="25"/>
      <c r="HS432" s="25"/>
      <c r="HT432" s="25"/>
    </row>
    <row r="433" spans="1:228">
      <c r="B433" s="29"/>
      <c r="C433" s="30"/>
      <c r="D433" s="43"/>
      <c r="E433" s="43" t="s">
        <v>388</v>
      </c>
      <c r="F433" s="35"/>
      <c r="G433" s="30"/>
      <c r="H433" s="30"/>
      <c r="I433" s="189"/>
      <c r="J433" s="189"/>
      <c r="K433" s="189"/>
      <c r="L433" s="30"/>
    </row>
    <row r="434" spans="1:228">
      <c r="B434" s="29"/>
      <c r="C434" s="30"/>
      <c r="D434" s="43"/>
      <c r="E434" s="43" t="s">
        <v>388</v>
      </c>
      <c r="F434" s="35"/>
      <c r="G434" s="30"/>
      <c r="H434" s="30"/>
      <c r="I434" s="189"/>
      <c r="J434" s="189"/>
      <c r="K434" s="189"/>
      <c r="L434" s="30"/>
    </row>
    <row r="435" spans="1:228">
      <c r="B435" s="29"/>
      <c r="C435" s="30"/>
      <c r="D435" s="43"/>
      <c r="E435" s="43" t="s">
        <v>388</v>
      </c>
      <c r="F435" s="35"/>
      <c r="G435" s="30"/>
      <c r="H435" s="30"/>
      <c r="I435" s="189"/>
      <c r="J435" s="189"/>
      <c r="K435" s="189"/>
      <c r="L435" s="30"/>
    </row>
    <row r="436" spans="1:228">
      <c r="B436" s="29"/>
      <c r="C436" s="30"/>
      <c r="D436" s="43"/>
      <c r="E436" s="43" t="s">
        <v>388</v>
      </c>
      <c r="F436" s="35"/>
      <c r="G436" s="30"/>
      <c r="H436" s="30"/>
      <c r="I436" s="189"/>
      <c r="J436" s="189"/>
      <c r="K436" s="189"/>
      <c r="L436" s="30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  <c r="AA436" s="71"/>
      <c r="AB436" s="71"/>
      <c r="AC436" s="71"/>
      <c r="AD436" s="71"/>
      <c r="AE436" s="71"/>
      <c r="AF436" s="71"/>
      <c r="AG436" s="71"/>
      <c r="AH436" s="71"/>
      <c r="AI436" s="71"/>
      <c r="AJ436" s="71"/>
      <c r="AK436" s="71"/>
      <c r="AL436" s="71"/>
      <c r="AM436" s="71"/>
      <c r="AN436" s="71"/>
      <c r="AO436" s="71"/>
      <c r="AP436" s="71"/>
      <c r="AQ436" s="71"/>
      <c r="AR436" s="71"/>
      <c r="AS436" s="71"/>
      <c r="AT436" s="71"/>
      <c r="AU436" s="71"/>
      <c r="AV436" s="71"/>
      <c r="AW436" s="71"/>
      <c r="AX436" s="71"/>
      <c r="AY436" s="71"/>
      <c r="AZ436" s="71"/>
      <c r="BA436" s="71"/>
      <c r="BB436" s="71"/>
      <c r="BC436" s="71"/>
      <c r="BD436" s="71"/>
      <c r="BE436" s="71"/>
      <c r="BF436" s="71"/>
      <c r="BG436" s="71"/>
      <c r="BH436" s="71"/>
      <c r="BI436" s="71"/>
      <c r="BJ436" s="71"/>
      <c r="BK436" s="71"/>
      <c r="BL436" s="71"/>
      <c r="BM436" s="71"/>
      <c r="BN436" s="71"/>
      <c r="BO436" s="71"/>
      <c r="BP436" s="71"/>
      <c r="BQ436" s="71"/>
      <c r="BR436" s="71"/>
      <c r="BS436" s="71"/>
      <c r="BT436" s="71"/>
      <c r="BU436" s="71"/>
      <c r="BV436" s="71"/>
      <c r="BW436" s="71"/>
      <c r="BX436" s="71"/>
      <c r="BY436" s="71"/>
      <c r="BZ436" s="71"/>
      <c r="CA436" s="71"/>
      <c r="CB436" s="71"/>
      <c r="CC436" s="71"/>
      <c r="CD436" s="71"/>
      <c r="CE436" s="71"/>
      <c r="CF436" s="71"/>
      <c r="CG436" s="71"/>
      <c r="CH436" s="71"/>
      <c r="CI436" s="71"/>
      <c r="CJ436" s="71"/>
      <c r="CK436" s="71"/>
      <c r="CL436" s="71"/>
      <c r="CM436" s="71"/>
      <c r="CN436" s="71"/>
      <c r="CO436" s="71"/>
      <c r="CP436" s="71"/>
      <c r="CQ436" s="71"/>
      <c r="CR436" s="71"/>
      <c r="CS436" s="71"/>
      <c r="CT436" s="71"/>
      <c r="CU436" s="71"/>
      <c r="CV436" s="71"/>
      <c r="CW436" s="71"/>
      <c r="CX436" s="71"/>
      <c r="CY436" s="71"/>
      <c r="CZ436" s="71"/>
      <c r="DA436" s="71"/>
      <c r="DB436" s="71"/>
      <c r="DC436" s="71"/>
      <c r="DD436" s="71"/>
      <c r="DE436" s="71"/>
      <c r="DF436" s="71"/>
      <c r="DG436" s="71"/>
      <c r="DH436" s="71"/>
      <c r="DI436" s="71"/>
      <c r="DJ436" s="71"/>
      <c r="DK436" s="71"/>
      <c r="DL436" s="71"/>
      <c r="DM436" s="71"/>
      <c r="DN436" s="71"/>
      <c r="DO436" s="71"/>
      <c r="DP436" s="71"/>
      <c r="DQ436" s="71"/>
      <c r="DR436" s="71"/>
      <c r="DS436" s="71"/>
      <c r="DT436" s="71"/>
      <c r="DU436" s="71"/>
      <c r="DV436" s="71"/>
      <c r="DW436" s="71"/>
      <c r="DX436" s="71"/>
      <c r="DY436" s="71"/>
      <c r="DZ436" s="71"/>
      <c r="EA436" s="71"/>
      <c r="EB436" s="71"/>
      <c r="EC436" s="71"/>
      <c r="ED436" s="71"/>
      <c r="EE436" s="71"/>
      <c r="EF436" s="71"/>
      <c r="EG436" s="71"/>
      <c r="EH436" s="71"/>
      <c r="EI436" s="71"/>
      <c r="EJ436" s="71"/>
      <c r="EK436" s="71"/>
      <c r="EL436" s="71"/>
      <c r="EM436" s="71"/>
      <c r="EN436" s="71"/>
      <c r="EO436" s="71"/>
      <c r="EP436" s="71"/>
      <c r="EQ436" s="71"/>
      <c r="ER436" s="71"/>
      <c r="ES436" s="71"/>
      <c r="ET436" s="71"/>
      <c r="EU436" s="71"/>
      <c r="EV436" s="71"/>
      <c r="EW436" s="71"/>
      <c r="EX436" s="71"/>
      <c r="EY436" s="71"/>
      <c r="EZ436" s="71"/>
      <c r="FA436" s="71"/>
      <c r="FB436" s="71"/>
      <c r="FC436" s="71"/>
      <c r="FD436" s="71"/>
      <c r="FE436" s="71"/>
      <c r="FF436" s="71"/>
      <c r="FG436" s="71"/>
      <c r="FH436" s="71"/>
      <c r="FI436" s="71"/>
      <c r="FJ436" s="71"/>
      <c r="FK436" s="71"/>
      <c r="FL436" s="71"/>
      <c r="FM436" s="71"/>
      <c r="FN436" s="71"/>
      <c r="FO436" s="71"/>
      <c r="FP436" s="71"/>
      <c r="FQ436" s="71"/>
      <c r="FR436" s="71"/>
      <c r="FS436" s="71"/>
      <c r="FT436" s="71"/>
      <c r="FU436" s="71"/>
      <c r="FV436" s="71"/>
      <c r="FW436" s="71"/>
      <c r="FX436" s="71"/>
      <c r="FY436" s="71"/>
      <c r="FZ436" s="71"/>
      <c r="GA436" s="71"/>
      <c r="GB436" s="71"/>
      <c r="GC436" s="71"/>
      <c r="GD436" s="71"/>
      <c r="GE436" s="71"/>
      <c r="GF436" s="71"/>
      <c r="GG436" s="71"/>
      <c r="GH436" s="71"/>
      <c r="GI436" s="71"/>
      <c r="GJ436" s="71"/>
      <c r="GK436" s="71"/>
      <c r="GL436" s="71"/>
      <c r="GM436" s="71"/>
      <c r="GN436" s="71"/>
      <c r="GO436" s="71"/>
      <c r="GP436" s="71"/>
      <c r="GQ436" s="71"/>
      <c r="GR436" s="71"/>
      <c r="GS436" s="71"/>
      <c r="GT436" s="71"/>
      <c r="GU436" s="71"/>
      <c r="GV436" s="71"/>
      <c r="GW436" s="71"/>
      <c r="GX436" s="71"/>
      <c r="GY436" s="71"/>
      <c r="GZ436" s="71"/>
      <c r="HA436" s="71"/>
      <c r="HB436" s="71"/>
      <c r="HC436" s="71"/>
      <c r="HD436" s="71"/>
      <c r="HE436" s="71"/>
      <c r="HF436" s="71"/>
      <c r="HG436" s="71"/>
      <c r="HH436" s="71"/>
      <c r="HI436" s="71"/>
      <c r="HJ436" s="71"/>
      <c r="HK436" s="71"/>
      <c r="HL436" s="71"/>
      <c r="HM436" s="71"/>
      <c r="HN436" s="71"/>
      <c r="HO436" s="71"/>
      <c r="HP436" s="71"/>
      <c r="HQ436" s="71"/>
      <c r="HR436" s="71"/>
      <c r="HS436" s="71"/>
      <c r="HT436" s="71"/>
    </row>
    <row r="437" spans="1:228">
      <c r="B437" s="29"/>
      <c r="C437" s="30"/>
      <c r="D437" s="43"/>
      <c r="E437" s="43" t="s">
        <v>388</v>
      </c>
      <c r="F437" s="35"/>
      <c r="G437" s="30"/>
      <c r="H437" s="30"/>
      <c r="I437" s="189"/>
      <c r="J437" s="189"/>
      <c r="K437" s="189"/>
      <c r="L437" s="30"/>
    </row>
    <row r="438" spans="1:228">
      <c r="B438" s="29"/>
      <c r="C438" s="30"/>
      <c r="D438" s="43"/>
      <c r="E438" s="43" t="s">
        <v>388</v>
      </c>
      <c r="F438" s="35"/>
      <c r="G438" s="30"/>
      <c r="H438" s="30"/>
      <c r="I438" s="189"/>
      <c r="J438" s="189"/>
      <c r="K438" s="189"/>
      <c r="L438" s="30"/>
    </row>
    <row r="439" spans="1:228">
      <c r="A439" s="82">
        <v>12500</v>
      </c>
      <c r="B439" s="72" t="s">
        <v>168</v>
      </c>
      <c r="C439" s="70">
        <v>12</v>
      </c>
      <c r="D439" s="69"/>
      <c r="E439" s="152" t="s">
        <v>356</v>
      </c>
      <c r="F439" s="152" t="s">
        <v>356</v>
      </c>
      <c r="G439" s="152" t="s">
        <v>356</v>
      </c>
      <c r="H439" s="70"/>
      <c r="I439" s="152" t="s">
        <v>123</v>
      </c>
      <c r="J439" s="152" t="s">
        <v>357</v>
      </c>
      <c r="K439" s="191" t="s">
        <v>361</v>
      </c>
      <c r="L439" s="187"/>
      <c r="M439" s="71"/>
    </row>
    <row r="440" spans="1:228">
      <c r="B440" s="36"/>
      <c r="C440" s="31"/>
      <c r="D440" s="42"/>
      <c r="E440" s="41" t="s">
        <v>356</v>
      </c>
      <c r="F440" s="35"/>
      <c r="G440" s="30"/>
      <c r="H440" s="30"/>
      <c r="I440" s="189"/>
      <c r="J440" s="189"/>
      <c r="K440" s="189"/>
      <c r="L440" s="30"/>
    </row>
    <row r="441" spans="1:228">
      <c r="B441" s="36"/>
      <c r="C441" s="31"/>
      <c r="D441" s="42"/>
      <c r="E441" s="41" t="s">
        <v>356</v>
      </c>
      <c r="F441" s="35"/>
      <c r="G441" s="30"/>
      <c r="H441" s="30"/>
      <c r="I441" s="189"/>
      <c r="J441" s="189"/>
      <c r="K441" s="189"/>
      <c r="L441" s="30"/>
    </row>
    <row r="442" spans="1:228" s="36" customFormat="1" ht="15" customHeight="1">
      <c r="A442" s="83"/>
      <c r="C442" s="31"/>
      <c r="D442" s="42"/>
      <c r="E442" s="41" t="s">
        <v>356</v>
      </c>
      <c r="F442" s="35"/>
      <c r="G442" s="30"/>
      <c r="H442" s="30"/>
      <c r="I442" s="189"/>
      <c r="J442" s="189"/>
      <c r="K442" s="189"/>
      <c r="L442" s="30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  <c r="BJ442" s="25"/>
      <c r="BK442" s="25"/>
      <c r="BL442" s="25"/>
      <c r="BM442" s="25"/>
      <c r="BN442" s="25"/>
      <c r="BO442" s="25"/>
      <c r="BP442" s="25"/>
      <c r="BQ442" s="25"/>
      <c r="BR442" s="25"/>
      <c r="BS442" s="25"/>
      <c r="BT442" s="25"/>
      <c r="BU442" s="25"/>
      <c r="BV442" s="25"/>
      <c r="BW442" s="25"/>
      <c r="BX442" s="25"/>
      <c r="BY442" s="25"/>
      <c r="BZ442" s="25"/>
      <c r="CA442" s="25"/>
      <c r="CB442" s="25"/>
      <c r="CC442" s="25"/>
      <c r="CD442" s="25"/>
      <c r="CE442" s="25"/>
      <c r="CF442" s="25"/>
      <c r="CG442" s="25"/>
      <c r="CH442" s="25"/>
      <c r="CI442" s="25"/>
      <c r="CJ442" s="25"/>
      <c r="CK442" s="25"/>
      <c r="CL442" s="25"/>
      <c r="CM442" s="25"/>
      <c r="CN442" s="25"/>
      <c r="CO442" s="25"/>
      <c r="CP442" s="25"/>
      <c r="CQ442" s="25"/>
      <c r="CR442" s="25"/>
      <c r="CS442" s="25"/>
      <c r="CT442" s="25"/>
      <c r="CU442" s="25"/>
      <c r="CV442" s="25"/>
      <c r="CW442" s="25"/>
      <c r="CX442" s="25"/>
      <c r="CY442" s="25"/>
      <c r="CZ442" s="25"/>
      <c r="DA442" s="25"/>
      <c r="DB442" s="25"/>
      <c r="DC442" s="25"/>
      <c r="DD442" s="25"/>
      <c r="DE442" s="25"/>
      <c r="DF442" s="25"/>
      <c r="DG442" s="25"/>
      <c r="DH442" s="25"/>
      <c r="DI442" s="25"/>
      <c r="DJ442" s="25"/>
      <c r="DK442" s="25"/>
      <c r="DL442" s="25"/>
      <c r="DM442" s="25"/>
      <c r="DN442" s="25"/>
      <c r="DO442" s="25"/>
      <c r="DP442" s="25"/>
      <c r="DQ442" s="25"/>
      <c r="DR442" s="25"/>
      <c r="DS442" s="25"/>
      <c r="DT442" s="25"/>
      <c r="DU442" s="25"/>
      <c r="DV442" s="25"/>
      <c r="DW442" s="25"/>
      <c r="DX442" s="25"/>
      <c r="DY442" s="25"/>
      <c r="DZ442" s="25"/>
      <c r="EA442" s="25"/>
      <c r="EB442" s="25"/>
      <c r="EC442" s="25"/>
      <c r="ED442" s="25"/>
      <c r="EE442" s="25"/>
      <c r="EF442" s="25"/>
      <c r="EG442" s="25"/>
      <c r="EH442" s="25"/>
      <c r="EI442" s="25"/>
      <c r="EJ442" s="25"/>
      <c r="EK442" s="25"/>
      <c r="EL442" s="25"/>
      <c r="EM442" s="25"/>
      <c r="EN442" s="25"/>
      <c r="EO442" s="25"/>
      <c r="EP442" s="25"/>
      <c r="EQ442" s="25"/>
      <c r="ER442" s="25"/>
      <c r="ES442" s="25"/>
      <c r="ET442" s="25"/>
      <c r="EU442" s="25"/>
      <c r="EV442" s="25"/>
      <c r="EW442" s="25"/>
      <c r="EX442" s="25"/>
      <c r="EY442" s="25"/>
      <c r="EZ442" s="25"/>
      <c r="FA442" s="25"/>
      <c r="FB442" s="25"/>
      <c r="FC442" s="25"/>
      <c r="FD442" s="25"/>
      <c r="FE442" s="25"/>
      <c r="FF442" s="25"/>
      <c r="FG442" s="25"/>
      <c r="FH442" s="25"/>
      <c r="FI442" s="25"/>
      <c r="FJ442" s="25"/>
      <c r="FK442" s="25"/>
      <c r="FL442" s="25"/>
      <c r="FM442" s="25"/>
      <c r="FN442" s="25"/>
      <c r="FO442" s="25"/>
      <c r="FP442" s="25"/>
      <c r="FQ442" s="25"/>
      <c r="FR442" s="25"/>
      <c r="FS442" s="25"/>
      <c r="FT442" s="25"/>
      <c r="FU442" s="25"/>
      <c r="FV442" s="25"/>
      <c r="FW442" s="25"/>
      <c r="FX442" s="25"/>
      <c r="FY442" s="25"/>
      <c r="FZ442" s="25"/>
      <c r="GA442" s="25"/>
      <c r="GB442" s="25"/>
      <c r="GC442" s="25"/>
      <c r="GD442" s="25"/>
      <c r="GE442" s="25"/>
      <c r="GF442" s="25"/>
      <c r="GG442" s="25"/>
      <c r="GH442" s="25"/>
      <c r="GI442" s="25"/>
      <c r="GJ442" s="25"/>
      <c r="GK442" s="25"/>
      <c r="GL442" s="25"/>
      <c r="GM442" s="25"/>
      <c r="GN442" s="25"/>
      <c r="GO442" s="25"/>
      <c r="GP442" s="25"/>
      <c r="GQ442" s="25"/>
      <c r="GR442" s="25"/>
      <c r="GS442" s="25"/>
      <c r="GT442" s="25"/>
      <c r="GU442" s="25"/>
      <c r="GV442" s="25"/>
      <c r="GW442" s="25"/>
      <c r="GX442" s="25"/>
      <c r="GY442" s="25"/>
      <c r="GZ442" s="25"/>
      <c r="HA442" s="25"/>
      <c r="HB442" s="25"/>
      <c r="HC442" s="25"/>
      <c r="HD442" s="25"/>
      <c r="HE442" s="25"/>
      <c r="HF442" s="25"/>
      <c r="HG442" s="25"/>
      <c r="HH442" s="25"/>
      <c r="HI442" s="25"/>
      <c r="HJ442" s="25"/>
      <c r="HK442" s="25"/>
      <c r="HL442" s="25"/>
      <c r="HM442" s="25"/>
      <c r="HN442" s="25"/>
      <c r="HO442" s="25"/>
      <c r="HP442" s="25"/>
      <c r="HQ442" s="25"/>
      <c r="HR442" s="25"/>
      <c r="HS442" s="25"/>
      <c r="HT442" s="25"/>
    </row>
    <row r="443" spans="1:228" s="36" customFormat="1">
      <c r="A443" s="83"/>
      <c r="C443" s="31"/>
      <c r="D443" s="42"/>
      <c r="E443" s="41" t="s">
        <v>356</v>
      </c>
      <c r="F443" s="35"/>
      <c r="G443" s="30"/>
      <c r="H443" s="30"/>
      <c r="I443" s="189"/>
      <c r="J443" s="189"/>
      <c r="K443" s="189"/>
      <c r="L443" s="30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  <c r="BJ443" s="25"/>
      <c r="BK443" s="25"/>
      <c r="BL443" s="25"/>
      <c r="BM443" s="25"/>
      <c r="BN443" s="25"/>
      <c r="BO443" s="25"/>
      <c r="BP443" s="25"/>
      <c r="BQ443" s="25"/>
      <c r="BR443" s="25"/>
      <c r="BS443" s="25"/>
      <c r="BT443" s="25"/>
      <c r="BU443" s="25"/>
      <c r="BV443" s="25"/>
      <c r="BW443" s="25"/>
      <c r="BX443" s="25"/>
      <c r="BY443" s="25"/>
      <c r="BZ443" s="25"/>
      <c r="CA443" s="25"/>
      <c r="CB443" s="25"/>
      <c r="CC443" s="25"/>
      <c r="CD443" s="25"/>
      <c r="CE443" s="25"/>
      <c r="CF443" s="25"/>
      <c r="CG443" s="25"/>
      <c r="CH443" s="25"/>
      <c r="CI443" s="25"/>
      <c r="CJ443" s="25"/>
      <c r="CK443" s="25"/>
      <c r="CL443" s="25"/>
      <c r="CM443" s="25"/>
      <c r="CN443" s="25"/>
      <c r="CO443" s="25"/>
      <c r="CP443" s="25"/>
      <c r="CQ443" s="25"/>
      <c r="CR443" s="25"/>
      <c r="CS443" s="25"/>
      <c r="CT443" s="25"/>
      <c r="CU443" s="25"/>
      <c r="CV443" s="25"/>
      <c r="CW443" s="25"/>
      <c r="CX443" s="25"/>
      <c r="CY443" s="25"/>
      <c r="CZ443" s="25"/>
      <c r="DA443" s="25"/>
      <c r="DB443" s="25"/>
      <c r="DC443" s="25"/>
      <c r="DD443" s="25"/>
      <c r="DE443" s="25"/>
      <c r="DF443" s="25"/>
      <c r="DG443" s="25"/>
      <c r="DH443" s="25"/>
      <c r="DI443" s="25"/>
      <c r="DJ443" s="25"/>
      <c r="DK443" s="25"/>
      <c r="DL443" s="25"/>
      <c r="DM443" s="25"/>
      <c r="DN443" s="25"/>
      <c r="DO443" s="25"/>
      <c r="DP443" s="25"/>
      <c r="DQ443" s="25"/>
      <c r="DR443" s="25"/>
      <c r="DS443" s="25"/>
      <c r="DT443" s="25"/>
      <c r="DU443" s="25"/>
      <c r="DV443" s="25"/>
      <c r="DW443" s="25"/>
      <c r="DX443" s="25"/>
      <c r="DY443" s="25"/>
      <c r="DZ443" s="25"/>
      <c r="EA443" s="25"/>
      <c r="EB443" s="25"/>
      <c r="EC443" s="25"/>
      <c r="ED443" s="25"/>
      <c r="EE443" s="25"/>
      <c r="EF443" s="25"/>
      <c r="EG443" s="25"/>
      <c r="EH443" s="25"/>
      <c r="EI443" s="25"/>
      <c r="EJ443" s="25"/>
      <c r="EK443" s="25"/>
      <c r="EL443" s="25"/>
      <c r="EM443" s="25"/>
      <c r="EN443" s="25"/>
      <c r="EO443" s="25"/>
      <c r="EP443" s="25"/>
      <c r="EQ443" s="25"/>
      <c r="ER443" s="25"/>
      <c r="ES443" s="25"/>
      <c r="ET443" s="25"/>
      <c r="EU443" s="25"/>
      <c r="EV443" s="25"/>
      <c r="EW443" s="25"/>
      <c r="EX443" s="25"/>
      <c r="EY443" s="25"/>
      <c r="EZ443" s="25"/>
      <c r="FA443" s="25"/>
      <c r="FB443" s="25"/>
      <c r="FC443" s="25"/>
      <c r="FD443" s="25"/>
      <c r="FE443" s="25"/>
      <c r="FF443" s="25"/>
      <c r="FG443" s="25"/>
      <c r="FH443" s="25"/>
      <c r="FI443" s="25"/>
      <c r="FJ443" s="25"/>
      <c r="FK443" s="25"/>
      <c r="FL443" s="25"/>
      <c r="FM443" s="25"/>
      <c r="FN443" s="25"/>
      <c r="FO443" s="25"/>
      <c r="FP443" s="25"/>
      <c r="FQ443" s="25"/>
      <c r="FR443" s="25"/>
      <c r="FS443" s="25"/>
      <c r="FT443" s="25"/>
      <c r="FU443" s="25"/>
      <c r="FV443" s="25"/>
      <c r="FW443" s="25"/>
      <c r="FX443" s="25"/>
      <c r="FY443" s="25"/>
      <c r="FZ443" s="25"/>
      <c r="GA443" s="25"/>
      <c r="GB443" s="25"/>
      <c r="GC443" s="25"/>
      <c r="GD443" s="25"/>
      <c r="GE443" s="25"/>
      <c r="GF443" s="25"/>
      <c r="GG443" s="25"/>
      <c r="GH443" s="25"/>
      <c r="GI443" s="25"/>
      <c r="GJ443" s="25"/>
      <c r="GK443" s="25"/>
      <c r="GL443" s="25"/>
      <c r="GM443" s="25"/>
      <c r="GN443" s="25"/>
      <c r="GO443" s="25"/>
      <c r="GP443" s="25"/>
      <c r="GQ443" s="25"/>
      <c r="GR443" s="25"/>
      <c r="GS443" s="25"/>
      <c r="GT443" s="25"/>
      <c r="GU443" s="25"/>
      <c r="GV443" s="25"/>
      <c r="GW443" s="25"/>
      <c r="GX443" s="25"/>
      <c r="GY443" s="25"/>
      <c r="GZ443" s="25"/>
      <c r="HA443" s="25"/>
      <c r="HB443" s="25"/>
      <c r="HC443" s="25"/>
      <c r="HD443" s="25"/>
      <c r="HE443" s="25"/>
      <c r="HF443" s="25"/>
      <c r="HG443" s="25"/>
      <c r="HH443" s="25"/>
      <c r="HI443" s="25"/>
      <c r="HJ443" s="25"/>
      <c r="HK443" s="25"/>
      <c r="HL443" s="25"/>
      <c r="HM443" s="25"/>
      <c r="HN443" s="25"/>
      <c r="HO443" s="25"/>
      <c r="HP443" s="25"/>
      <c r="HQ443" s="25"/>
      <c r="HR443" s="25"/>
      <c r="HS443" s="25"/>
      <c r="HT443" s="25"/>
    </row>
    <row r="444" spans="1:228" ht="16.5" customHeight="1">
      <c r="B444" s="36"/>
      <c r="C444" s="31"/>
      <c r="D444" s="42"/>
      <c r="E444" s="41" t="s">
        <v>356</v>
      </c>
      <c r="F444" s="35"/>
      <c r="G444" s="30"/>
      <c r="H444" s="30"/>
      <c r="I444" s="189"/>
      <c r="J444" s="189"/>
      <c r="K444" s="189"/>
      <c r="L444" s="30"/>
    </row>
    <row r="445" spans="1:228" s="71" customFormat="1">
      <c r="A445" s="83"/>
      <c r="B445" s="36"/>
      <c r="C445" s="31"/>
      <c r="D445" s="42"/>
      <c r="E445" s="41" t="s">
        <v>356</v>
      </c>
      <c r="F445" s="35"/>
      <c r="G445" s="30"/>
      <c r="H445" s="30"/>
      <c r="I445" s="189"/>
      <c r="J445" s="189"/>
      <c r="K445" s="189"/>
      <c r="L445" s="30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  <c r="BJ445" s="25"/>
      <c r="BK445" s="25"/>
      <c r="BL445" s="25"/>
      <c r="BM445" s="25"/>
      <c r="BN445" s="25"/>
      <c r="BO445" s="25"/>
      <c r="BP445" s="25"/>
      <c r="BQ445" s="25"/>
      <c r="BR445" s="25"/>
      <c r="BS445" s="25"/>
      <c r="BT445" s="25"/>
      <c r="BU445" s="25"/>
      <c r="BV445" s="25"/>
      <c r="BW445" s="25"/>
      <c r="BX445" s="25"/>
      <c r="BY445" s="25"/>
      <c r="BZ445" s="25"/>
      <c r="CA445" s="25"/>
      <c r="CB445" s="25"/>
      <c r="CC445" s="25"/>
      <c r="CD445" s="25"/>
      <c r="CE445" s="25"/>
      <c r="CF445" s="25"/>
      <c r="CG445" s="25"/>
      <c r="CH445" s="25"/>
      <c r="CI445" s="25"/>
      <c r="CJ445" s="25"/>
      <c r="CK445" s="25"/>
      <c r="CL445" s="25"/>
      <c r="CM445" s="25"/>
      <c r="CN445" s="25"/>
      <c r="CO445" s="25"/>
      <c r="CP445" s="25"/>
      <c r="CQ445" s="25"/>
      <c r="CR445" s="25"/>
      <c r="CS445" s="25"/>
      <c r="CT445" s="25"/>
      <c r="CU445" s="25"/>
      <c r="CV445" s="25"/>
      <c r="CW445" s="25"/>
      <c r="CX445" s="25"/>
      <c r="CY445" s="25"/>
      <c r="CZ445" s="25"/>
      <c r="DA445" s="25"/>
      <c r="DB445" s="25"/>
      <c r="DC445" s="25"/>
      <c r="DD445" s="25"/>
      <c r="DE445" s="25"/>
      <c r="DF445" s="25"/>
      <c r="DG445" s="25"/>
      <c r="DH445" s="25"/>
      <c r="DI445" s="25"/>
      <c r="DJ445" s="25"/>
      <c r="DK445" s="25"/>
      <c r="DL445" s="25"/>
      <c r="DM445" s="25"/>
      <c r="DN445" s="25"/>
      <c r="DO445" s="25"/>
      <c r="DP445" s="25"/>
      <c r="DQ445" s="25"/>
      <c r="DR445" s="25"/>
      <c r="DS445" s="25"/>
      <c r="DT445" s="25"/>
      <c r="DU445" s="25"/>
      <c r="DV445" s="25"/>
      <c r="DW445" s="25"/>
      <c r="DX445" s="25"/>
      <c r="DY445" s="25"/>
      <c r="DZ445" s="25"/>
      <c r="EA445" s="25"/>
      <c r="EB445" s="25"/>
      <c r="EC445" s="25"/>
      <c r="ED445" s="25"/>
      <c r="EE445" s="25"/>
      <c r="EF445" s="25"/>
      <c r="EG445" s="25"/>
      <c r="EH445" s="25"/>
      <c r="EI445" s="25"/>
      <c r="EJ445" s="25"/>
      <c r="EK445" s="25"/>
      <c r="EL445" s="25"/>
      <c r="EM445" s="25"/>
      <c r="EN445" s="25"/>
      <c r="EO445" s="25"/>
      <c r="EP445" s="25"/>
      <c r="EQ445" s="25"/>
      <c r="ER445" s="25"/>
      <c r="ES445" s="25"/>
      <c r="ET445" s="25"/>
      <c r="EU445" s="25"/>
      <c r="EV445" s="25"/>
      <c r="EW445" s="25"/>
      <c r="EX445" s="25"/>
      <c r="EY445" s="25"/>
      <c r="EZ445" s="25"/>
      <c r="FA445" s="25"/>
      <c r="FB445" s="25"/>
      <c r="FC445" s="25"/>
      <c r="FD445" s="25"/>
      <c r="FE445" s="25"/>
      <c r="FF445" s="25"/>
      <c r="FG445" s="25"/>
      <c r="FH445" s="25"/>
      <c r="FI445" s="25"/>
      <c r="FJ445" s="25"/>
      <c r="FK445" s="25"/>
      <c r="FL445" s="25"/>
      <c r="FM445" s="25"/>
      <c r="FN445" s="25"/>
      <c r="FO445" s="25"/>
      <c r="FP445" s="25"/>
      <c r="FQ445" s="25"/>
      <c r="FR445" s="25"/>
      <c r="FS445" s="25"/>
      <c r="FT445" s="25"/>
      <c r="FU445" s="25"/>
      <c r="FV445" s="25"/>
      <c r="FW445" s="25"/>
      <c r="FX445" s="25"/>
      <c r="FY445" s="25"/>
      <c r="FZ445" s="25"/>
      <c r="GA445" s="25"/>
      <c r="GB445" s="25"/>
      <c r="GC445" s="25"/>
      <c r="GD445" s="25"/>
      <c r="GE445" s="25"/>
      <c r="GF445" s="25"/>
      <c r="GG445" s="25"/>
      <c r="GH445" s="25"/>
      <c r="GI445" s="25"/>
      <c r="GJ445" s="25"/>
      <c r="GK445" s="25"/>
      <c r="GL445" s="25"/>
      <c r="GM445" s="25"/>
      <c r="GN445" s="25"/>
      <c r="GO445" s="25"/>
      <c r="GP445" s="25"/>
      <c r="GQ445" s="25"/>
      <c r="GR445" s="25"/>
      <c r="GS445" s="25"/>
      <c r="GT445" s="25"/>
      <c r="GU445" s="25"/>
      <c r="GV445" s="25"/>
      <c r="GW445" s="25"/>
      <c r="GX445" s="25"/>
      <c r="GY445" s="25"/>
      <c r="GZ445" s="25"/>
      <c r="HA445" s="25"/>
      <c r="HB445" s="25"/>
      <c r="HC445" s="25"/>
      <c r="HD445" s="25"/>
      <c r="HE445" s="25"/>
      <c r="HF445" s="25"/>
      <c r="HG445" s="25"/>
      <c r="HH445" s="25"/>
      <c r="HI445" s="25"/>
      <c r="HJ445" s="25"/>
      <c r="HK445" s="25"/>
      <c r="HL445" s="25"/>
      <c r="HM445" s="25"/>
      <c r="HN445" s="25"/>
      <c r="HO445" s="25"/>
      <c r="HP445" s="25"/>
      <c r="HQ445" s="25"/>
      <c r="HR445" s="25"/>
      <c r="HS445" s="25"/>
      <c r="HT445" s="25"/>
    </row>
    <row r="446" spans="1:228">
      <c r="B446" s="36"/>
      <c r="C446" s="31"/>
      <c r="D446" s="42"/>
      <c r="E446" s="41" t="s">
        <v>356</v>
      </c>
      <c r="F446" s="35"/>
      <c r="G446" s="30"/>
      <c r="H446" s="30"/>
      <c r="I446" s="189"/>
      <c r="J446" s="189"/>
      <c r="K446" s="189"/>
      <c r="L446" s="30"/>
    </row>
    <row r="447" spans="1:228">
      <c r="B447" s="36"/>
      <c r="C447" s="31"/>
      <c r="D447" s="42"/>
      <c r="E447" s="41" t="s">
        <v>356</v>
      </c>
      <c r="F447" s="35"/>
      <c r="G447" s="30"/>
      <c r="H447" s="30"/>
      <c r="I447" s="189"/>
      <c r="J447" s="189"/>
      <c r="K447" s="189"/>
      <c r="L447" s="30"/>
    </row>
    <row r="448" spans="1:228">
      <c r="B448" s="36"/>
      <c r="C448" s="31"/>
      <c r="D448" s="42"/>
      <c r="E448" s="41" t="s">
        <v>356</v>
      </c>
      <c r="F448" s="35"/>
      <c r="G448" s="30"/>
      <c r="H448" s="30"/>
      <c r="I448" s="189"/>
      <c r="J448" s="189"/>
      <c r="K448" s="189"/>
      <c r="L448" s="30"/>
    </row>
    <row r="449" spans="1:228" ht="14.25" customHeight="1">
      <c r="B449" s="36"/>
      <c r="C449" s="31"/>
      <c r="D449" s="42"/>
      <c r="E449" s="41" t="s">
        <v>356</v>
      </c>
      <c r="F449" s="35"/>
      <c r="G449" s="30"/>
      <c r="H449" s="30"/>
      <c r="I449" s="189"/>
      <c r="J449" s="189"/>
      <c r="K449" s="189"/>
      <c r="L449" s="30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  <c r="AA449" s="71"/>
      <c r="AB449" s="71"/>
      <c r="AC449" s="71"/>
      <c r="AD449" s="71"/>
      <c r="AE449" s="71"/>
      <c r="AF449" s="71"/>
      <c r="AG449" s="71"/>
      <c r="AH449" s="71"/>
      <c r="AI449" s="71"/>
      <c r="AJ449" s="71"/>
      <c r="AK449" s="71"/>
      <c r="AL449" s="71"/>
      <c r="AM449" s="71"/>
      <c r="AN449" s="71"/>
      <c r="AO449" s="71"/>
      <c r="AP449" s="71"/>
      <c r="AQ449" s="71"/>
      <c r="AR449" s="71"/>
      <c r="AS449" s="71"/>
      <c r="AT449" s="71"/>
      <c r="AU449" s="71"/>
      <c r="AV449" s="71"/>
      <c r="AW449" s="71"/>
      <c r="AX449" s="71"/>
      <c r="AY449" s="71"/>
      <c r="AZ449" s="71"/>
      <c r="BA449" s="71"/>
      <c r="BB449" s="71"/>
      <c r="BC449" s="71"/>
      <c r="BD449" s="71"/>
      <c r="BE449" s="71"/>
      <c r="BF449" s="71"/>
      <c r="BG449" s="71"/>
      <c r="BH449" s="71"/>
      <c r="BI449" s="71"/>
      <c r="BJ449" s="71"/>
      <c r="BK449" s="71"/>
      <c r="BL449" s="71"/>
      <c r="BM449" s="71"/>
      <c r="BN449" s="71"/>
      <c r="BO449" s="71"/>
      <c r="BP449" s="71"/>
      <c r="BQ449" s="71"/>
      <c r="BR449" s="71"/>
      <c r="BS449" s="71"/>
      <c r="BT449" s="71"/>
      <c r="BU449" s="71"/>
      <c r="BV449" s="71"/>
      <c r="BW449" s="71"/>
      <c r="BX449" s="71"/>
      <c r="BY449" s="71"/>
      <c r="BZ449" s="71"/>
      <c r="CA449" s="71"/>
      <c r="CB449" s="71"/>
      <c r="CC449" s="71"/>
      <c r="CD449" s="71"/>
      <c r="CE449" s="71"/>
      <c r="CF449" s="71"/>
      <c r="CG449" s="71"/>
      <c r="CH449" s="71"/>
      <c r="CI449" s="71"/>
      <c r="CJ449" s="71"/>
      <c r="CK449" s="71"/>
      <c r="CL449" s="71"/>
      <c r="CM449" s="71"/>
      <c r="CN449" s="71"/>
      <c r="CO449" s="71"/>
      <c r="CP449" s="71"/>
      <c r="CQ449" s="71"/>
      <c r="CR449" s="71"/>
      <c r="CS449" s="71"/>
      <c r="CT449" s="71"/>
      <c r="CU449" s="71"/>
      <c r="CV449" s="71"/>
      <c r="CW449" s="71"/>
      <c r="CX449" s="71"/>
      <c r="CY449" s="71"/>
      <c r="CZ449" s="71"/>
      <c r="DA449" s="71"/>
      <c r="DB449" s="71"/>
      <c r="DC449" s="71"/>
      <c r="DD449" s="71"/>
      <c r="DE449" s="71"/>
      <c r="DF449" s="71"/>
      <c r="DG449" s="71"/>
      <c r="DH449" s="71"/>
      <c r="DI449" s="71"/>
      <c r="DJ449" s="71"/>
      <c r="DK449" s="71"/>
      <c r="DL449" s="71"/>
      <c r="DM449" s="71"/>
      <c r="DN449" s="71"/>
      <c r="DO449" s="71"/>
      <c r="DP449" s="71"/>
      <c r="DQ449" s="71"/>
      <c r="DR449" s="71"/>
      <c r="DS449" s="71"/>
      <c r="DT449" s="71"/>
      <c r="DU449" s="71"/>
      <c r="DV449" s="71"/>
      <c r="DW449" s="71"/>
      <c r="DX449" s="71"/>
      <c r="DY449" s="71"/>
      <c r="DZ449" s="71"/>
      <c r="EA449" s="71"/>
      <c r="EB449" s="71"/>
      <c r="EC449" s="71"/>
      <c r="ED449" s="71"/>
      <c r="EE449" s="71"/>
      <c r="EF449" s="71"/>
      <c r="EG449" s="71"/>
      <c r="EH449" s="71"/>
      <c r="EI449" s="71"/>
      <c r="EJ449" s="71"/>
      <c r="EK449" s="71"/>
      <c r="EL449" s="71"/>
      <c r="EM449" s="71"/>
      <c r="EN449" s="71"/>
      <c r="EO449" s="71"/>
      <c r="EP449" s="71"/>
      <c r="EQ449" s="71"/>
      <c r="ER449" s="71"/>
      <c r="ES449" s="71"/>
      <c r="ET449" s="71"/>
      <c r="EU449" s="71"/>
      <c r="EV449" s="71"/>
      <c r="EW449" s="71"/>
      <c r="EX449" s="71"/>
      <c r="EY449" s="71"/>
      <c r="EZ449" s="71"/>
      <c r="FA449" s="71"/>
      <c r="FB449" s="71"/>
      <c r="FC449" s="71"/>
      <c r="FD449" s="71"/>
      <c r="FE449" s="71"/>
      <c r="FF449" s="71"/>
      <c r="FG449" s="71"/>
      <c r="FH449" s="71"/>
      <c r="FI449" s="71"/>
      <c r="FJ449" s="71"/>
      <c r="FK449" s="71"/>
      <c r="FL449" s="71"/>
      <c r="FM449" s="71"/>
      <c r="FN449" s="71"/>
      <c r="FO449" s="71"/>
      <c r="FP449" s="71"/>
      <c r="FQ449" s="71"/>
      <c r="FR449" s="71"/>
      <c r="FS449" s="71"/>
      <c r="FT449" s="71"/>
      <c r="FU449" s="71"/>
      <c r="FV449" s="71"/>
      <c r="FW449" s="71"/>
      <c r="FX449" s="71"/>
      <c r="FY449" s="71"/>
      <c r="FZ449" s="71"/>
      <c r="GA449" s="71"/>
      <c r="GB449" s="71"/>
      <c r="GC449" s="71"/>
      <c r="GD449" s="71"/>
      <c r="GE449" s="71"/>
      <c r="GF449" s="71"/>
      <c r="GG449" s="71"/>
      <c r="GH449" s="71"/>
      <c r="GI449" s="71"/>
      <c r="GJ449" s="71"/>
      <c r="GK449" s="71"/>
      <c r="GL449" s="71"/>
      <c r="GM449" s="71"/>
      <c r="GN449" s="71"/>
      <c r="GO449" s="71"/>
      <c r="GP449" s="71"/>
      <c r="GQ449" s="71"/>
      <c r="GR449" s="71"/>
      <c r="GS449" s="71"/>
      <c r="GT449" s="71"/>
      <c r="GU449" s="71"/>
      <c r="GV449" s="71"/>
      <c r="GW449" s="71"/>
      <c r="GX449" s="71"/>
      <c r="GY449" s="71"/>
      <c r="GZ449" s="71"/>
      <c r="HA449" s="71"/>
      <c r="HB449" s="71"/>
      <c r="HC449" s="71"/>
      <c r="HD449" s="71"/>
      <c r="HE449" s="71"/>
      <c r="HF449" s="71"/>
      <c r="HG449" s="71"/>
      <c r="HH449" s="71"/>
      <c r="HI449" s="71"/>
      <c r="HJ449" s="71"/>
      <c r="HK449" s="71"/>
      <c r="HL449" s="71"/>
      <c r="HM449" s="71"/>
      <c r="HN449" s="71"/>
      <c r="HO449" s="71"/>
      <c r="HP449" s="71"/>
      <c r="HQ449" s="71"/>
      <c r="HR449" s="71"/>
      <c r="HS449" s="71"/>
      <c r="HT449" s="71"/>
    </row>
    <row r="450" spans="1:228" ht="14.25" customHeight="1">
      <c r="B450" s="29"/>
      <c r="C450" s="212"/>
      <c r="D450" s="50"/>
      <c r="E450" s="41" t="s">
        <v>356</v>
      </c>
      <c r="F450" s="35"/>
      <c r="G450" s="30"/>
      <c r="H450" s="30"/>
      <c r="I450" s="189"/>
      <c r="J450" s="189"/>
      <c r="K450" s="189"/>
      <c r="L450" s="30"/>
    </row>
    <row r="451" spans="1:228">
      <c r="B451" s="29"/>
      <c r="C451" s="212"/>
      <c r="D451" s="50"/>
      <c r="E451" s="41" t="s">
        <v>356</v>
      </c>
      <c r="F451" s="35"/>
      <c r="G451" s="30"/>
      <c r="H451" s="30"/>
      <c r="I451" s="189"/>
      <c r="J451" s="189"/>
      <c r="K451" s="189"/>
      <c r="L451" s="30"/>
    </row>
    <row r="452" spans="1:228">
      <c r="A452" s="82">
        <v>45000</v>
      </c>
      <c r="B452" s="72" t="s">
        <v>157</v>
      </c>
      <c r="C452" s="70">
        <v>10</v>
      </c>
      <c r="D452" s="69"/>
      <c r="E452" s="69" t="s">
        <v>125</v>
      </c>
      <c r="F452" s="181" t="s">
        <v>125</v>
      </c>
      <c r="G452" s="181" t="s">
        <v>125</v>
      </c>
      <c r="H452" s="70"/>
      <c r="I452" s="152" t="s">
        <v>362</v>
      </c>
      <c r="J452" s="152" t="s">
        <v>363</v>
      </c>
      <c r="K452" s="190" t="s">
        <v>544</v>
      </c>
      <c r="L452" s="194" t="s">
        <v>364</v>
      </c>
      <c r="M452" s="71"/>
    </row>
    <row r="453" spans="1:228">
      <c r="A453" s="82">
        <v>45000</v>
      </c>
      <c r="B453" s="72" t="s">
        <v>157</v>
      </c>
      <c r="C453" s="70">
        <v>10</v>
      </c>
      <c r="D453" s="69"/>
      <c r="E453" s="69" t="s">
        <v>125</v>
      </c>
      <c r="F453" s="181" t="s">
        <v>125</v>
      </c>
      <c r="G453" s="181" t="s">
        <v>125</v>
      </c>
      <c r="H453" s="70"/>
      <c r="I453" s="152" t="s">
        <v>362</v>
      </c>
      <c r="J453" s="152" t="s">
        <v>363</v>
      </c>
      <c r="K453" s="190" t="s">
        <v>544</v>
      </c>
      <c r="L453" s="194" t="s">
        <v>364</v>
      </c>
      <c r="M453" s="71"/>
    </row>
    <row r="454" spans="1:228">
      <c r="B454" s="36"/>
      <c r="C454" s="30"/>
      <c r="D454" s="43"/>
      <c r="E454" s="43" t="s">
        <v>125</v>
      </c>
      <c r="F454" s="35"/>
      <c r="G454" s="30"/>
      <c r="H454" s="30"/>
      <c r="I454" s="189"/>
      <c r="J454" s="189"/>
      <c r="K454" s="189"/>
      <c r="L454" s="30"/>
    </row>
    <row r="455" spans="1:228">
      <c r="B455" s="36"/>
      <c r="C455" s="30"/>
      <c r="D455" s="43"/>
      <c r="E455" s="43" t="s">
        <v>125</v>
      </c>
      <c r="F455" s="35"/>
      <c r="G455" s="30"/>
      <c r="H455" s="30"/>
      <c r="I455" s="189"/>
      <c r="J455" s="189"/>
      <c r="K455" s="189"/>
      <c r="L455" s="30"/>
    </row>
    <row r="456" spans="1:228">
      <c r="B456" s="36"/>
      <c r="C456" s="30"/>
      <c r="D456" s="43"/>
      <c r="E456" s="43" t="s">
        <v>125</v>
      </c>
      <c r="F456" s="35"/>
      <c r="G456" s="30"/>
      <c r="H456" s="30"/>
      <c r="I456" s="189"/>
      <c r="J456" s="189"/>
      <c r="K456" s="189"/>
      <c r="L456" s="30"/>
    </row>
    <row r="457" spans="1:228">
      <c r="B457" s="36"/>
      <c r="C457" s="30"/>
      <c r="D457" s="43"/>
      <c r="E457" s="43" t="s">
        <v>125</v>
      </c>
      <c r="F457" s="35"/>
      <c r="G457" s="30"/>
      <c r="H457" s="30"/>
      <c r="I457" s="189"/>
      <c r="J457" s="189"/>
      <c r="K457" s="189"/>
      <c r="L457" s="30"/>
    </row>
    <row r="458" spans="1:228" s="71" customFormat="1">
      <c r="A458" s="83"/>
      <c r="B458" s="36"/>
      <c r="C458" s="30"/>
      <c r="D458" s="43"/>
      <c r="E458" s="43" t="s">
        <v>125</v>
      </c>
      <c r="F458" s="35"/>
      <c r="G458" s="30"/>
      <c r="H458" s="30"/>
      <c r="I458" s="189"/>
      <c r="J458" s="189"/>
      <c r="K458" s="189"/>
      <c r="L458" s="30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  <c r="BJ458" s="25"/>
      <c r="BK458" s="25"/>
      <c r="BL458" s="25"/>
      <c r="BM458" s="25"/>
      <c r="BN458" s="25"/>
      <c r="BO458" s="25"/>
      <c r="BP458" s="25"/>
      <c r="BQ458" s="25"/>
      <c r="BR458" s="25"/>
      <c r="BS458" s="25"/>
      <c r="BT458" s="25"/>
      <c r="BU458" s="25"/>
      <c r="BV458" s="25"/>
      <c r="BW458" s="25"/>
      <c r="BX458" s="25"/>
      <c r="BY458" s="25"/>
      <c r="BZ458" s="25"/>
      <c r="CA458" s="25"/>
      <c r="CB458" s="25"/>
      <c r="CC458" s="25"/>
      <c r="CD458" s="25"/>
      <c r="CE458" s="25"/>
      <c r="CF458" s="25"/>
      <c r="CG458" s="25"/>
      <c r="CH458" s="25"/>
      <c r="CI458" s="25"/>
      <c r="CJ458" s="25"/>
      <c r="CK458" s="25"/>
      <c r="CL458" s="25"/>
      <c r="CM458" s="25"/>
      <c r="CN458" s="25"/>
      <c r="CO458" s="25"/>
      <c r="CP458" s="25"/>
      <c r="CQ458" s="25"/>
      <c r="CR458" s="25"/>
      <c r="CS458" s="25"/>
      <c r="CT458" s="25"/>
      <c r="CU458" s="25"/>
      <c r="CV458" s="25"/>
      <c r="CW458" s="25"/>
      <c r="CX458" s="25"/>
      <c r="CY458" s="25"/>
      <c r="CZ458" s="25"/>
      <c r="DA458" s="25"/>
      <c r="DB458" s="25"/>
      <c r="DC458" s="25"/>
      <c r="DD458" s="25"/>
      <c r="DE458" s="25"/>
      <c r="DF458" s="25"/>
      <c r="DG458" s="25"/>
      <c r="DH458" s="25"/>
      <c r="DI458" s="25"/>
      <c r="DJ458" s="25"/>
      <c r="DK458" s="25"/>
      <c r="DL458" s="25"/>
      <c r="DM458" s="25"/>
      <c r="DN458" s="25"/>
      <c r="DO458" s="25"/>
      <c r="DP458" s="25"/>
      <c r="DQ458" s="25"/>
      <c r="DR458" s="25"/>
      <c r="DS458" s="25"/>
      <c r="DT458" s="25"/>
      <c r="DU458" s="25"/>
      <c r="DV458" s="25"/>
      <c r="DW458" s="25"/>
      <c r="DX458" s="25"/>
      <c r="DY458" s="25"/>
      <c r="DZ458" s="25"/>
      <c r="EA458" s="25"/>
      <c r="EB458" s="25"/>
      <c r="EC458" s="25"/>
      <c r="ED458" s="25"/>
      <c r="EE458" s="25"/>
      <c r="EF458" s="25"/>
      <c r="EG458" s="25"/>
      <c r="EH458" s="25"/>
      <c r="EI458" s="25"/>
      <c r="EJ458" s="25"/>
      <c r="EK458" s="25"/>
      <c r="EL458" s="25"/>
      <c r="EM458" s="25"/>
      <c r="EN458" s="25"/>
      <c r="EO458" s="25"/>
      <c r="EP458" s="25"/>
      <c r="EQ458" s="25"/>
      <c r="ER458" s="25"/>
      <c r="ES458" s="25"/>
      <c r="ET458" s="25"/>
      <c r="EU458" s="25"/>
      <c r="EV458" s="25"/>
      <c r="EW458" s="25"/>
      <c r="EX458" s="25"/>
      <c r="EY458" s="25"/>
      <c r="EZ458" s="25"/>
      <c r="FA458" s="25"/>
      <c r="FB458" s="25"/>
      <c r="FC458" s="25"/>
      <c r="FD458" s="25"/>
      <c r="FE458" s="25"/>
      <c r="FF458" s="25"/>
      <c r="FG458" s="25"/>
      <c r="FH458" s="25"/>
      <c r="FI458" s="25"/>
      <c r="FJ458" s="25"/>
      <c r="FK458" s="25"/>
      <c r="FL458" s="25"/>
      <c r="FM458" s="25"/>
      <c r="FN458" s="25"/>
      <c r="FO458" s="25"/>
      <c r="FP458" s="25"/>
      <c r="FQ458" s="25"/>
      <c r="FR458" s="25"/>
      <c r="FS458" s="25"/>
      <c r="FT458" s="25"/>
      <c r="FU458" s="25"/>
      <c r="FV458" s="25"/>
      <c r="FW458" s="25"/>
      <c r="FX458" s="25"/>
      <c r="FY458" s="25"/>
      <c r="FZ458" s="25"/>
      <c r="GA458" s="25"/>
      <c r="GB458" s="25"/>
      <c r="GC458" s="25"/>
      <c r="GD458" s="25"/>
      <c r="GE458" s="25"/>
      <c r="GF458" s="25"/>
      <c r="GG458" s="25"/>
      <c r="GH458" s="25"/>
      <c r="GI458" s="25"/>
      <c r="GJ458" s="25"/>
      <c r="GK458" s="25"/>
      <c r="GL458" s="25"/>
      <c r="GM458" s="25"/>
      <c r="GN458" s="25"/>
      <c r="GO458" s="25"/>
      <c r="GP458" s="25"/>
      <c r="GQ458" s="25"/>
      <c r="GR458" s="25"/>
      <c r="GS458" s="25"/>
      <c r="GT458" s="25"/>
      <c r="GU458" s="25"/>
      <c r="GV458" s="25"/>
      <c r="GW458" s="25"/>
      <c r="GX458" s="25"/>
      <c r="GY458" s="25"/>
      <c r="GZ458" s="25"/>
      <c r="HA458" s="25"/>
      <c r="HB458" s="25"/>
      <c r="HC458" s="25"/>
      <c r="HD458" s="25"/>
      <c r="HE458" s="25"/>
      <c r="HF458" s="25"/>
      <c r="HG458" s="25"/>
      <c r="HH458" s="25"/>
      <c r="HI458" s="25"/>
      <c r="HJ458" s="25"/>
      <c r="HK458" s="25"/>
      <c r="HL458" s="25"/>
      <c r="HM458" s="25"/>
      <c r="HN458" s="25"/>
      <c r="HO458" s="25"/>
      <c r="HP458" s="25"/>
      <c r="HQ458" s="25"/>
      <c r="HR458" s="25"/>
      <c r="HS458" s="25"/>
      <c r="HT458" s="25"/>
    </row>
    <row r="459" spans="1:228">
      <c r="B459" s="36"/>
      <c r="C459" s="30"/>
      <c r="D459" s="43"/>
      <c r="E459" s="43" t="s">
        <v>125</v>
      </c>
      <c r="F459" s="35"/>
      <c r="G459" s="30"/>
      <c r="H459" s="30"/>
      <c r="I459" s="189"/>
      <c r="J459" s="189"/>
      <c r="K459" s="189"/>
      <c r="L459" s="30"/>
    </row>
    <row r="460" spans="1:228">
      <c r="B460" s="36"/>
      <c r="C460" s="30"/>
      <c r="D460" s="43"/>
      <c r="E460" s="43" t="s">
        <v>125</v>
      </c>
      <c r="F460" s="35"/>
      <c r="G460" s="30"/>
      <c r="H460" s="30"/>
      <c r="I460" s="189"/>
      <c r="J460" s="189"/>
      <c r="K460" s="189"/>
      <c r="L460" s="30"/>
    </row>
    <row r="461" spans="1:228">
      <c r="B461" s="36"/>
      <c r="C461" s="30"/>
      <c r="D461" s="43"/>
      <c r="E461" s="43" t="s">
        <v>125</v>
      </c>
      <c r="F461" s="35"/>
      <c r="G461" s="30"/>
      <c r="H461" s="30"/>
      <c r="I461" s="189"/>
      <c r="J461" s="189"/>
      <c r="K461" s="189"/>
      <c r="L461" s="30"/>
    </row>
    <row r="462" spans="1:228">
      <c r="B462" s="29"/>
      <c r="C462" s="212"/>
      <c r="D462" s="47"/>
      <c r="E462" s="43" t="s">
        <v>125</v>
      </c>
      <c r="F462" s="35"/>
      <c r="G462" s="30"/>
      <c r="H462" s="30"/>
      <c r="I462" s="189"/>
      <c r="J462" s="189"/>
      <c r="K462" s="189"/>
      <c r="L462" s="30"/>
    </row>
    <row r="463" spans="1:228">
      <c r="B463" s="29"/>
      <c r="C463" s="212"/>
      <c r="D463" s="47"/>
      <c r="E463" s="43" t="s">
        <v>125</v>
      </c>
      <c r="F463" s="35"/>
      <c r="G463" s="30"/>
      <c r="H463" s="30"/>
      <c r="I463" s="189"/>
      <c r="J463" s="189"/>
      <c r="K463" s="189"/>
      <c r="L463" s="30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  <c r="AA463" s="71"/>
      <c r="AB463" s="71"/>
      <c r="AC463" s="71"/>
      <c r="AD463" s="71"/>
      <c r="AE463" s="71"/>
      <c r="AF463" s="71"/>
      <c r="AG463" s="71"/>
      <c r="AH463" s="71"/>
      <c r="AI463" s="71"/>
      <c r="AJ463" s="71"/>
      <c r="AK463" s="71"/>
      <c r="AL463" s="71"/>
      <c r="AM463" s="71"/>
      <c r="AN463" s="71"/>
      <c r="AO463" s="71"/>
      <c r="AP463" s="71"/>
      <c r="AQ463" s="71"/>
      <c r="AR463" s="71"/>
      <c r="AS463" s="71"/>
      <c r="AT463" s="71"/>
      <c r="AU463" s="71"/>
      <c r="AV463" s="71"/>
      <c r="AW463" s="71"/>
      <c r="AX463" s="71"/>
      <c r="AY463" s="71"/>
      <c r="AZ463" s="71"/>
      <c r="BA463" s="71"/>
      <c r="BB463" s="71"/>
      <c r="BC463" s="71"/>
      <c r="BD463" s="71"/>
      <c r="BE463" s="71"/>
      <c r="BF463" s="71"/>
      <c r="BG463" s="71"/>
      <c r="BH463" s="71"/>
      <c r="BI463" s="71"/>
      <c r="BJ463" s="71"/>
      <c r="BK463" s="71"/>
      <c r="BL463" s="71"/>
      <c r="BM463" s="71"/>
      <c r="BN463" s="71"/>
      <c r="BO463" s="71"/>
      <c r="BP463" s="71"/>
      <c r="BQ463" s="71"/>
      <c r="BR463" s="71"/>
      <c r="BS463" s="71"/>
      <c r="BT463" s="71"/>
      <c r="BU463" s="71"/>
      <c r="BV463" s="71"/>
      <c r="BW463" s="71"/>
      <c r="BX463" s="71"/>
      <c r="BY463" s="71"/>
      <c r="BZ463" s="71"/>
      <c r="CA463" s="71"/>
      <c r="CB463" s="71"/>
      <c r="CC463" s="71"/>
      <c r="CD463" s="71"/>
      <c r="CE463" s="71"/>
      <c r="CF463" s="71"/>
      <c r="CG463" s="71"/>
      <c r="CH463" s="71"/>
      <c r="CI463" s="71"/>
      <c r="CJ463" s="71"/>
      <c r="CK463" s="71"/>
      <c r="CL463" s="71"/>
      <c r="CM463" s="71"/>
      <c r="CN463" s="71"/>
      <c r="CO463" s="71"/>
      <c r="CP463" s="71"/>
      <c r="CQ463" s="71"/>
      <c r="CR463" s="71"/>
      <c r="CS463" s="71"/>
      <c r="CT463" s="71"/>
      <c r="CU463" s="71"/>
      <c r="CV463" s="71"/>
      <c r="CW463" s="71"/>
      <c r="CX463" s="71"/>
      <c r="CY463" s="71"/>
      <c r="CZ463" s="71"/>
      <c r="DA463" s="71"/>
      <c r="DB463" s="71"/>
      <c r="DC463" s="71"/>
      <c r="DD463" s="71"/>
      <c r="DE463" s="71"/>
      <c r="DF463" s="71"/>
      <c r="DG463" s="71"/>
      <c r="DH463" s="71"/>
      <c r="DI463" s="71"/>
      <c r="DJ463" s="71"/>
      <c r="DK463" s="71"/>
      <c r="DL463" s="71"/>
      <c r="DM463" s="71"/>
      <c r="DN463" s="71"/>
      <c r="DO463" s="71"/>
      <c r="DP463" s="71"/>
      <c r="DQ463" s="71"/>
      <c r="DR463" s="71"/>
      <c r="DS463" s="71"/>
      <c r="DT463" s="71"/>
      <c r="DU463" s="71"/>
      <c r="DV463" s="71"/>
      <c r="DW463" s="71"/>
      <c r="DX463" s="71"/>
      <c r="DY463" s="71"/>
      <c r="DZ463" s="71"/>
      <c r="EA463" s="71"/>
      <c r="EB463" s="71"/>
      <c r="EC463" s="71"/>
      <c r="ED463" s="71"/>
      <c r="EE463" s="71"/>
      <c r="EF463" s="71"/>
      <c r="EG463" s="71"/>
      <c r="EH463" s="71"/>
      <c r="EI463" s="71"/>
      <c r="EJ463" s="71"/>
      <c r="EK463" s="71"/>
      <c r="EL463" s="71"/>
      <c r="EM463" s="71"/>
      <c r="EN463" s="71"/>
      <c r="EO463" s="71"/>
      <c r="EP463" s="71"/>
      <c r="EQ463" s="71"/>
      <c r="ER463" s="71"/>
      <c r="ES463" s="71"/>
      <c r="ET463" s="71"/>
      <c r="EU463" s="71"/>
      <c r="EV463" s="71"/>
      <c r="EW463" s="71"/>
      <c r="EX463" s="71"/>
      <c r="EY463" s="71"/>
      <c r="EZ463" s="71"/>
      <c r="FA463" s="71"/>
      <c r="FB463" s="71"/>
      <c r="FC463" s="71"/>
      <c r="FD463" s="71"/>
      <c r="FE463" s="71"/>
      <c r="FF463" s="71"/>
      <c r="FG463" s="71"/>
      <c r="FH463" s="71"/>
      <c r="FI463" s="71"/>
      <c r="FJ463" s="71"/>
      <c r="FK463" s="71"/>
      <c r="FL463" s="71"/>
      <c r="FM463" s="71"/>
      <c r="FN463" s="71"/>
      <c r="FO463" s="71"/>
      <c r="FP463" s="71"/>
      <c r="FQ463" s="71"/>
      <c r="FR463" s="71"/>
      <c r="FS463" s="71"/>
      <c r="FT463" s="71"/>
      <c r="FU463" s="71"/>
      <c r="FV463" s="71"/>
      <c r="FW463" s="71"/>
      <c r="FX463" s="71"/>
      <c r="FY463" s="71"/>
      <c r="FZ463" s="71"/>
      <c r="GA463" s="71"/>
      <c r="GB463" s="71"/>
      <c r="GC463" s="71"/>
      <c r="GD463" s="71"/>
      <c r="GE463" s="71"/>
      <c r="GF463" s="71"/>
      <c r="GG463" s="71"/>
      <c r="GH463" s="71"/>
      <c r="GI463" s="71"/>
      <c r="GJ463" s="71"/>
      <c r="GK463" s="71"/>
      <c r="GL463" s="71"/>
      <c r="GM463" s="71"/>
      <c r="GN463" s="71"/>
      <c r="GO463" s="71"/>
      <c r="GP463" s="71"/>
      <c r="GQ463" s="71"/>
      <c r="GR463" s="71"/>
      <c r="GS463" s="71"/>
      <c r="GT463" s="71"/>
      <c r="GU463" s="71"/>
      <c r="GV463" s="71"/>
      <c r="GW463" s="71"/>
      <c r="GX463" s="71"/>
      <c r="GY463" s="71"/>
      <c r="GZ463" s="71"/>
      <c r="HA463" s="71"/>
      <c r="HB463" s="71"/>
      <c r="HC463" s="71"/>
      <c r="HD463" s="71"/>
      <c r="HE463" s="71"/>
      <c r="HF463" s="71"/>
      <c r="HG463" s="71"/>
      <c r="HH463" s="71"/>
      <c r="HI463" s="71"/>
      <c r="HJ463" s="71"/>
      <c r="HK463" s="71"/>
      <c r="HL463" s="71"/>
      <c r="HM463" s="71"/>
      <c r="HN463" s="71"/>
      <c r="HO463" s="71"/>
      <c r="HP463" s="71"/>
      <c r="HQ463" s="71"/>
      <c r="HR463" s="71"/>
      <c r="HS463" s="71"/>
      <c r="HT463" s="71"/>
    </row>
    <row r="464" spans="1:228">
      <c r="B464" s="29"/>
      <c r="C464" s="212"/>
      <c r="D464" s="47"/>
      <c r="E464" s="43" t="s">
        <v>125</v>
      </c>
      <c r="F464" s="35"/>
      <c r="G464" s="30"/>
      <c r="H464" s="30"/>
      <c r="I464" s="189"/>
      <c r="J464" s="189"/>
      <c r="K464" s="189"/>
      <c r="L464" s="30"/>
    </row>
    <row r="465" spans="1:228">
      <c r="B465" s="29"/>
      <c r="C465" s="212"/>
      <c r="D465" s="47"/>
      <c r="E465" s="43" t="s">
        <v>125</v>
      </c>
      <c r="F465" s="35"/>
      <c r="G465" s="30"/>
      <c r="H465" s="30"/>
      <c r="I465" s="189"/>
      <c r="J465" s="189"/>
      <c r="K465" s="189"/>
      <c r="L465" s="30"/>
    </row>
    <row r="466" spans="1:228">
      <c r="B466" s="29"/>
      <c r="C466" s="212"/>
      <c r="D466" s="47"/>
      <c r="E466" s="43" t="s">
        <v>125</v>
      </c>
      <c r="F466" s="35"/>
      <c r="G466" s="30"/>
      <c r="H466" s="30"/>
      <c r="I466" s="189"/>
      <c r="J466" s="189"/>
      <c r="K466" s="189"/>
      <c r="L466" s="30"/>
    </row>
    <row r="467" spans="1:228">
      <c r="B467" s="29"/>
      <c r="C467" s="212"/>
      <c r="D467" s="47"/>
      <c r="E467" s="43" t="s">
        <v>125</v>
      </c>
      <c r="F467" s="35"/>
      <c r="G467" s="30"/>
      <c r="H467" s="30"/>
      <c r="I467" s="189"/>
      <c r="J467" s="189"/>
      <c r="K467" s="189"/>
      <c r="L467" s="30"/>
    </row>
    <row r="468" spans="1:228">
      <c r="B468" s="29"/>
      <c r="C468" s="212"/>
      <c r="D468" s="47"/>
      <c r="E468" s="43" t="s">
        <v>125</v>
      </c>
      <c r="F468" s="35"/>
      <c r="G468" s="30"/>
      <c r="H468" s="30"/>
      <c r="I468" s="189"/>
      <c r="J468" s="189"/>
      <c r="K468" s="189"/>
      <c r="L468" s="30"/>
    </row>
    <row r="469" spans="1:228" s="71" customFormat="1">
      <c r="A469" s="83"/>
      <c r="B469" s="29"/>
      <c r="C469" s="212"/>
      <c r="D469" s="47"/>
      <c r="E469" s="43" t="s">
        <v>125</v>
      </c>
      <c r="F469" s="35"/>
      <c r="G469" s="30"/>
      <c r="H469" s="30"/>
      <c r="I469" s="189"/>
      <c r="J469" s="189"/>
      <c r="K469" s="189"/>
      <c r="L469" s="30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  <c r="BJ469" s="25"/>
      <c r="BK469" s="25"/>
      <c r="BL469" s="25"/>
      <c r="BM469" s="25"/>
      <c r="BN469" s="25"/>
      <c r="BO469" s="25"/>
      <c r="BP469" s="25"/>
      <c r="BQ469" s="25"/>
      <c r="BR469" s="25"/>
      <c r="BS469" s="25"/>
      <c r="BT469" s="25"/>
      <c r="BU469" s="25"/>
      <c r="BV469" s="25"/>
      <c r="BW469" s="25"/>
      <c r="BX469" s="25"/>
      <c r="BY469" s="25"/>
      <c r="BZ469" s="25"/>
      <c r="CA469" s="25"/>
      <c r="CB469" s="25"/>
      <c r="CC469" s="25"/>
      <c r="CD469" s="25"/>
      <c r="CE469" s="25"/>
      <c r="CF469" s="25"/>
      <c r="CG469" s="25"/>
      <c r="CH469" s="25"/>
      <c r="CI469" s="25"/>
      <c r="CJ469" s="25"/>
      <c r="CK469" s="25"/>
      <c r="CL469" s="25"/>
      <c r="CM469" s="25"/>
      <c r="CN469" s="25"/>
      <c r="CO469" s="25"/>
      <c r="CP469" s="25"/>
      <c r="CQ469" s="25"/>
      <c r="CR469" s="25"/>
      <c r="CS469" s="25"/>
      <c r="CT469" s="25"/>
      <c r="CU469" s="25"/>
      <c r="CV469" s="25"/>
      <c r="CW469" s="25"/>
      <c r="CX469" s="25"/>
      <c r="CY469" s="25"/>
      <c r="CZ469" s="25"/>
      <c r="DA469" s="25"/>
      <c r="DB469" s="25"/>
      <c r="DC469" s="25"/>
      <c r="DD469" s="25"/>
      <c r="DE469" s="25"/>
      <c r="DF469" s="25"/>
      <c r="DG469" s="25"/>
      <c r="DH469" s="25"/>
      <c r="DI469" s="25"/>
      <c r="DJ469" s="25"/>
      <c r="DK469" s="25"/>
      <c r="DL469" s="25"/>
      <c r="DM469" s="25"/>
      <c r="DN469" s="25"/>
      <c r="DO469" s="25"/>
      <c r="DP469" s="25"/>
      <c r="DQ469" s="25"/>
      <c r="DR469" s="25"/>
      <c r="DS469" s="25"/>
      <c r="DT469" s="25"/>
      <c r="DU469" s="25"/>
      <c r="DV469" s="25"/>
      <c r="DW469" s="25"/>
      <c r="DX469" s="25"/>
      <c r="DY469" s="25"/>
      <c r="DZ469" s="25"/>
      <c r="EA469" s="25"/>
      <c r="EB469" s="25"/>
      <c r="EC469" s="25"/>
      <c r="ED469" s="25"/>
      <c r="EE469" s="25"/>
      <c r="EF469" s="25"/>
      <c r="EG469" s="25"/>
      <c r="EH469" s="25"/>
      <c r="EI469" s="25"/>
      <c r="EJ469" s="25"/>
      <c r="EK469" s="25"/>
      <c r="EL469" s="25"/>
      <c r="EM469" s="25"/>
      <c r="EN469" s="25"/>
      <c r="EO469" s="25"/>
      <c r="EP469" s="25"/>
      <c r="EQ469" s="25"/>
      <c r="ER469" s="25"/>
      <c r="ES469" s="25"/>
      <c r="ET469" s="25"/>
      <c r="EU469" s="25"/>
      <c r="EV469" s="25"/>
      <c r="EW469" s="25"/>
      <c r="EX469" s="25"/>
      <c r="EY469" s="25"/>
      <c r="EZ469" s="25"/>
      <c r="FA469" s="25"/>
      <c r="FB469" s="25"/>
      <c r="FC469" s="25"/>
      <c r="FD469" s="25"/>
      <c r="FE469" s="25"/>
      <c r="FF469" s="25"/>
      <c r="FG469" s="25"/>
      <c r="FH469" s="25"/>
      <c r="FI469" s="25"/>
      <c r="FJ469" s="25"/>
      <c r="FK469" s="25"/>
      <c r="FL469" s="25"/>
      <c r="FM469" s="25"/>
      <c r="FN469" s="25"/>
      <c r="FO469" s="25"/>
      <c r="FP469" s="25"/>
      <c r="FQ469" s="25"/>
      <c r="FR469" s="25"/>
      <c r="FS469" s="25"/>
      <c r="FT469" s="25"/>
      <c r="FU469" s="25"/>
      <c r="FV469" s="25"/>
      <c r="FW469" s="25"/>
      <c r="FX469" s="25"/>
      <c r="FY469" s="25"/>
      <c r="FZ469" s="25"/>
      <c r="GA469" s="25"/>
      <c r="GB469" s="25"/>
      <c r="GC469" s="25"/>
      <c r="GD469" s="25"/>
      <c r="GE469" s="25"/>
      <c r="GF469" s="25"/>
      <c r="GG469" s="25"/>
      <c r="GH469" s="25"/>
      <c r="GI469" s="25"/>
      <c r="GJ469" s="25"/>
      <c r="GK469" s="25"/>
      <c r="GL469" s="25"/>
      <c r="GM469" s="25"/>
      <c r="GN469" s="25"/>
      <c r="GO469" s="25"/>
      <c r="GP469" s="25"/>
      <c r="GQ469" s="25"/>
      <c r="GR469" s="25"/>
      <c r="GS469" s="25"/>
      <c r="GT469" s="25"/>
      <c r="GU469" s="25"/>
      <c r="GV469" s="25"/>
      <c r="GW469" s="25"/>
      <c r="GX469" s="25"/>
      <c r="GY469" s="25"/>
      <c r="GZ469" s="25"/>
      <c r="HA469" s="25"/>
      <c r="HB469" s="25"/>
      <c r="HC469" s="25"/>
      <c r="HD469" s="25"/>
      <c r="HE469" s="25"/>
      <c r="HF469" s="25"/>
      <c r="HG469" s="25"/>
      <c r="HH469" s="25"/>
      <c r="HI469" s="25"/>
      <c r="HJ469" s="25"/>
      <c r="HK469" s="25"/>
      <c r="HL469" s="25"/>
      <c r="HM469" s="25"/>
      <c r="HN469" s="25"/>
      <c r="HO469" s="25"/>
      <c r="HP469" s="25"/>
      <c r="HQ469" s="25"/>
      <c r="HR469" s="25"/>
      <c r="HS469" s="25"/>
      <c r="HT469" s="25"/>
    </row>
    <row r="470" spans="1:228">
      <c r="B470" s="29"/>
      <c r="C470" s="212"/>
      <c r="D470" s="47"/>
      <c r="E470" s="43" t="s">
        <v>125</v>
      </c>
      <c r="F470" s="35"/>
      <c r="G470" s="30"/>
      <c r="H470" s="30"/>
      <c r="I470" s="189"/>
      <c r="J470" s="189"/>
      <c r="K470" s="189"/>
      <c r="L470" s="30"/>
    </row>
    <row r="471" spans="1:228">
      <c r="B471" s="36"/>
      <c r="C471" s="31"/>
      <c r="D471" s="42"/>
      <c r="E471" s="43" t="s">
        <v>125</v>
      </c>
      <c r="F471" s="35"/>
      <c r="G471" s="30"/>
      <c r="H471" s="30"/>
      <c r="I471" s="189"/>
      <c r="J471" s="189"/>
      <c r="K471" s="189"/>
      <c r="L471" s="30"/>
    </row>
    <row r="472" spans="1:228">
      <c r="A472" s="84"/>
      <c r="B472" s="29"/>
      <c r="C472" s="212"/>
      <c r="D472" s="29"/>
      <c r="E472" s="43" t="s">
        <v>125</v>
      </c>
      <c r="F472" s="35"/>
      <c r="G472" s="30"/>
      <c r="H472" s="30"/>
      <c r="I472" s="189"/>
      <c r="J472" s="189"/>
      <c r="K472" s="189"/>
      <c r="L472" s="30"/>
      <c r="M472" s="38"/>
    </row>
    <row r="473" spans="1:228">
      <c r="A473" s="84"/>
      <c r="B473" s="29"/>
      <c r="C473" s="212"/>
      <c r="D473" s="29"/>
      <c r="E473" s="43" t="s">
        <v>125</v>
      </c>
      <c r="F473" s="35"/>
      <c r="G473" s="30"/>
      <c r="H473" s="30"/>
      <c r="I473" s="189"/>
      <c r="J473" s="189"/>
      <c r="K473" s="189"/>
      <c r="L473" s="30"/>
      <c r="M473" s="38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  <c r="AA473" s="71"/>
      <c r="AB473" s="71"/>
      <c r="AC473" s="71"/>
      <c r="AD473" s="71"/>
      <c r="AE473" s="71"/>
      <c r="AF473" s="71"/>
      <c r="AG473" s="71"/>
      <c r="AH473" s="71"/>
      <c r="AI473" s="71"/>
      <c r="AJ473" s="71"/>
      <c r="AK473" s="71"/>
      <c r="AL473" s="71"/>
      <c r="AM473" s="71"/>
      <c r="AN473" s="71"/>
      <c r="AO473" s="71"/>
      <c r="AP473" s="71"/>
      <c r="AQ473" s="71"/>
      <c r="AR473" s="71"/>
      <c r="AS473" s="71"/>
      <c r="AT473" s="71"/>
      <c r="AU473" s="71"/>
      <c r="AV473" s="71"/>
      <c r="AW473" s="71"/>
      <c r="AX473" s="71"/>
      <c r="AY473" s="71"/>
      <c r="AZ473" s="71"/>
      <c r="BA473" s="71"/>
      <c r="BB473" s="71"/>
      <c r="BC473" s="71"/>
      <c r="BD473" s="71"/>
      <c r="BE473" s="71"/>
      <c r="BF473" s="71"/>
      <c r="BG473" s="71"/>
      <c r="BH473" s="71"/>
      <c r="BI473" s="71"/>
      <c r="BJ473" s="71"/>
      <c r="BK473" s="71"/>
      <c r="BL473" s="71"/>
      <c r="BM473" s="71"/>
      <c r="BN473" s="71"/>
      <c r="BO473" s="71"/>
      <c r="BP473" s="71"/>
      <c r="BQ473" s="71"/>
      <c r="BR473" s="71"/>
      <c r="BS473" s="71"/>
      <c r="BT473" s="71"/>
      <c r="BU473" s="71"/>
      <c r="BV473" s="71"/>
      <c r="BW473" s="71"/>
      <c r="BX473" s="71"/>
      <c r="BY473" s="71"/>
      <c r="BZ473" s="71"/>
      <c r="CA473" s="71"/>
      <c r="CB473" s="71"/>
      <c r="CC473" s="71"/>
      <c r="CD473" s="71"/>
      <c r="CE473" s="71"/>
      <c r="CF473" s="71"/>
      <c r="CG473" s="71"/>
      <c r="CH473" s="71"/>
      <c r="CI473" s="71"/>
      <c r="CJ473" s="71"/>
      <c r="CK473" s="71"/>
      <c r="CL473" s="71"/>
      <c r="CM473" s="71"/>
      <c r="CN473" s="71"/>
      <c r="CO473" s="71"/>
      <c r="CP473" s="71"/>
      <c r="CQ473" s="71"/>
      <c r="CR473" s="71"/>
      <c r="CS473" s="71"/>
      <c r="CT473" s="71"/>
      <c r="CU473" s="71"/>
      <c r="CV473" s="71"/>
      <c r="CW473" s="71"/>
      <c r="CX473" s="71"/>
      <c r="CY473" s="71"/>
      <c r="CZ473" s="71"/>
      <c r="DA473" s="71"/>
      <c r="DB473" s="71"/>
      <c r="DC473" s="71"/>
      <c r="DD473" s="71"/>
      <c r="DE473" s="71"/>
      <c r="DF473" s="71"/>
      <c r="DG473" s="71"/>
      <c r="DH473" s="71"/>
      <c r="DI473" s="71"/>
      <c r="DJ473" s="71"/>
      <c r="DK473" s="71"/>
      <c r="DL473" s="71"/>
      <c r="DM473" s="71"/>
      <c r="DN473" s="71"/>
      <c r="DO473" s="71"/>
      <c r="DP473" s="71"/>
      <c r="DQ473" s="71"/>
      <c r="DR473" s="71"/>
      <c r="DS473" s="71"/>
      <c r="DT473" s="71"/>
      <c r="DU473" s="71"/>
      <c r="DV473" s="71"/>
      <c r="DW473" s="71"/>
      <c r="DX473" s="71"/>
      <c r="DY473" s="71"/>
      <c r="DZ473" s="71"/>
      <c r="EA473" s="71"/>
      <c r="EB473" s="71"/>
      <c r="EC473" s="71"/>
      <c r="ED473" s="71"/>
      <c r="EE473" s="71"/>
      <c r="EF473" s="71"/>
      <c r="EG473" s="71"/>
      <c r="EH473" s="71"/>
      <c r="EI473" s="71"/>
      <c r="EJ473" s="71"/>
      <c r="EK473" s="71"/>
      <c r="EL473" s="71"/>
      <c r="EM473" s="71"/>
      <c r="EN473" s="71"/>
      <c r="EO473" s="71"/>
      <c r="EP473" s="71"/>
      <c r="EQ473" s="71"/>
      <c r="ER473" s="71"/>
      <c r="ES473" s="71"/>
      <c r="ET473" s="71"/>
      <c r="EU473" s="71"/>
      <c r="EV473" s="71"/>
      <c r="EW473" s="71"/>
      <c r="EX473" s="71"/>
      <c r="EY473" s="71"/>
      <c r="EZ473" s="71"/>
      <c r="FA473" s="71"/>
      <c r="FB473" s="71"/>
      <c r="FC473" s="71"/>
      <c r="FD473" s="71"/>
      <c r="FE473" s="71"/>
      <c r="FF473" s="71"/>
      <c r="FG473" s="71"/>
      <c r="FH473" s="71"/>
      <c r="FI473" s="71"/>
      <c r="FJ473" s="71"/>
      <c r="FK473" s="71"/>
      <c r="FL473" s="71"/>
      <c r="FM473" s="71"/>
      <c r="FN473" s="71"/>
      <c r="FO473" s="71"/>
      <c r="FP473" s="71"/>
      <c r="FQ473" s="71"/>
      <c r="FR473" s="71"/>
      <c r="FS473" s="71"/>
      <c r="FT473" s="71"/>
      <c r="FU473" s="71"/>
      <c r="FV473" s="71"/>
      <c r="FW473" s="71"/>
      <c r="FX473" s="71"/>
      <c r="FY473" s="71"/>
      <c r="FZ473" s="71"/>
      <c r="GA473" s="71"/>
      <c r="GB473" s="71"/>
      <c r="GC473" s="71"/>
      <c r="GD473" s="71"/>
      <c r="GE473" s="71"/>
      <c r="GF473" s="71"/>
      <c r="GG473" s="71"/>
      <c r="GH473" s="71"/>
      <c r="GI473" s="71"/>
      <c r="GJ473" s="71"/>
      <c r="GK473" s="71"/>
      <c r="GL473" s="71"/>
      <c r="GM473" s="71"/>
      <c r="GN473" s="71"/>
      <c r="GO473" s="71"/>
      <c r="GP473" s="71"/>
      <c r="GQ473" s="71"/>
      <c r="GR473" s="71"/>
      <c r="GS473" s="71"/>
      <c r="GT473" s="71"/>
      <c r="GU473" s="71"/>
      <c r="GV473" s="71"/>
      <c r="GW473" s="71"/>
      <c r="GX473" s="71"/>
      <c r="GY473" s="71"/>
      <c r="GZ473" s="71"/>
      <c r="HA473" s="71"/>
      <c r="HB473" s="71"/>
      <c r="HC473" s="71"/>
      <c r="HD473" s="71"/>
      <c r="HE473" s="71"/>
      <c r="HF473" s="71"/>
      <c r="HG473" s="71"/>
      <c r="HH473" s="71"/>
      <c r="HI473" s="71"/>
      <c r="HJ473" s="71"/>
      <c r="HK473" s="71"/>
      <c r="HL473" s="71"/>
      <c r="HM473" s="71"/>
      <c r="HN473" s="71"/>
      <c r="HO473" s="71"/>
      <c r="HP473" s="71"/>
      <c r="HQ473" s="71"/>
      <c r="HR473" s="71"/>
      <c r="HS473" s="71"/>
      <c r="HT473" s="71"/>
    </row>
    <row r="474" spans="1:228">
      <c r="A474" s="82">
        <v>2000</v>
      </c>
      <c r="B474" s="71" t="s">
        <v>610</v>
      </c>
      <c r="C474" s="191">
        <v>2</v>
      </c>
      <c r="D474" s="197"/>
      <c r="E474" s="197" t="s">
        <v>603</v>
      </c>
      <c r="F474" s="197" t="s">
        <v>603</v>
      </c>
      <c r="G474" s="197" t="s">
        <v>603</v>
      </c>
      <c r="H474" s="191"/>
      <c r="I474" s="191" t="s">
        <v>609</v>
      </c>
      <c r="J474" s="191" t="s">
        <v>426</v>
      </c>
      <c r="K474" s="190" t="s">
        <v>607</v>
      </c>
      <c r="L474" s="194" t="s">
        <v>608</v>
      </c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  <c r="AA474" s="71"/>
      <c r="AB474" s="71"/>
      <c r="AC474" s="71"/>
      <c r="AD474" s="71"/>
      <c r="AE474" s="71"/>
      <c r="AF474" s="71"/>
      <c r="AG474" s="71"/>
      <c r="AH474" s="71"/>
      <c r="AI474" s="71"/>
      <c r="AJ474" s="71"/>
      <c r="AK474" s="71"/>
      <c r="AL474" s="71"/>
      <c r="AM474" s="71"/>
      <c r="AN474" s="71"/>
      <c r="AO474" s="71"/>
      <c r="AP474" s="71"/>
      <c r="AQ474" s="71"/>
      <c r="AR474" s="71"/>
      <c r="AS474" s="71"/>
      <c r="AT474" s="71"/>
      <c r="AU474" s="71"/>
      <c r="AV474" s="71"/>
      <c r="AW474" s="71"/>
      <c r="AX474" s="71"/>
      <c r="AY474" s="71"/>
      <c r="AZ474" s="71"/>
      <c r="BA474" s="71"/>
      <c r="BB474" s="71"/>
      <c r="BC474" s="71"/>
      <c r="BD474" s="71"/>
      <c r="BE474" s="71"/>
      <c r="BF474" s="71"/>
      <c r="BG474" s="71"/>
      <c r="BH474" s="71"/>
      <c r="BI474" s="71"/>
      <c r="BJ474" s="71"/>
      <c r="BK474" s="71"/>
      <c r="BL474" s="71"/>
      <c r="BM474" s="71"/>
      <c r="BN474" s="71"/>
      <c r="BO474" s="71"/>
      <c r="BP474" s="71"/>
      <c r="BQ474" s="71"/>
      <c r="BR474" s="71"/>
      <c r="BS474" s="71"/>
      <c r="BT474" s="71"/>
      <c r="BU474" s="71"/>
      <c r="BV474" s="71"/>
      <c r="BW474" s="71"/>
      <c r="BX474" s="71"/>
      <c r="BY474" s="71"/>
      <c r="BZ474" s="71"/>
      <c r="CA474" s="71"/>
      <c r="CB474" s="71"/>
      <c r="CC474" s="71"/>
      <c r="CD474" s="71"/>
      <c r="CE474" s="71"/>
      <c r="CF474" s="71"/>
      <c r="CG474" s="71"/>
      <c r="CH474" s="71"/>
      <c r="CI474" s="71"/>
      <c r="CJ474" s="71"/>
      <c r="CK474" s="71"/>
      <c r="CL474" s="71"/>
      <c r="CM474" s="71"/>
      <c r="CN474" s="71"/>
      <c r="CO474" s="71"/>
      <c r="CP474" s="71"/>
      <c r="CQ474" s="71"/>
      <c r="CR474" s="71"/>
      <c r="CS474" s="71"/>
      <c r="CT474" s="71"/>
      <c r="CU474" s="71"/>
      <c r="CV474" s="71"/>
      <c r="CW474" s="71"/>
      <c r="CX474" s="71"/>
      <c r="CY474" s="71"/>
      <c r="CZ474" s="71"/>
      <c r="DA474" s="71"/>
      <c r="DB474" s="71"/>
      <c r="DC474" s="71"/>
      <c r="DD474" s="71"/>
      <c r="DE474" s="71"/>
      <c r="DF474" s="71"/>
      <c r="DG474" s="71"/>
      <c r="DH474" s="71"/>
      <c r="DI474" s="71"/>
      <c r="DJ474" s="71"/>
      <c r="DK474" s="71"/>
      <c r="DL474" s="71"/>
      <c r="DM474" s="71"/>
      <c r="DN474" s="71"/>
      <c r="DO474" s="71"/>
      <c r="DP474" s="71"/>
      <c r="DQ474" s="71"/>
      <c r="DR474" s="71"/>
      <c r="DS474" s="71"/>
      <c r="DT474" s="71"/>
      <c r="DU474" s="71"/>
      <c r="DV474" s="71"/>
      <c r="DW474" s="71"/>
      <c r="DX474" s="71"/>
      <c r="DY474" s="71"/>
      <c r="DZ474" s="71"/>
      <c r="EA474" s="71"/>
      <c r="EB474" s="71"/>
      <c r="EC474" s="71"/>
      <c r="ED474" s="71"/>
      <c r="EE474" s="71"/>
      <c r="EF474" s="71"/>
      <c r="EG474" s="71"/>
      <c r="EH474" s="71"/>
      <c r="EI474" s="71"/>
      <c r="EJ474" s="71"/>
      <c r="EK474" s="71"/>
      <c r="EL474" s="71"/>
      <c r="EM474" s="71"/>
      <c r="EN474" s="71"/>
      <c r="EO474" s="71"/>
      <c r="EP474" s="71"/>
      <c r="EQ474" s="71"/>
      <c r="ER474" s="71"/>
      <c r="ES474" s="71"/>
      <c r="ET474" s="71"/>
      <c r="EU474" s="71"/>
      <c r="EV474" s="71"/>
      <c r="EW474" s="71"/>
      <c r="EX474" s="71"/>
      <c r="EY474" s="71"/>
      <c r="EZ474" s="71"/>
      <c r="FA474" s="71"/>
      <c r="FB474" s="71"/>
      <c r="FC474" s="71"/>
      <c r="FD474" s="71"/>
      <c r="FE474" s="71"/>
      <c r="FF474" s="71"/>
      <c r="FG474" s="71"/>
      <c r="FH474" s="71"/>
      <c r="FI474" s="71"/>
      <c r="FJ474" s="71"/>
      <c r="FK474" s="71"/>
      <c r="FL474" s="71"/>
      <c r="FM474" s="71"/>
      <c r="FN474" s="71"/>
      <c r="FO474" s="71"/>
      <c r="FP474" s="71"/>
      <c r="FQ474" s="71"/>
      <c r="FR474" s="71"/>
      <c r="FS474" s="71"/>
      <c r="FT474" s="71"/>
      <c r="FU474" s="71"/>
      <c r="FV474" s="71"/>
      <c r="FW474" s="71"/>
      <c r="FX474" s="71"/>
      <c r="FY474" s="71"/>
      <c r="FZ474" s="71"/>
      <c r="GA474" s="71"/>
      <c r="GB474" s="71"/>
      <c r="GC474" s="71"/>
      <c r="GD474" s="71"/>
      <c r="GE474" s="71"/>
      <c r="GF474" s="71"/>
      <c r="GG474" s="71"/>
      <c r="GH474" s="71"/>
      <c r="GI474" s="71"/>
      <c r="GJ474" s="71"/>
      <c r="GK474" s="71"/>
      <c r="GL474" s="71"/>
      <c r="GM474" s="71"/>
      <c r="GN474" s="71"/>
      <c r="GO474" s="71"/>
      <c r="GP474" s="71"/>
      <c r="GQ474" s="71"/>
      <c r="GR474" s="71"/>
      <c r="GS474" s="71"/>
      <c r="GT474" s="71"/>
      <c r="GU474" s="71"/>
      <c r="GV474" s="71"/>
      <c r="GW474" s="71"/>
      <c r="GX474" s="71"/>
      <c r="GY474" s="71"/>
      <c r="GZ474" s="71"/>
      <c r="HA474" s="71"/>
      <c r="HB474" s="71"/>
      <c r="HC474" s="71"/>
      <c r="HD474" s="71"/>
      <c r="HE474" s="71"/>
      <c r="HF474" s="71"/>
      <c r="HG474" s="71"/>
      <c r="HH474" s="71"/>
      <c r="HI474" s="71"/>
      <c r="HJ474" s="71"/>
      <c r="HK474" s="71"/>
      <c r="HL474" s="71"/>
      <c r="HM474" s="71"/>
      <c r="HN474" s="71"/>
      <c r="HO474" s="71"/>
      <c r="HP474" s="71"/>
      <c r="HQ474" s="71"/>
      <c r="HR474" s="71"/>
      <c r="HS474" s="71"/>
      <c r="HT474" s="71"/>
    </row>
    <row r="475" spans="1:228">
      <c r="E475" s="58" t="s">
        <v>603</v>
      </c>
    </row>
    <row r="476" spans="1:228">
      <c r="E476" s="58" t="s">
        <v>603</v>
      </c>
    </row>
    <row r="477" spans="1:228">
      <c r="A477" s="82">
        <v>12500</v>
      </c>
      <c r="B477" s="68" t="s">
        <v>168</v>
      </c>
      <c r="C477" s="211">
        <v>12</v>
      </c>
      <c r="D477" s="81"/>
      <c r="E477" s="81" t="s">
        <v>380</v>
      </c>
      <c r="F477" s="81" t="s">
        <v>380</v>
      </c>
      <c r="G477" s="81" t="s">
        <v>380</v>
      </c>
      <c r="H477" s="70"/>
      <c r="I477" s="152" t="s">
        <v>248</v>
      </c>
      <c r="J477" s="152" t="s">
        <v>377</v>
      </c>
      <c r="K477" s="190" t="s">
        <v>379</v>
      </c>
      <c r="L477" s="70"/>
      <c r="M477" s="71"/>
    </row>
    <row r="478" spans="1:228">
      <c r="B478" s="29"/>
      <c r="C478" s="212"/>
      <c r="D478" s="50"/>
      <c r="E478" s="50" t="s">
        <v>380</v>
      </c>
      <c r="F478" s="35"/>
      <c r="G478" s="30"/>
      <c r="H478" s="30"/>
      <c r="I478" s="189"/>
      <c r="J478" s="189"/>
      <c r="K478" s="189"/>
      <c r="L478" s="30"/>
    </row>
    <row r="479" spans="1:228">
      <c r="B479" s="29"/>
      <c r="C479" s="212"/>
      <c r="D479" s="50"/>
      <c r="E479" s="50" t="s">
        <v>380</v>
      </c>
      <c r="F479" s="35"/>
      <c r="G479" s="30"/>
      <c r="H479" s="30"/>
      <c r="I479" s="189"/>
      <c r="J479" s="189"/>
      <c r="K479" s="189"/>
      <c r="L479" s="30"/>
    </row>
    <row r="480" spans="1:228" s="71" customFormat="1">
      <c r="A480" s="83"/>
      <c r="B480" s="29"/>
      <c r="C480" s="212"/>
      <c r="D480" s="50"/>
      <c r="E480" s="50" t="s">
        <v>380</v>
      </c>
      <c r="F480" s="35"/>
      <c r="G480" s="30"/>
      <c r="H480" s="30"/>
      <c r="I480" s="189"/>
      <c r="J480" s="189"/>
      <c r="K480" s="189"/>
      <c r="L480" s="30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  <c r="BJ480" s="25"/>
      <c r="BK480" s="25"/>
      <c r="BL480" s="25"/>
      <c r="BM480" s="25"/>
      <c r="BN480" s="25"/>
      <c r="BO480" s="25"/>
      <c r="BP480" s="25"/>
      <c r="BQ480" s="25"/>
      <c r="BR480" s="25"/>
      <c r="BS480" s="25"/>
      <c r="BT480" s="25"/>
      <c r="BU480" s="25"/>
      <c r="BV480" s="25"/>
      <c r="BW480" s="25"/>
      <c r="BX480" s="25"/>
      <c r="BY480" s="25"/>
      <c r="BZ480" s="25"/>
      <c r="CA480" s="25"/>
      <c r="CB480" s="25"/>
      <c r="CC480" s="25"/>
      <c r="CD480" s="25"/>
      <c r="CE480" s="25"/>
      <c r="CF480" s="25"/>
      <c r="CG480" s="25"/>
      <c r="CH480" s="25"/>
      <c r="CI480" s="25"/>
      <c r="CJ480" s="25"/>
      <c r="CK480" s="25"/>
      <c r="CL480" s="25"/>
      <c r="CM480" s="25"/>
      <c r="CN480" s="25"/>
      <c r="CO480" s="25"/>
      <c r="CP480" s="25"/>
      <c r="CQ480" s="25"/>
      <c r="CR480" s="25"/>
      <c r="CS480" s="25"/>
      <c r="CT480" s="25"/>
      <c r="CU480" s="25"/>
      <c r="CV480" s="25"/>
      <c r="CW480" s="25"/>
      <c r="CX480" s="25"/>
      <c r="CY480" s="25"/>
      <c r="CZ480" s="25"/>
      <c r="DA480" s="25"/>
      <c r="DB480" s="25"/>
      <c r="DC480" s="25"/>
      <c r="DD480" s="25"/>
      <c r="DE480" s="25"/>
      <c r="DF480" s="25"/>
      <c r="DG480" s="25"/>
      <c r="DH480" s="25"/>
      <c r="DI480" s="25"/>
      <c r="DJ480" s="25"/>
      <c r="DK480" s="25"/>
      <c r="DL480" s="25"/>
      <c r="DM480" s="25"/>
      <c r="DN480" s="25"/>
      <c r="DO480" s="25"/>
      <c r="DP480" s="25"/>
      <c r="DQ480" s="25"/>
      <c r="DR480" s="25"/>
      <c r="DS480" s="25"/>
      <c r="DT480" s="25"/>
      <c r="DU480" s="25"/>
      <c r="DV480" s="25"/>
      <c r="DW480" s="25"/>
      <c r="DX480" s="25"/>
      <c r="DY480" s="25"/>
      <c r="DZ480" s="25"/>
      <c r="EA480" s="25"/>
      <c r="EB480" s="25"/>
      <c r="EC480" s="25"/>
      <c r="ED480" s="25"/>
      <c r="EE480" s="25"/>
      <c r="EF480" s="25"/>
      <c r="EG480" s="25"/>
      <c r="EH480" s="25"/>
      <c r="EI480" s="25"/>
      <c r="EJ480" s="25"/>
      <c r="EK480" s="25"/>
      <c r="EL480" s="25"/>
      <c r="EM480" s="25"/>
      <c r="EN480" s="25"/>
      <c r="EO480" s="25"/>
      <c r="EP480" s="25"/>
      <c r="EQ480" s="25"/>
      <c r="ER480" s="25"/>
      <c r="ES480" s="25"/>
      <c r="ET480" s="25"/>
      <c r="EU480" s="25"/>
      <c r="EV480" s="25"/>
      <c r="EW480" s="25"/>
      <c r="EX480" s="25"/>
      <c r="EY480" s="25"/>
      <c r="EZ480" s="25"/>
      <c r="FA480" s="25"/>
      <c r="FB480" s="25"/>
      <c r="FC480" s="25"/>
      <c r="FD480" s="25"/>
      <c r="FE480" s="25"/>
      <c r="FF480" s="25"/>
      <c r="FG480" s="25"/>
      <c r="FH480" s="25"/>
      <c r="FI480" s="25"/>
      <c r="FJ480" s="25"/>
      <c r="FK480" s="25"/>
      <c r="FL480" s="25"/>
      <c r="FM480" s="25"/>
      <c r="FN480" s="25"/>
      <c r="FO480" s="25"/>
      <c r="FP480" s="25"/>
      <c r="FQ480" s="25"/>
      <c r="FR480" s="25"/>
      <c r="FS480" s="25"/>
      <c r="FT480" s="25"/>
      <c r="FU480" s="25"/>
      <c r="FV480" s="25"/>
      <c r="FW480" s="25"/>
      <c r="FX480" s="25"/>
      <c r="FY480" s="25"/>
      <c r="FZ480" s="25"/>
      <c r="GA480" s="25"/>
      <c r="GB480" s="25"/>
      <c r="GC480" s="25"/>
      <c r="GD480" s="25"/>
      <c r="GE480" s="25"/>
      <c r="GF480" s="25"/>
      <c r="GG480" s="25"/>
      <c r="GH480" s="25"/>
      <c r="GI480" s="25"/>
      <c r="GJ480" s="25"/>
      <c r="GK480" s="25"/>
      <c r="GL480" s="25"/>
      <c r="GM480" s="25"/>
      <c r="GN480" s="25"/>
      <c r="GO480" s="25"/>
      <c r="GP480" s="25"/>
      <c r="GQ480" s="25"/>
      <c r="GR480" s="25"/>
      <c r="GS480" s="25"/>
      <c r="GT480" s="25"/>
      <c r="GU480" s="25"/>
      <c r="GV480" s="25"/>
      <c r="GW480" s="25"/>
      <c r="GX480" s="25"/>
      <c r="GY480" s="25"/>
      <c r="GZ480" s="25"/>
      <c r="HA480" s="25"/>
      <c r="HB480" s="25"/>
      <c r="HC480" s="25"/>
      <c r="HD480" s="25"/>
      <c r="HE480" s="25"/>
      <c r="HF480" s="25"/>
      <c r="HG480" s="25"/>
      <c r="HH480" s="25"/>
      <c r="HI480" s="25"/>
      <c r="HJ480" s="25"/>
      <c r="HK480" s="25"/>
      <c r="HL480" s="25"/>
      <c r="HM480" s="25"/>
      <c r="HN480" s="25"/>
      <c r="HO480" s="25"/>
      <c r="HP480" s="25"/>
      <c r="HQ480" s="25"/>
      <c r="HR480" s="25"/>
      <c r="HS480" s="25"/>
      <c r="HT480" s="25"/>
    </row>
    <row r="481" spans="1:228">
      <c r="B481" s="29"/>
      <c r="C481" s="212"/>
      <c r="D481" s="50"/>
      <c r="E481" s="50" t="s">
        <v>380</v>
      </c>
      <c r="F481" s="35"/>
      <c r="G481" s="30"/>
      <c r="H481" s="30"/>
      <c r="I481" s="189"/>
      <c r="J481" s="189"/>
      <c r="K481" s="189"/>
      <c r="L481" s="30"/>
    </row>
    <row r="482" spans="1:228">
      <c r="B482" s="29"/>
      <c r="C482" s="212"/>
      <c r="D482" s="50"/>
      <c r="E482" s="50" t="s">
        <v>380</v>
      </c>
      <c r="F482" s="35"/>
      <c r="G482" s="30"/>
      <c r="H482" s="30"/>
      <c r="I482" s="189"/>
      <c r="J482" s="189"/>
      <c r="K482" s="189"/>
      <c r="L482" s="30"/>
    </row>
    <row r="483" spans="1:228">
      <c r="B483" s="29"/>
      <c r="C483" s="212"/>
      <c r="D483" s="50"/>
      <c r="E483" s="50" t="s">
        <v>380</v>
      </c>
      <c r="F483" s="35"/>
      <c r="G483" s="30"/>
      <c r="H483" s="30"/>
      <c r="I483" s="189"/>
      <c r="J483" s="189"/>
      <c r="K483" s="189"/>
      <c r="L483" s="30"/>
    </row>
    <row r="484" spans="1:228">
      <c r="B484" s="29"/>
      <c r="C484" s="212"/>
      <c r="D484" s="50"/>
      <c r="E484" s="50" t="s">
        <v>380</v>
      </c>
      <c r="F484" s="35"/>
      <c r="G484" s="30"/>
      <c r="H484" s="30"/>
      <c r="I484" s="189"/>
      <c r="J484" s="189"/>
      <c r="K484" s="189"/>
      <c r="L484" s="30"/>
    </row>
    <row r="485" spans="1:228">
      <c r="B485" s="36"/>
      <c r="C485" s="31"/>
      <c r="D485" s="42"/>
      <c r="E485" s="50" t="s">
        <v>380</v>
      </c>
      <c r="F485" s="35"/>
      <c r="G485" s="30"/>
      <c r="H485" s="30"/>
      <c r="I485" s="189"/>
      <c r="J485" s="189"/>
      <c r="K485" s="189"/>
      <c r="L485" s="30"/>
    </row>
    <row r="486" spans="1:228">
      <c r="B486" s="36"/>
      <c r="C486" s="31"/>
      <c r="D486" s="42"/>
      <c r="E486" s="50" t="s">
        <v>380</v>
      </c>
      <c r="F486" s="35"/>
      <c r="G486" s="30"/>
      <c r="H486" s="30"/>
      <c r="I486" s="189"/>
      <c r="J486" s="189"/>
      <c r="K486" s="189"/>
      <c r="L486" s="30"/>
    </row>
    <row r="487" spans="1:228">
      <c r="B487" s="36"/>
      <c r="C487" s="31"/>
      <c r="D487" s="42"/>
      <c r="E487" s="50" t="s">
        <v>380</v>
      </c>
      <c r="F487" s="35"/>
      <c r="G487" s="30"/>
      <c r="H487" s="30"/>
      <c r="I487" s="189"/>
      <c r="J487" s="189"/>
      <c r="K487" s="189"/>
      <c r="L487" s="30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  <c r="AA487" s="71"/>
      <c r="AB487" s="71"/>
      <c r="AC487" s="71"/>
      <c r="AD487" s="71"/>
      <c r="AE487" s="71"/>
      <c r="AF487" s="71"/>
      <c r="AG487" s="71"/>
      <c r="AH487" s="71"/>
      <c r="AI487" s="71"/>
      <c r="AJ487" s="71"/>
      <c r="AK487" s="71"/>
      <c r="AL487" s="71"/>
      <c r="AM487" s="71"/>
      <c r="AN487" s="71"/>
      <c r="AO487" s="71"/>
      <c r="AP487" s="71"/>
      <c r="AQ487" s="71"/>
      <c r="AR487" s="71"/>
      <c r="AS487" s="71"/>
      <c r="AT487" s="71"/>
      <c r="AU487" s="71"/>
      <c r="AV487" s="71"/>
      <c r="AW487" s="71"/>
      <c r="AX487" s="71"/>
      <c r="AY487" s="71"/>
      <c r="AZ487" s="71"/>
      <c r="BA487" s="71"/>
      <c r="BB487" s="71"/>
      <c r="BC487" s="71"/>
      <c r="BD487" s="71"/>
      <c r="BE487" s="71"/>
      <c r="BF487" s="71"/>
      <c r="BG487" s="71"/>
      <c r="BH487" s="71"/>
      <c r="BI487" s="71"/>
      <c r="BJ487" s="71"/>
      <c r="BK487" s="71"/>
      <c r="BL487" s="71"/>
      <c r="BM487" s="71"/>
      <c r="BN487" s="71"/>
      <c r="BO487" s="71"/>
      <c r="BP487" s="71"/>
      <c r="BQ487" s="71"/>
      <c r="BR487" s="71"/>
      <c r="BS487" s="71"/>
      <c r="BT487" s="71"/>
      <c r="BU487" s="71"/>
      <c r="BV487" s="71"/>
      <c r="BW487" s="71"/>
      <c r="BX487" s="71"/>
      <c r="BY487" s="71"/>
      <c r="BZ487" s="71"/>
      <c r="CA487" s="71"/>
      <c r="CB487" s="71"/>
      <c r="CC487" s="71"/>
      <c r="CD487" s="71"/>
      <c r="CE487" s="71"/>
      <c r="CF487" s="71"/>
      <c r="CG487" s="71"/>
      <c r="CH487" s="71"/>
      <c r="CI487" s="71"/>
      <c r="CJ487" s="71"/>
      <c r="CK487" s="71"/>
      <c r="CL487" s="71"/>
      <c r="CM487" s="71"/>
      <c r="CN487" s="71"/>
      <c r="CO487" s="71"/>
      <c r="CP487" s="71"/>
      <c r="CQ487" s="71"/>
      <c r="CR487" s="71"/>
      <c r="CS487" s="71"/>
      <c r="CT487" s="71"/>
      <c r="CU487" s="71"/>
      <c r="CV487" s="71"/>
      <c r="CW487" s="71"/>
      <c r="CX487" s="71"/>
      <c r="CY487" s="71"/>
      <c r="CZ487" s="71"/>
      <c r="DA487" s="71"/>
      <c r="DB487" s="71"/>
      <c r="DC487" s="71"/>
      <c r="DD487" s="71"/>
      <c r="DE487" s="71"/>
      <c r="DF487" s="71"/>
      <c r="DG487" s="71"/>
      <c r="DH487" s="71"/>
      <c r="DI487" s="71"/>
      <c r="DJ487" s="71"/>
      <c r="DK487" s="71"/>
      <c r="DL487" s="71"/>
      <c r="DM487" s="71"/>
      <c r="DN487" s="71"/>
      <c r="DO487" s="71"/>
      <c r="DP487" s="71"/>
      <c r="DQ487" s="71"/>
      <c r="DR487" s="71"/>
      <c r="DS487" s="71"/>
      <c r="DT487" s="71"/>
      <c r="DU487" s="71"/>
      <c r="DV487" s="71"/>
      <c r="DW487" s="71"/>
      <c r="DX487" s="71"/>
      <c r="DY487" s="71"/>
      <c r="DZ487" s="71"/>
      <c r="EA487" s="71"/>
      <c r="EB487" s="71"/>
      <c r="EC487" s="71"/>
      <c r="ED487" s="71"/>
      <c r="EE487" s="71"/>
      <c r="EF487" s="71"/>
      <c r="EG487" s="71"/>
      <c r="EH487" s="71"/>
      <c r="EI487" s="71"/>
      <c r="EJ487" s="71"/>
      <c r="EK487" s="71"/>
      <c r="EL487" s="71"/>
      <c r="EM487" s="71"/>
      <c r="EN487" s="71"/>
      <c r="EO487" s="71"/>
      <c r="EP487" s="71"/>
      <c r="EQ487" s="71"/>
      <c r="ER487" s="71"/>
      <c r="ES487" s="71"/>
      <c r="ET487" s="71"/>
      <c r="EU487" s="71"/>
      <c r="EV487" s="71"/>
      <c r="EW487" s="71"/>
      <c r="EX487" s="71"/>
      <c r="EY487" s="71"/>
      <c r="EZ487" s="71"/>
      <c r="FA487" s="71"/>
      <c r="FB487" s="71"/>
      <c r="FC487" s="71"/>
      <c r="FD487" s="71"/>
      <c r="FE487" s="71"/>
      <c r="FF487" s="71"/>
      <c r="FG487" s="71"/>
      <c r="FH487" s="71"/>
      <c r="FI487" s="71"/>
      <c r="FJ487" s="71"/>
      <c r="FK487" s="71"/>
      <c r="FL487" s="71"/>
      <c r="FM487" s="71"/>
      <c r="FN487" s="71"/>
      <c r="FO487" s="71"/>
      <c r="FP487" s="71"/>
      <c r="FQ487" s="71"/>
      <c r="FR487" s="71"/>
      <c r="FS487" s="71"/>
      <c r="FT487" s="71"/>
      <c r="FU487" s="71"/>
      <c r="FV487" s="71"/>
      <c r="FW487" s="71"/>
      <c r="FX487" s="71"/>
      <c r="FY487" s="71"/>
      <c r="FZ487" s="71"/>
      <c r="GA487" s="71"/>
      <c r="GB487" s="71"/>
      <c r="GC487" s="71"/>
      <c r="GD487" s="71"/>
      <c r="GE487" s="71"/>
      <c r="GF487" s="71"/>
      <c r="GG487" s="71"/>
      <c r="GH487" s="71"/>
      <c r="GI487" s="71"/>
      <c r="GJ487" s="71"/>
      <c r="GK487" s="71"/>
      <c r="GL487" s="71"/>
      <c r="GM487" s="71"/>
      <c r="GN487" s="71"/>
      <c r="GO487" s="71"/>
      <c r="GP487" s="71"/>
      <c r="GQ487" s="71"/>
      <c r="GR487" s="71"/>
      <c r="GS487" s="71"/>
      <c r="GT487" s="71"/>
      <c r="GU487" s="71"/>
      <c r="GV487" s="71"/>
      <c r="GW487" s="71"/>
      <c r="GX487" s="71"/>
      <c r="GY487" s="71"/>
      <c r="GZ487" s="71"/>
      <c r="HA487" s="71"/>
      <c r="HB487" s="71"/>
      <c r="HC487" s="71"/>
      <c r="HD487" s="71"/>
      <c r="HE487" s="71"/>
      <c r="HF487" s="71"/>
      <c r="HG487" s="71"/>
      <c r="HH487" s="71"/>
      <c r="HI487" s="71"/>
      <c r="HJ487" s="71"/>
      <c r="HK487" s="71"/>
      <c r="HL487" s="71"/>
      <c r="HM487" s="71"/>
      <c r="HN487" s="71"/>
      <c r="HO487" s="71"/>
      <c r="HP487" s="71"/>
      <c r="HQ487" s="71"/>
      <c r="HR487" s="71"/>
      <c r="HS487" s="71"/>
      <c r="HT487" s="71"/>
    </row>
    <row r="488" spans="1:228">
      <c r="B488" s="36"/>
      <c r="C488" s="31"/>
      <c r="D488" s="42"/>
      <c r="E488" s="50" t="s">
        <v>380</v>
      </c>
      <c r="F488" s="35"/>
      <c r="G488" s="30"/>
      <c r="H488" s="30"/>
      <c r="I488" s="189"/>
      <c r="J488" s="189"/>
      <c r="K488" s="189"/>
      <c r="L488" s="30"/>
    </row>
    <row r="489" spans="1:228">
      <c r="B489" s="36"/>
      <c r="C489" s="31"/>
      <c r="D489" s="42"/>
      <c r="E489" s="50" t="s">
        <v>380</v>
      </c>
      <c r="F489" s="35"/>
      <c r="G489" s="30"/>
      <c r="H489" s="30"/>
      <c r="I489" s="189"/>
      <c r="J489" s="189"/>
      <c r="K489" s="189"/>
      <c r="L489" s="30"/>
    </row>
    <row r="490" spans="1:228">
      <c r="A490" s="82">
        <v>8000</v>
      </c>
      <c r="B490" s="191" t="s">
        <v>175</v>
      </c>
      <c r="C490" s="191">
        <v>10</v>
      </c>
      <c r="D490" s="197"/>
      <c r="E490" s="197" t="s">
        <v>196</v>
      </c>
      <c r="F490" s="197" t="s">
        <v>196</v>
      </c>
      <c r="G490" s="197" t="s">
        <v>196</v>
      </c>
      <c r="H490" s="198"/>
      <c r="I490" s="152" t="s">
        <v>197</v>
      </c>
      <c r="J490" s="152" t="s">
        <v>198</v>
      </c>
      <c r="K490" s="191" t="s">
        <v>314</v>
      </c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  <c r="AA490" s="71"/>
      <c r="AB490" s="71"/>
      <c r="AC490" s="71"/>
      <c r="AD490" s="71"/>
      <c r="AE490" s="71"/>
      <c r="AF490" s="71"/>
      <c r="AG490" s="71"/>
      <c r="AH490" s="71"/>
      <c r="AI490" s="71"/>
      <c r="AJ490" s="71"/>
      <c r="AK490" s="71"/>
      <c r="AL490" s="71"/>
      <c r="AM490" s="71"/>
      <c r="AN490" s="71"/>
      <c r="AO490" s="71"/>
      <c r="AP490" s="71"/>
      <c r="AQ490" s="71"/>
      <c r="AR490" s="71"/>
      <c r="AS490" s="71"/>
      <c r="AT490" s="71"/>
      <c r="AU490" s="71"/>
      <c r="AV490" s="71"/>
      <c r="AW490" s="71"/>
      <c r="AX490" s="71"/>
      <c r="AY490" s="71"/>
      <c r="AZ490" s="71"/>
      <c r="BA490" s="71"/>
      <c r="BB490" s="71"/>
      <c r="BC490" s="71"/>
      <c r="BD490" s="71"/>
      <c r="BE490" s="71"/>
      <c r="BF490" s="71"/>
      <c r="BG490" s="71"/>
      <c r="BH490" s="71"/>
      <c r="BI490" s="71"/>
      <c r="BJ490" s="71"/>
      <c r="BK490" s="71"/>
      <c r="BL490" s="71"/>
      <c r="BM490" s="71"/>
      <c r="BN490" s="71"/>
      <c r="BO490" s="71"/>
      <c r="BP490" s="71"/>
      <c r="BQ490" s="71"/>
      <c r="BR490" s="71"/>
      <c r="BS490" s="71"/>
      <c r="BT490" s="71"/>
      <c r="BU490" s="71"/>
      <c r="BV490" s="71"/>
      <c r="BW490" s="71"/>
      <c r="BX490" s="71"/>
      <c r="BY490" s="71"/>
      <c r="BZ490" s="71"/>
      <c r="CA490" s="71"/>
      <c r="CB490" s="71"/>
      <c r="CC490" s="71"/>
      <c r="CD490" s="71"/>
      <c r="CE490" s="71"/>
      <c r="CF490" s="71"/>
      <c r="CG490" s="71"/>
      <c r="CH490" s="71"/>
      <c r="CI490" s="71"/>
      <c r="CJ490" s="71"/>
      <c r="CK490" s="71"/>
      <c r="CL490" s="71"/>
      <c r="CM490" s="71"/>
      <c r="CN490" s="71"/>
      <c r="CO490" s="71"/>
      <c r="CP490" s="71"/>
      <c r="CQ490" s="71"/>
      <c r="CR490" s="71"/>
      <c r="CS490" s="71"/>
      <c r="CT490" s="71"/>
      <c r="CU490" s="71"/>
      <c r="CV490" s="71"/>
      <c r="CW490" s="71"/>
      <c r="CX490" s="71"/>
      <c r="CY490" s="71"/>
      <c r="CZ490" s="71"/>
      <c r="DA490" s="71"/>
      <c r="DB490" s="71"/>
      <c r="DC490" s="71"/>
      <c r="DD490" s="71"/>
      <c r="DE490" s="71"/>
      <c r="DF490" s="71"/>
      <c r="DG490" s="71"/>
      <c r="DH490" s="71"/>
      <c r="DI490" s="71"/>
      <c r="DJ490" s="71"/>
      <c r="DK490" s="71"/>
      <c r="DL490" s="71"/>
      <c r="DM490" s="71"/>
      <c r="DN490" s="71"/>
      <c r="DO490" s="71"/>
      <c r="DP490" s="71"/>
      <c r="DQ490" s="71"/>
      <c r="DR490" s="71"/>
      <c r="DS490" s="71"/>
      <c r="DT490" s="71"/>
      <c r="DU490" s="71"/>
      <c r="DV490" s="71"/>
      <c r="DW490" s="71"/>
      <c r="DX490" s="71"/>
      <c r="DY490" s="71"/>
      <c r="DZ490" s="71"/>
      <c r="EA490" s="71"/>
      <c r="EB490" s="71"/>
      <c r="EC490" s="71"/>
      <c r="ED490" s="71"/>
      <c r="EE490" s="71"/>
      <c r="EF490" s="71"/>
      <c r="EG490" s="71"/>
      <c r="EH490" s="71"/>
      <c r="EI490" s="71"/>
      <c r="EJ490" s="71"/>
      <c r="EK490" s="71"/>
      <c r="EL490" s="71"/>
      <c r="EM490" s="71"/>
      <c r="EN490" s="71"/>
      <c r="EO490" s="71"/>
      <c r="EP490" s="71"/>
      <c r="EQ490" s="71"/>
      <c r="ER490" s="71"/>
      <c r="ES490" s="71"/>
      <c r="ET490" s="71"/>
      <c r="EU490" s="71"/>
      <c r="EV490" s="71"/>
      <c r="EW490" s="71"/>
      <c r="EX490" s="71"/>
      <c r="EY490" s="71"/>
      <c r="EZ490" s="71"/>
      <c r="FA490" s="71"/>
      <c r="FB490" s="71"/>
      <c r="FC490" s="71"/>
      <c r="FD490" s="71"/>
      <c r="FE490" s="71"/>
      <c r="FF490" s="71"/>
      <c r="FG490" s="71"/>
      <c r="FH490" s="71"/>
      <c r="FI490" s="71"/>
      <c r="FJ490" s="71"/>
      <c r="FK490" s="71"/>
      <c r="FL490" s="71"/>
      <c r="FM490" s="71"/>
      <c r="FN490" s="71"/>
      <c r="FO490" s="71"/>
      <c r="FP490" s="71"/>
      <c r="FQ490" s="71"/>
      <c r="FR490" s="71"/>
      <c r="FS490" s="71"/>
      <c r="FT490" s="71"/>
      <c r="FU490" s="71"/>
      <c r="FV490" s="71"/>
      <c r="FW490" s="71"/>
      <c r="FX490" s="71"/>
      <c r="FY490" s="71"/>
      <c r="FZ490" s="71"/>
      <c r="GA490" s="71"/>
      <c r="GB490" s="71"/>
      <c r="GC490" s="71"/>
      <c r="GD490" s="71"/>
      <c r="GE490" s="71"/>
      <c r="GF490" s="71"/>
      <c r="GG490" s="71"/>
      <c r="GH490" s="71"/>
      <c r="GI490" s="71"/>
      <c r="GJ490" s="71"/>
      <c r="GK490" s="71"/>
      <c r="GL490" s="71"/>
      <c r="GM490" s="71"/>
      <c r="GN490" s="71"/>
      <c r="GO490" s="71"/>
      <c r="GP490" s="71"/>
      <c r="GQ490" s="71"/>
      <c r="GR490" s="71"/>
      <c r="GS490" s="71"/>
      <c r="GT490" s="71"/>
      <c r="GU490" s="71"/>
      <c r="GV490" s="71"/>
      <c r="GW490" s="71"/>
      <c r="GX490" s="71"/>
      <c r="GY490" s="71"/>
      <c r="GZ490" s="71"/>
      <c r="HA490" s="71"/>
      <c r="HB490" s="71"/>
      <c r="HC490" s="71"/>
      <c r="HD490" s="71"/>
      <c r="HE490" s="71"/>
      <c r="HF490" s="71"/>
      <c r="HG490" s="71"/>
      <c r="HH490" s="71"/>
      <c r="HI490" s="71"/>
      <c r="HJ490" s="71"/>
      <c r="HK490" s="71"/>
      <c r="HL490" s="71"/>
      <c r="HM490" s="71"/>
      <c r="HN490" s="71"/>
      <c r="HO490" s="71"/>
      <c r="HP490" s="71"/>
      <c r="HQ490" s="71"/>
      <c r="HR490" s="71"/>
      <c r="HS490" s="71"/>
      <c r="HT490" s="71"/>
    </row>
    <row r="491" spans="1:228" s="71" customFormat="1">
      <c r="A491" s="83"/>
      <c r="B491" s="49"/>
      <c r="C491" s="49"/>
      <c r="D491" s="58"/>
      <c r="E491" s="199" t="s">
        <v>196</v>
      </c>
      <c r="F491" s="58"/>
      <c r="G491" s="49"/>
      <c r="H491" s="55"/>
      <c r="I491" s="21"/>
      <c r="J491" s="21"/>
      <c r="K491" s="67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  <c r="BJ491" s="25"/>
      <c r="BK491" s="25"/>
      <c r="BL491" s="25"/>
      <c r="BM491" s="25"/>
      <c r="BN491" s="25"/>
      <c r="BO491" s="25"/>
      <c r="BP491" s="25"/>
      <c r="BQ491" s="25"/>
      <c r="BR491" s="25"/>
      <c r="BS491" s="25"/>
      <c r="BT491" s="25"/>
      <c r="BU491" s="25"/>
      <c r="BV491" s="25"/>
      <c r="BW491" s="25"/>
      <c r="BX491" s="25"/>
      <c r="BY491" s="25"/>
      <c r="BZ491" s="25"/>
      <c r="CA491" s="25"/>
      <c r="CB491" s="25"/>
      <c r="CC491" s="25"/>
      <c r="CD491" s="25"/>
      <c r="CE491" s="25"/>
      <c r="CF491" s="25"/>
      <c r="CG491" s="25"/>
      <c r="CH491" s="25"/>
      <c r="CI491" s="25"/>
      <c r="CJ491" s="25"/>
      <c r="CK491" s="25"/>
      <c r="CL491" s="25"/>
      <c r="CM491" s="25"/>
      <c r="CN491" s="25"/>
      <c r="CO491" s="25"/>
      <c r="CP491" s="25"/>
      <c r="CQ491" s="25"/>
      <c r="CR491" s="25"/>
      <c r="CS491" s="25"/>
      <c r="CT491" s="25"/>
      <c r="CU491" s="25"/>
      <c r="CV491" s="25"/>
      <c r="CW491" s="25"/>
      <c r="CX491" s="25"/>
      <c r="CY491" s="25"/>
      <c r="CZ491" s="25"/>
      <c r="DA491" s="25"/>
      <c r="DB491" s="25"/>
      <c r="DC491" s="25"/>
      <c r="DD491" s="25"/>
      <c r="DE491" s="25"/>
      <c r="DF491" s="25"/>
      <c r="DG491" s="25"/>
      <c r="DH491" s="25"/>
      <c r="DI491" s="25"/>
      <c r="DJ491" s="25"/>
      <c r="DK491" s="25"/>
      <c r="DL491" s="25"/>
      <c r="DM491" s="25"/>
      <c r="DN491" s="25"/>
      <c r="DO491" s="25"/>
      <c r="DP491" s="25"/>
      <c r="DQ491" s="25"/>
      <c r="DR491" s="25"/>
      <c r="DS491" s="25"/>
      <c r="DT491" s="25"/>
      <c r="DU491" s="25"/>
      <c r="DV491" s="25"/>
      <c r="DW491" s="25"/>
      <c r="DX491" s="25"/>
      <c r="DY491" s="25"/>
      <c r="DZ491" s="25"/>
      <c r="EA491" s="25"/>
      <c r="EB491" s="25"/>
      <c r="EC491" s="25"/>
      <c r="ED491" s="25"/>
      <c r="EE491" s="25"/>
      <c r="EF491" s="25"/>
      <c r="EG491" s="25"/>
      <c r="EH491" s="25"/>
      <c r="EI491" s="25"/>
      <c r="EJ491" s="25"/>
      <c r="EK491" s="25"/>
      <c r="EL491" s="25"/>
      <c r="EM491" s="25"/>
      <c r="EN491" s="25"/>
      <c r="EO491" s="25"/>
      <c r="EP491" s="25"/>
      <c r="EQ491" s="25"/>
      <c r="ER491" s="25"/>
      <c r="ES491" s="25"/>
      <c r="ET491" s="25"/>
      <c r="EU491" s="25"/>
      <c r="EV491" s="25"/>
      <c r="EW491" s="25"/>
      <c r="EX491" s="25"/>
      <c r="EY491" s="25"/>
      <c r="EZ491" s="25"/>
      <c r="FA491" s="25"/>
      <c r="FB491" s="25"/>
      <c r="FC491" s="25"/>
      <c r="FD491" s="25"/>
      <c r="FE491" s="25"/>
      <c r="FF491" s="25"/>
      <c r="FG491" s="25"/>
      <c r="FH491" s="25"/>
      <c r="FI491" s="25"/>
      <c r="FJ491" s="25"/>
      <c r="FK491" s="25"/>
      <c r="FL491" s="25"/>
      <c r="FM491" s="25"/>
      <c r="FN491" s="25"/>
      <c r="FO491" s="25"/>
      <c r="FP491" s="25"/>
      <c r="FQ491" s="25"/>
      <c r="FR491" s="25"/>
      <c r="FS491" s="25"/>
      <c r="FT491" s="25"/>
      <c r="FU491" s="25"/>
      <c r="FV491" s="25"/>
      <c r="FW491" s="25"/>
      <c r="FX491" s="25"/>
      <c r="FY491" s="25"/>
      <c r="FZ491" s="25"/>
      <c r="GA491" s="25"/>
      <c r="GB491" s="25"/>
      <c r="GC491" s="25"/>
      <c r="GD491" s="25"/>
      <c r="GE491" s="25"/>
      <c r="GF491" s="25"/>
      <c r="GG491" s="25"/>
      <c r="GH491" s="25"/>
      <c r="GI491" s="25"/>
      <c r="GJ491" s="25"/>
      <c r="GK491" s="25"/>
      <c r="GL491" s="25"/>
      <c r="GM491" s="25"/>
      <c r="GN491" s="25"/>
      <c r="GO491" s="25"/>
      <c r="GP491" s="25"/>
      <c r="GQ491" s="25"/>
      <c r="GR491" s="25"/>
      <c r="GS491" s="25"/>
      <c r="GT491" s="25"/>
      <c r="GU491" s="25"/>
      <c r="GV491" s="25"/>
      <c r="GW491" s="25"/>
      <c r="GX491" s="25"/>
      <c r="GY491" s="25"/>
      <c r="GZ491" s="25"/>
      <c r="HA491" s="25"/>
      <c r="HB491" s="25"/>
      <c r="HC491" s="25"/>
      <c r="HD491" s="25"/>
      <c r="HE491" s="25"/>
      <c r="HF491" s="25"/>
      <c r="HG491" s="25"/>
      <c r="HH491" s="25"/>
      <c r="HI491" s="25"/>
      <c r="HJ491" s="25"/>
      <c r="HK491" s="25"/>
      <c r="HL491" s="25"/>
      <c r="HM491" s="25"/>
      <c r="HN491" s="25"/>
      <c r="HO491" s="25"/>
      <c r="HP491" s="25"/>
      <c r="HQ491" s="25"/>
      <c r="HR491" s="25"/>
      <c r="HS491" s="25"/>
      <c r="HT491" s="25"/>
    </row>
    <row r="492" spans="1:228">
      <c r="B492" s="49"/>
      <c r="E492" s="199" t="s">
        <v>196</v>
      </c>
      <c r="H492" s="55"/>
      <c r="I492" s="21"/>
      <c r="J492" s="21"/>
      <c r="K492" s="67"/>
      <c r="L492" s="25"/>
    </row>
    <row r="493" spans="1:228">
      <c r="B493" s="49"/>
      <c r="E493" s="199" t="s">
        <v>196</v>
      </c>
      <c r="H493" s="55"/>
      <c r="I493" s="21"/>
      <c r="J493" s="21"/>
      <c r="K493" s="67"/>
      <c r="L493" s="25"/>
    </row>
    <row r="494" spans="1:228">
      <c r="B494" s="49"/>
      <c r="E494" s="199" t="s">
        <v>196</v>
      </c>
      <c r="H494" s="55"/>
      <c r="I494" s="21"/>
      <c r="J494" s="21"/>
      <c r="K494" s="67"/>
      <c r="L494" s="25"/>
    </row>
    <row r="495" spans="1:228">
      <c r="B495" s="49"/>
      <c r="E495" s="199" t="s">
        <v>196</v>
      </c>
      <c r="H495" s="55"/>
      <c r="I495" s="21"/>
      <c r="J495" s="21"/>
      <c r="K495" s="67"/>
      <c r="L495" s="25"/>
    </row>
    <row r="496" spans="1:228">
      <c r="B496" s="49"/>
      <c r="E496" s="199" t="s">
        <v>196</v>
      </c>
      <c r="H496" s="55"/>
      <c r="I496" s="21"/>
      <c r="J496" s="21"/>
      <c r="K496" s="67"/>
      <c r="L496" s="25"/>
    </row>
    <row r="497" spans="1:228">
      <c r="B497" s="49"/>
      <c r="E497" s="199" t="s">
        <v>196</v>
      </c>
      <c r="H497" s="55"/>
      <c r="I497" s="21"/>
      <c r="J497" s="21"/>
      <c r="K497" s="67"/>
      <c r="L497" s="25"/>
    </row>
    <row r="498" spans="1:228" s="31" customFormat="1">
      <c r="A498" s="83"/>
      <c r="B498" s="49"/>
      <c r="C498" s="49"/>
      <c r="D498" s="58"/>
      <c r="E498" s="199" t="s">
        <v>196</v>
      </c>
      <c r="F498" s="58"/>
      <c r="G498" s="49"/>
      <c r="H498" s="55"/>
      <c r="I498" s="21"/>
      <c r="J498" s="21"/>
      <c r="K498" s="67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  <c r="BJ498" s="25"/>
      <c r="BK498" s="25"/>
      <c r="BL498" s="25"/>
      <c r="BM498" s="25"/>
      <c r="BN498" s="25"/>
      <c r="BO498" s="25"/>
      <c r="BP498" s="25"/>
      <c r="BQ498" s="25"/>
      <c r="BR498" s="25"/>
      <c r="BS498" s="25"/>
      <c r="BT498" s="25"/>
      <c r="BU498" s="25"/>
      <c r="BV498" s="25"/>
      <c r="BW498" s="25"/>
      <c r="BX498" s="25"/>
      <c r="BY498" s="25"/>
      <c r="BZ498" s="25"/>
      <c r="CA498" s="25"/>
      <c r="CB498" s="25"/>
      <c r="CC498" s="25"/>
      <c r="CD498" s="25"/>
      <c r="CE498" s="25"/>
      <c r="CF498" s="25"/>
      <c r="CG498" s="25"/>
      <c r="CH498" s="25"/>
      <c r="CI498" s="25"/>
      <c r="CJ498" s="25"/>
      <c r="CK498" s="25"/>
      <c r="CL498" s="25"/>
      <c r="CM498" s="25"/>
      <c r="CN498" s="25"/>
      <c r="CO498" s="25"/>
      <c r="CP498" s="25"/>
      <c r="CQ498" s="25"/>
      <c r="CR498" s="25"/>
      <c r="CS498" s="25"/>
      <c r="CT498" s="25"/>
      <c r="CU498" s="25"/>
      <c r="CV498" s="25"/>
      <c r="CW498" s="25"/>
      <c r="CX498" s="25"/>
      <c r="CY498" s="25"/>
      <c r="CZ498" s="25"/>
      <c r="DA498" s="25"/>
      <c r="DB498" s="25"/>
      <c r="DC498" s="25"/>
      <c r="DD498" s="25"/>
      <c r="DE498" s="25"/>
      <c r="DF498" s="25"/>
      <c r="DG498" s="25"/>
      <c r="DH498" s="25"/>
      <c r="DI498" s="25"/>
      <c r="DJ498" s="25"/>
      <c r="DK498" s="25"/>
      <c r="DL498" s="25"/>
      <c r="DM498" s="25"/>
      <c r="DN498" s="25"/>
      <c r="DO498" s="25"/>
      <c r="DP498" s="25"/>
      <c r="DQ498" s="25"/>
      <c r="DR498" s="25"/>
      <c r="DS498" s="25"/>
      <c r="DT498" s="25"/>
      <c r="DU498" s="25"/>
      <c r="DV498" s="25"/>
      <c r="DW498" s="25"/>
      <c r="DX498" s="25"/>
      <c r="DY498" s="25"/>
      <c r="DZ498" s="25"/>
      <c r="EA498" s="25"/>
      <c r="EB498" s="25"/>
      <c r="EC498" s="25"/>
      <c r="ED498" s="25"/>
      <c r="EE498" s="25"/>
      <c r="EF498" s="25"/>
      <c r="EG498" s="25"/>
      <c r="EH498" s="25"/>
      <c r="EI498" s="25"/>
      <c r="EJ498" s="25"/>
      <c r="EK498" s="25"/>
      <c r="EL498" s="25"/>
      <c r="EM498" s="25"/>
      <c r="EN498" s="25"/>
      <c r="EO498" s="25"/>
      <c r="EP498" s="25"/>
      <c r="EQ498" s="25"/>
      <c r="ER498" s="25"/>
      <c r="ES498" s="25"/>
      <c r="ET498" s="25"/>
      <c r="EU498" s="25"/>
      <c r="EV498" s="25"/>
      <c r="EW498" s="25"/>
      <c r="EX498" s="25"/>
      <c r="EY498" s="25"/>
      <c r="EZ498" s="25"/>
      <c r="FA498" s="25"/>
      <c r="FB498" s="25"/>
      <c r="FC498" s="25"/>
      <c r="FD498" s="25"/>
      <c r="FE498" s="25"/>
      <c r="FF498" s="25"/>
      <c r="FG498" s="25"/>
      <c r="FH498" s="25"/>
      <c r="FI498" s="25"/>
      <c r="FJ498" s="25"/>
      <c r="FK498" s="25"/>
      <c r="FL498" s="25"/>
      <c r="FM498" s="25"/>
      <c r="FN498" s="25"/>
      <c r="FO498" s="25"/>
      <c r="FP498" s="25"/>
      <c r="FQ498" s="25"/>
      <c r="FR498" s="25"/>
      <c r="FS498" s="25"/>
      <c r="FT498" s="25"/>
      <c r="FU498" s="25"/>
      <c r="FV498" s="25"/>
      <c r="FW498" s="25"/>
      <c r="FX498" s="25"/>
      <c r="FY498" s="25"/>
      <c r="FZ498" s="25"/>
      <c r="GA498" s="25"/>
      <c r="GB498" s="25"/>
      <c r="GC498" s="25"/>
      <c r="GD498" s="25"/>
      <c r="GE498" s="25"/>
      <c r="GF498" s="25"/>
      <c r="GG498" s="25"/>
      <c r="GH498" s="25"/>
      <c r="GI498" s="25"/>
      <c r="GJ498" s="25"/>
      <c r="GK498" s="25"/>
      <c r="GL498" s="25"/>
      <c r="GM498" s="25"/>
      <c r="GN498" s="25"/>
      <c r="GO498" s="25"/>
      <c r="GP498" s="25"/>
      <c r="GQ498" s="25"/>
      <c r="GR498" s="25"/>
      <c r="GS498" s="25"/>
      <c r="GT498" s="25"/>
      <c r="GU498" s="25"/>
      <c r="GV498" s="25"/>
      <c r="GW498" s="25"/>
      <c r="GX498" s="25"/>
      <c r="GY498" s="25"/>
      <c r="GZ498" s="25"/>
      <c r="HA498" s="25"/>
      <c r="HB498" s="25"/>
      <c r="HC498" s="25"/>
      <c r="HD498" s="25"/>
      <c r="HE498" s="25"/>
      <c r="HF498" s="25"/>
      <c r="HG498" s="25"/>
      <c r="HH498" s="25"/>
      <c r="HI498" s="25"/>
      <c r="HJ498" s="25"/>
      <c r="HK498" s="25"/>
      <c r="HL498" s="25"/>
      <c r="HM498" s="25"/>
      <c r="HN498" s="25"/>
      <c r="HO498" s="25"/>
      <c r="HP498" s="25"/>
      <c r="HQ498" s="25"/>
      <c r="HR498" s="25"/>
      <c r="HS498" s="25"/>
      <c r="HT498" s="25"/>
    </row>
    <row r="499" spans="1:228" s="31" customFormat="1">
      <c r="A499" s="83"/>
      <c r="B499" s="49"/>
      <c r="C499" s="49"/>
      <c r="D499" s="58"/>
      <c r="E499" s="199" t="s">
        <v>196</v>
      </c>
      <c r="F499" s="58"/>
      <c r="G499" s="49"/>
      <c r="H499" s="55"/>
      <c r="I499" s="21"/>
      <c r="J499" s="21"/>
      <c r="K499" s="67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  <c r="BJ499" s="25"/>
      <c r="BK499" s="25"/>
      <c r="BL499" s="25"/>
      <c r="BM499" s="25"/>
      <c r="BN499" s="25"/>
      <c r="BO499" s="25"/>
      <c r="BP499" s="25"/>
      <c r="BQ499" s="25"/>
      <c r="BR499" s="25"/>
      <c r="BS499" s="25"/>
      <c r="BT499" s="25"/>
      <c r="BU499" s="25"/>
      <c r="BV499" s="25"/>
      <c r="BW499" s="25"/>
      <c r="BX499" s="25"/>
      <c r="BY499" s="25"/>
      <c r="BZ499" s="25"/>
      <c r="CA499" s="25"/>
      <c r="CB499" s="25"/>
      <c r="CC499" s="25"/>
      <c r="CD499" s="25"/>
      <c r="CE499" s="25"/>
      <c r="CF499" s="25"/>
      <c r="CG499" s="25"/>
      <c r="CH499" s="25"/>
      <c r="CI499" s="25"/>
      <c r="CJ499" s="25"/>
      <c r="CK499" s="25"/>
      <c r="CL499" s="25"/>
      <c r="CM499" s="25"/>
      <c r="CN499" s="25"/>
      <c r="CO499" s="25"/>
      <c r="CP499" s="25"/>
      <c r="CQ499" s="25"/>
      <c r="CR499" s="25"/>
      <c r="CS499" s="25"/>
      <c r="CT499" s="25"/>
      <c r="CU499" s="25"/>
      <c r="CV499" s="25"/>
      <c r="CW499" s="25"/>
      <c r="CX499" s="25"/>
      <c r="CY499" s="25"/>
      <c r="CZ499" s="25"/>
      <c r="DA499" s="25"/>
      <c r="DB499" s="25"/>
      <c r="DC499" s="25"/>
      <c r="DD499" s="25"/>
      <c r="DE499" s="25"/>
      <c r="DF499" s="25"/>
      <c r="DG499" s="25"/>
      <c r="DH499" s="25"/>
      <c r="DI499" s="25"/>
      <c r="DJ499" s="25"/>
      <c r="DK499" s="25"/>
      <c r="DL499" s="25"/>
      <c r="DM499" s="25"/>
      <c r="DN499" s="25"/>
      <c r="DO499" s="25"/>
      <c r="DP499" s="25"/>
      <c r="DQ499" s="25"/>
      <c r="DR499" s="25"/>
      <c r="DS499" s="25"/>
      <c r="DT499" s="25"/>
      <c r="DU499" s="25"/>
      <c r="DV499" s="25"/>
      <c r="DW499" s="25"/>
      <c r="DX499" s="25"/>
      <c r="DY499" s="25"/>
      <c r="DZ499" s="25"/>
      <c r="EA499" s="25"/>
      <c r="EB499" s="25"/>
      <c r="EC499" s="25"/>
      <c r="ED499" s="25"/>
      <c r="EE499" s="25"/>
      <c r="EF499" s="25"/>
      <c r="EG499" s="25"/>
      <c r="EH499" s="25"/>
      <c r="EI499" s="25"/>
      <c r="EJ499" s="25"/>
      <c r="EK499" s="25"/>
      <c r="EL499" s="25"/>
      <c r="EM499" s="25"/>
      <c r="EN499" s="25"/>
      <c r="EO499" s="25"/>
      <c r="EP499" s="25"/>
      <c r="EQ499" s="25"/>
      <c r="ER499" s="25"/>
      <c r="ES499" s="25"/>
      <c r="ET499" s="25"/>
      <c r="EU499" s="25"/>
      <c r="EV499" s="25"/>
      <c r="EW499" s="25"/>
      <c r="EX499" s="25"/>
      <c r="EY499" s="25"/>
      <c r="EZ499" s="25"/>
      <c r="FA499" s="25"/>
      <c r="FB499" s="25"/>
      <c r="FC499" s="25"/>
      <c r="FD499" s="25"/>
      <c r="FE499" s="25"/>
      <c r="FF499" s="25"/>
      <c r="FG499" s="25"/>
      <c r="FH499" s="25"/>
      <c r="FI499" s="25"/>
      <c r="FJ499" s="25"/>
      <c r="FK499" s="25"/>
      <c r="FL499" s="25"/>
      <c r="FM499" s="25"/>
      <c r="FN499" s="25"/>
      <c r="FO499" s="25"/>
      <c r="FP499" s="25"/>
      <c r="FQ499" s="25"/>
      <c r="FR499" s="25"/>
      <c r="FS499" s="25"/>
      <c r="FT499" s="25"/>
      <c r="FU499" s="25"/>
      <c r="FV499" s="25"/>
      <c r="FW499" s="25"/>
      <c r="FX499" s="25"/>
      <c r="FY499" s="25"/>
      <c r="FZ499" s="25"/>
      <c r="GA499" s="25"/>
      <c r="GB499" s="25"/>
      <c r="GC499" s="25"/>
      <c r="GD499" s="25"/>
      <c r="GE499" s="25"/>
      <c r="GF499" s="25"/>
      <c r="GG499" s="25"/>
      <c r="GH499" s="25"/>
      <c r="GI499" s="25"/>
      <c r="GJ499" s="25"/>
      <c r="GK499" s="25"/>
      <c r="GL499" s="25"/>
      <c r="GM499" s="25"/>
      <c r="GN499" s="25"/>
      <c r="GO499" s="25"/>
      <c r="GP499" s="25"/>
      <c r="GQ499" s="25"/>
      <c r="GR499" s="25"/>
      <c r="GS499" s="25"/>
      <c r="GT499" s="25"/>
      <c r="GU499" s="25"/>
      <c r="GV499" s="25"/>
      <c r="GW499" s="25"/>
      <c r="GX499" s="25"/>
      <c r="GY499" s="25"/>
      <c r="GZ499" s="25"/>
      <c r="HA499" s="25"/>
      <c r="HB499" s="25"/>
      <c r="HC499" s="25"/>
      <c r="HD499" s="25"/>
      <c r="HE499" s="25"/>
      <c r="HF499" s="25"/>
      <c r="HG499" s="25"/>
      <c r="HH499" s="25"/>
      <c r="HI499" s="25"/>
      <c r="HJ499" s="25"/>
      <c r="HK499" s="25"/>
      <c r="HL499" s="25"/>
      <c r="HM499" s="25"/>
      <c r="HN499" s="25"/>
      <c r="HO499" s="25"/>
      <c r="HP499" s="25"/>
      <c r="HQ499" s="25"/>
      <c r="HR499" s="25"/>
      <c r="HS499" s="25"/>
      <c r="HT499" s="25"/>
    </row>
    <row r="500" spans="1:228" s="31" customFormat="1">
      <c r="A500" s="83"/>
      <c r="B500" s="49"/>
      <c r="C500" s="49"/>
      <c r="D500" s="58"/>
      <c r="E500" s="199" t="s">
        <v>196</v>
      </c>
      <c r="F500" s="58"/>
      <c r="G500" s="49"/>
      <c r="H500" s="55"/>
      <c r="I500" s="21"/>
      <c r="J500" s="21"/>
      <c r="K500" s="67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  <c r="BJ500" s="25"/>
      <c r="BK500" s="25"/>
      <c r="BL500" s="25"/>
      <c r="BM500" s="25"/>
      <c r="BN500" s="25"/>
      <c r="BO500" s="25"/>
      <c r="BP500" s="25"/>
      <c r="BQ500" s="25"/>
      <c r="BR500" s="25"/>
      <c r="BS500" s="25"/>
      <c r="BT500" s="25"/>
      <c r="BU500" s="25"/>
      <c r="BV500" s="25"/>
      <c r="BW500" s="25"/>
      <c r="BX500" s="25"/>
      <c r="BY500" s="25"/>
      <c r="BZ500" s="25"/>
      <c r="CA500" s="25"/>
      <c r="CB500" s="25"/>
      <c r="CC500" s="25"/>
      <c r="CD500" s="25"/>
      <c r="CE500" s="25"/>
      <c r="CF500" s="25"/>
      <c r="CG500" s="25"/>
      <c r="CH500" s="25"/>
      <c r="CI500" s="25"/>
      <c r="CJ500" s="25"/>
      <c r="CK500" s="25"/>
      <c r="CL500" s="25"/>
      <c r="CM500" s="25"/>
      <c r="CN500" s="25"/>
      <c r="CO500" s="25"/>
      <c r="CP500" s="25"/>
      <c r="CQ500" s="25"/>
      <c r="CR500" s="25"/>
      <c r="CS500" s="25"/>
      <c r="CT500" s="25"/>
      <c r="CU500" s="25"/>
      <c r="CV500" s="25"/>
      <c r="CW500" s="25"/>
      <c r="CX500" s="25"/>
      <c r="CY500" s="25"/>
      <c r="CZ500" s="25"/>
      <c r="DA500" s="25"/>
      <c r="DB500" s="25"/>
      <c r="DC500" s="25"/>
      <c r="DD500" s="25"/>
      <c r="DE500" s="25"/>
      <c r="DF500" s="25"/>
      <c r="DG500" s="25"/>
      <c r="DH500" s="25"/>
      <c r="DI500" s="25"/>
      <c r="DJ500" s="25"/>
      <c r="DK500" s="25"/>
      <c r="DL500" s="25"/>
      <c r="DM500" s="25"/>
      <c r="DN500" s="25"/>
      <c r="DO500" s="25"/>
      <c r="DP500" s="25"/>
      <c r="DQ500" s="25"/>
      <c r="DR500" s="25"/>
      <c r="DS500" s="25"/>
      <c r="DT500" s="25"/>
      <c r="DU500" s="25"/>
      <c r="DV500" s="25"/>
      <c r="DW500" s="25"/>
      <c r="DX500" s="25"/>
      <c r="DY500" s="25"/>
      <c r="DZ500" s="25"/>
      <c r="EA500" s="25"/>
      <c r="EB500" s="25"/>
      <c r="EC500" s="25"/>
      <c r="ED500" s="25"/>
      <c r="EE500" s="25"/>
      <c r="EF500" s="25"/>
      <c r="EG500" s="25"/>
      <c r="EH500" s="25"/>
      <c r="EI500" s="25"/>
      <c r="EJ500" s="25"/>
      <c r="EK500" s="25"/>
      <c r="EL500" s="25"/>
      <c r="EM500" s="25"/>
      <c r="EN500" s="25"/>
      <c r="EO500" s="25"/>
      <c r="EP500" s="25"/>
      <c r="EQ500" s="25"/>
      <c r="ER500" s="25"/>
      <c r="ES500" s="25"/>
      <c r="ET500" s="25"/>
      <c r="EU500" s="25"/>
      <c r="EV500" s="25"/>
      <c r="EW500" s="25"/>
      <c r="EX500" s="25"/>
      <c r="EY500" s="25"/>
      <c r="EZ500" s="25"/>
      <c r="FA500" s="25"/>
      <c r="FB500" s="25"/>
      <c r="FC500" s="25"/>
      <c r="FD500" s="25"/>
      <c r="FE500" s="25"/>
      <c r="FF500" s="25"/>
      <c r="FG500" s="25"/>
      <c r="FH500" s="25"/>
      <c r="FI500" s="25"/>
      <c r="FJ500" s="25"/>
      <c r="FK500" s="25"/>
      <c r="FL500" s="25"/>
      <c r="FM500" s="25"/>
      <c r="FN500" s="25"/>
      <c r="FO500" s="25"/>
      <c r="FP500" s="25"/>
      <c r="FQ500" s="25"/>
      <c r="FR500" s="25"/>
      <c r="FS500" s="25"/>
      <c r="FT500" s="25"/>
      <c r="FU500" s="25"/>
      <c r="FV500" s="25"/>
      <c r="FW500" s="25"/>
      <c r="FX500" s="25"/>
      <c r="FY500" s="25"/>
      <c r="FZ500" s="25"/>
      <c r="GA500" s="25"/>
      <c r="GB500" s="25"/>
      <c r="GC500" s="25"/>
      <c r="GD500" s="25"/>
      <c r="GE500" s="25"/>
      <c r="GF500" s="25"/>
      <c r="GG500" s="25"/>
      <c r="GH500" s="25"/>
      <c r="GI500" s="25"/>
      <c r="GJ500" s="25"/>
      <c r="GK500" s="25"/>
      <c r="GL500" s="25"/>
      <c r="GM500" s="25"/>
      <c r="GN500" s="25"/>
      <c r="GO500" s="25"/>
      <c r="GP500" s="25"/>
      <c r="GQ500" s="25"/>
      <c r="GR500" s="25"/>
      <c r="GS500" s="25"/>
      <c r="GT500" s="25"/>
      <c r="GU500" s="25"/>
      <c r="GV500" s="25"/>
      <c r="GW500" s="25"/>
      <c r="GX500" s="25"/>
      <c r="GY500" s="25"/>
      <c r="GZ500" s="25"/>
      <c r="HA500" s="25"/>
      <c r="HB500" s="25"/>
      <c r="HC500" s="25"/>
      <c r="HD500" s="25"/>
      <c r="HE500" s="25"/>
      <c r="HF500" s="25"/>
      <c r="HG500" s="25"/>
      <c r="HH500" s="25"/>
      <c r="HI500" s="25"/>
      <c r="HJ500" s="25"/>
      <c r="HK500" s="25"/>
      <c r="HL500" s="25"/>
      <c r="HM500" s="25"/>
      <c r="HN500" s="25"/>
      <c r="HO500" s="25"/>
      <c r="HP500" s="25"/>
      <c r="HQ500" s="25"/>
      <c r="HR500" s="25"/>
      <c r="HS500" s="25"/>
      <c r="HT500" s="25"/>
    </row>
    <row r="501" spans="1:228" s="31" customFormat="1">
      <c r="A501" s="82">
        <v>2000</v>
      </c>
      <c r="B501" s="68" t="s">
        <v>401</v>
      </c>
      <c r="C501" s="70">
        <v>2</v>
      </c>
      <c r="D501" s="69"/>
      <c r="E501" s="69" t="s">
        <v>263</v>
      </c>
      <c r="F501" s="69" t="s">
        <v>263</v>
      </c>
      <c r="G501" s="69" t="s">
        <v>263</v>
      </c>
      <c r="H501" s="70"/>
      <c r="I501" s="152" t="s">
        <v>402</v>
      </c>
      <c r="J501" s="152" t="s">
        <v>403</v>
      </c>
      <c r="K501" s="190" t="s">
        <v>407</v>
      </c>
      <c r="L501" s="70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  <c r="AA501" s="71"/>
      <c r="AB501" s="71"/>
      <c r="AC501" s="71"/>
      <c r="AD501" s="71"/>
      <c r="AE501" s="71"/>
      <c r="AF501" s="71"/>
      <c r="AG501" s="71"/>
      <c r="AH501" s="71"/>
      <c r="AI501" s="71"/>
      <c r="AJ501" s="71"/>
      <c r="AK501" s="71"/>
      <c r="AL501" s="71"/>
      <c r="AM501" s="71"/>
      <c r="AN501" s="71"/>
      <c r="AO501" s="71"/>
      <c r="AP501" s="71"/>
      <c r="AQ501" s="71"/>
      <c r="AR501" s="71"/>
      <c r="AS501" s="71"/>
      <c r="AT501" s="71"/>
      <c r="AU501" s="71"/>
      <c r="AV501" s="71"/>
      <c r="AW501" s="71"/>
      <c r="AX501" s="71"/>
      <c r="AY501" s="71"/>
      <c r="AZ501" s="71"/>
      <c r="BA501" s="71"/>
      <c r="BB501" s="71"/>
      <c r="BC501" s="71"/>
      <c r="BD501" s="71"/>
      <c r="BE501" s="71"/>
      <c r="BF501" s="71"/>
      <c r="BG501" s="71"/>
      <c r="BH501" s="71"/>
      <c r="BI501" s="71"/>
      <c r="BJ501" s="71"/>
      <c r="BK501" s="71"/>
      <c r="BL501" s="71"/>
      <c r="BM501" s="71"/>
      <c r="BN501" s="71"/>
      <c r="BO501" s="71"/>
      <c r="BP501" s="71"/>
      <c r="BQ501" s="71"/>
      <c r="BR501" s="71"/>
      <c r="BS501" s="71"/>
      <c r="BT501" s="71"/>
      <c r="BU501" s="71"/>
      <c r="BV501" s="71"/>
      <c r="BW501" s="71"/>
      <c r="BX501" s="71"/>
      <c r="BY501" s="71"/>
      <c r="BZ501" s="71"/>
      <c r="CA501" s="71"/>
      <c r="CB501" s="71"/>
      <c r="CC501" s="71"/>
      <c r="CD501" s="71"/>
      <c r="CE501" s="71"/>
      <c r="CF501" s="71"/>
      <c r="CG501" s="71"/>
      <c r="CH501" s="71"/>
      <c r="CI501" s="71"/>
      <c r="CJ501" s="71"/>
      <c r="CK501" s="71"/>
      <c r="CL501" s="71"/>
      <c r="CM501" s="71"/>
      <c r="CN501" s="71"/>
      <c r="CO501" s="71"/>
      <c r="CP501" s="71"/>
      <c r="CQ501" s="71"/>
      <c r="CR501" s="71"/>
      <c r="CS501" s="71"/>
      <c r="CT501" s="71"/>
      <c r="CU501" s="71"/>
      <c r="CV501" s="71"/>
      <c r="CW501" s="71"/>
      <c r="CX501" s="71"/>
      <c r="CY501" s="71"/>
      <c r="CZ501" s="71"/>
      <c r="DA501" s="71"/>
      <c r="DB501" s="71"/>
      <c r="DC501" s="71"/>
      <c r="DD501" s="71"/>
      <c r="DE501" s="71"/>
      <c r="DF501" s="71"/>
      <c r="DG501" s="71"/>
      <c r="DH501" s="71"/>
      <c r="DI501" s="71"/>
      <c r="DJ501" s="71"/>
      <c r="DK501" s="71"/>
      <c r="DL501" s="71"/>
      <c r="DM501" s="71"/>
      <c r="DN501" s="71"/>
      <c r="DO501" s="71"/>
      <c r="DP501" s="71"/>
      <c r="DQ501" s="71"/>
      <c r="DR501" s="71"/>
      <c r="DS501" s="71"/>
      <c r="DT501" s="71"/>
      <c r="DU501" s="71"/>
      <c r="DV501" s="71"/>
      <c r="DW501" s="71"/>
      <c r="DX501" s="71"/>
      <c r="DY501" s="71"/>
      <c r="DZ501" s="71"/>
      <c r="EA501" s="71"/>
      <c r="EB501" s="71"/>
      <c r="EC501" s="71"/>
      <c r="ED501" s="71"/>
      <c r="EE501" s="71"/>
      <c r="EF501" s="71"/>
      <c r="EG501" s="71"/>
      <c r="EH501" s="71"/>
      <c r="EI501" s="71"/>
      <c r="EJ501" s="71"/>
      <c r="EK501" s="71"/>
      <c r="EL501" s="71"/>
      <c r="EM501" s="71"/>
      <c r="EN501" s="71"/>
      <c r="EO501" s="71"/>
      <c r="EP501" s="71"/>
      <c r="EQ501" s="71"/>
      <c r="ER501" s="71"/>
      <c r="ES501" s="71"/>
      <c r="ET501" s="71"/>
      <c r="EU501" s="71"/>
      <c r="EV501" s="71"/>
      <c r="EW501" s="71"/>
      <c r="EX501" s="71"/>
      <c r="EY501" s="71"/>
      <c r="EZ501" s="71"/>
      <c r="FA501" s="71"/>
      <c r="FB501" s="71"/>
      <c r="FC501" s="71"/>
      <c r="FD501" s="71"/>
      <c r="FE501" s="71"/>
      <c r="FF501" s="71"/>
      <c r="FG501" s="71"/>
      <c r="FH501" s="71"/>
      <c r="FI501" s="71"/>
      <c r="FJ501" s="71"/>
      <c r="FK501" s="71"/>
      <c r="FL501" s="71"/>
      <c r="FM501" s="71"/>
      <c r="FN501" s="71"/>
      <c r="FO501" s="71"/>
      <c r="FP501" s="71"/>
      <c r="FQ501" s="71"/>
      <c r="FR501" s="71"/>
      <c r="FS501" s="71"/>
      <c r="FT501" s="71"/>
      <c r="FU501" s="71"/>
      <c r="FV501" s="71"/>
      <c r="FW501" s="71"/>
      <c r="FX501" s="71"/>
      <c r="FY501" s="71"/>
      <c r="FZ501" s="71"/>
      <c r="GA501" s="71"/>
      <c r="GB501" s="71"/>
      <c r="GC501" s="71"/>
      <c r="GD501" s="71"/>
      <c r="GE501" s="71"/>
      <c r="GF501" s="71"/>
      <c r="GG501" s="71"/>
      <c r="GH501" s="71"/>
      <c r="GI501" s="71"/>
      <c r="GJ501" s="71"/>
      <c r="GK501" s="71"/>
      <c r="GL501" s="71"/>
      <c r="GM501" s="71"/>
      <c r="GN501" s="71"/>
      <c r="GO501" s="71"/>
      <c r="GP501" s="71"/>
      <c r="GQ501" s="71"/>
      <c r="GR501" s="71"/>
      <c r="GS501" s="71"/>
      <c r="GT501" s="71"/>
      <c r="GU501" s="71"/>
      <c r="GV501" s="71"/>
      <c r="GW501" s="71"/>
      <c r="GX501" s="71"/>
      <c r="GY501" s="71"/>
      <c r="GZ501" s="71"/>
      <c r="HA501" s="71"/>
      <c r="HB501" s="71"/>
      <c r="HC501" s="71"/>
      <c r="HD501" s="71"/>
      <c r="HE501" s="71"/>
      <c r="HF501" s="71"/>
      <c r="HG501" s="71"/>
      <c r="HH501" s="71"/>
      <c r="HI501" s="71"/>
      <c r="HJ501" s="71"/>
      <c r="HK501" s="71"/>
      <c r="HL501" s="71"/>
      <c r="HM501" s="71"/>
      <c r="HN501" s="71"/>
      <c r="HO501" s="71"/>
      <c r="HP501" s="71"/>
      <c r="HQ501" s="71"/>
      <c r="HR501" s="71"/>
      <c r="HS501" s="71"/>
      <c r="HT501" s="71"/>
    </row>
    <row r="502" spans="1:228" s="44" customFormat="1">
      <c r="A502" s="83"/>
      <c r="B502" s="36"/>
      <c r="C502" s="31"/>
      <c r="D502" s="42"/>
      <c r="E502" s="43" t="s">
        <v>263</v>
      </c>
      <c r="F502" s="35" t="s">
        <v>737</v>
      </c>
      <c r="G502" s="30"/>
      <c r="H502" s="30"/>
      <c r="I502" s="189"/>
      <c r="J502" s="189"/>
      <c r="K502" s="189"/>
      <c r="L502" s="30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  <c r="BJ502" s="25"/>
      <c r="BK502" s="25"/>
      <c r="BL502" s="25"/>
      <c r="BM502" s="25"/>
      <c r="BN502" s="25"/>
      <c r="BO502" s="25"/>
      <c r="BP502" s="25"/>
      <c r="BQ502" s="25"/>
      <c r="BR502" s="25"/>
      <c r="BS502" s="25"/>
      <c r="BT502" s="25"/>
      <c r="BU502" s="25"/>
      <c r="BV502" s="25"/>
      <c r="BW502" s="25"/>
      <c r="BX502" s="25"/>
      <c r="BY502" s="25"/>
      <c r="BZ502" s="25"/>
      <c r="CA502" s="25"/>
      <c r="CB502" s="25"/>
      <c r="CC502" s="25"/>
      <c r="CD502" s="25"/>
      <c r="CE502" s="25"/>
      <c r="CF502" s="25"/>
      <c r="CG502" s="25"/>
      <c r="CH502" s="25"/>
      <c r="CI502" s="25"/>
      <c r="CJ502" s="25"/>
      <c r="CK502" s="25"/>
      <c r="CL502" s="25"/>
      <c r="CM502" s="25"/>
      <c r="CN502" s="25"/>
      <c r="CO502" s="25"/>
      <c r="CP502" s="25"/>
      <c r="CQ502" s="25"/>
      <c r="CR502" s="25"/>
      <c r="CS502" s="25"/>
      <c r="CT502" s="25"/>
      <c r="CU502" s="25"/>
      <c r="CV502" s="25"/>
      <c r="CW502" s="25"/>
      <c r="CX502" s="25"/>
      <c r="CY502" s="25"/>
      <c r="CZ502" s="25"/>
      <c r="DA502" s="25"/>
      <c r="DB502" s="25"/>
      <c r="DC502" s="25"/>
      <c r="DD502" s="25"/>
      <c r="DE502" s="25"/>
      <c r="DF502" s="25"/>
      <c r="DG502" s="25"/>
      <c r="DH502" s="25"/>
      <c r="DI502" s="25"/>
      <c r="DJ502" s="25"/>
      <c r="DK502" s="25"/>
      <c r="DL502" s="25"/>
      <c r="DM502" s="25"/>
      <c r="DN502" s="25"/>
      <c r="DO502" s="25"/>
      <c r="DP502" s="25"/>
      <c r="DQ502" s="25"/>
      <c r="DR502" s="25"/>
      <c r="DS502" s="25"/>
      <c r="DT502" s="25"/>
      <c r="DU502" s="25"/>
      <c r="DV502" s="25"/>
      <c r="DW502" s="25"/>
      <c r="DX502" s="25"/>
      <c r="DY502" s="25"/>
      <c r="DZ502" s="25"/>
      <c r="EA502" s="25"/>
      <c r="EB502" s="25"/>
      <c r="EC502" s="25"/>
      <c r="ED502" s="25"/>
      <c r="EE502" s="25"/>
      <c r="EF502" s="25"/>
      <c r="EG502" s="25"/>
      <c r="EH502" s="25"/>
      <c r="EI502" s="25"/>
      <c r="EJ502" s="25"/>
      <c r="EK502" s="25"/>
      <c r="EL502" s="25"/>
      <c r="EM502" s="25"/>
      <c r="EN502" s="25"/>
      <c r="EO502" s="25"/>
      <c r="EP502" s="25"/>
      <c r="EQ502" s="25"/>
      <c r="ER502" s="25"/>
      <c r="ES502" s="25"/>
      <c r="ET502" s="25"/>
      <c r="EU502" s="25"/>
      <c r="EV502" s="25"/>
      <c r="EW502" s="25"/>
      <c r="EX502" s="25"/>
      <c r="EY502" s="25"/>
      <c r="EZ502" s="25"/>
      <c r="FA502" s="25"/>
      <c r="FB502" s="25"/>
      <c r="FC502" s="25"/>
      <c r="FD502" s="25"/>
      <c r="FE502" s="25"/>
      <c r="FF502" s="25"/>
      <c r="FG502" s="25"/>
      <c r="FH502" s="25"/>
      <c r="FI502" s="25"/>
      <c r="FJ502" s="25"/>
      <c r="FK502" s="25"/>
      <c r="FL502" s="25"/>
      <c r="FM502" s="25"/>
      <c r="FN502" s="25"/>
      <c r="FO502" s="25"/>
      <c r="FP502" s="25"/>
      <c r="FQ502" s="25"/>
      <c r="FR502" s="25"/>
      <c r="FS502" s="25"/>
      <c r="FT502" s="25"/>
      <c r="FU502" s="25"/>
      <c r="FV502" s="25"/>
      <c r="FW502" s="25"/>
      <c r="FX502" s="25"/>
      <c r="FY502" s="25"/>
      <c r="FZ502" s="25"/>
      <c r="GA502" s="25"/>
      <c r="GB502" s="25"/>
      <c r="GC502" s="25"/>
      <c r="GD502" s="25"/>
      <c r="GE502" s="25"/>
      <c r="GF502" s="25"/>
      <c r="GG502" s="25"/>
      <c r="GH502" s="25"/>
      <c r="GI502" s="25"/>
      <c r="GJ502" s="25"/>
      <c r="GK502" s="25"/>
      <c r="GL502" s="25"/>
      <c r="GM502" s="25"/>
      <c r="GN502" s="25"/>
      <c r="GO502" s="25"/>
      <c r="GP502" s="25"/>
      <c r="GQ502" s="25"/>
      <c r="GR502" s="25"/>
      <c r="GS502" s="25"/>
      <c r="GT502" s="25"/>
      <c r="GU502" s="25"/>
      <c r="GV502" s="25"/>
      <c r="GW502" s="25"/>
      <c r="GX502" s="25"/>
      <c r="GY502" s="25"/>
      <c r="GZ502" s="25"/>
      <c r="HA502" s="25"/>
      <c r="HB502" s="25"/>
      <c r="HC502" s="25"/>
      <c r="HD502" s="25"/>
      <c r="HE502" s="25"/>
      <c r="HF502" s="25"/>
      <c r="HG502" s="25"/>
      <c r="HH502" s="25"/>
      <c r="HI502" s="25"/>
      <c r="HJ502" s="25"/>
      <c r="HK502" s="25"/>
      <c r="HL502" s="25"/>
      <c r="HM502" s="25"/>
      <c r="HN502" s="25"/>
      <c r="HO502" s="25"/>
      <c r="HP502" s="25"/>
      <c r="HQ502" s="25"/>
      <c r="HR502" s="25"/>
      <c r="HS502" s="25"/>
      <c r="HT502" s="25"/>
    </row>
    <row r="503" spans="1:228" s="31" customFormat="1">
      <c r="A503" s="83"/>
      <c r="B503" s="36"/>
      <c r="D503" s="42"/>
      <c r="E503" s="43" t="s">
        <v>263</v>
      </c>
      <c r="F503" s="35" t="s">
        <v>738</v>
      </c>
      <c r="G503" s="30"/>
      <c r="H503" s="30"/>
      <c r="I503" s="189"/>
      <c r="J503" s="189"/>
      <c r="K503" s="189"/>
      <c r="L503" s="30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  <c r="BJ503" s="25"/>
      <c r="BK503" s="25"/>
      <c r="BL503" s="25"/>
      <c r="BM503" s="25"/>
      <c r="BN503" s="25"/>
      <c r="BO503" s="25"/>
      <c r="BP503" s="25"/>
      <c r="BQ503" s="25"/>
      <c r="BR503" s="25"/>
      <c r="BS503" s="25"/>
      <c r="BT503" s="25"/>
      <c r="BU503" s="25"/>
      <c r="BV503" s="25"/>
      <c r="BW503" s="25"/>
      <c r="BX503" s="25"/>
      <c r="BY503" s="25"/>
      <c r="BZ503" s="25"/>
      <c r="CA503" s="25"/>
      <c r="CB503" s="25"/>
      <c r="CC503" s="25"/>
      <c r="CD503" s="25"/>
      <c r="CE503" s="25"/>
      <c r="CF503" s="25"/>
      <c r="CG503" s="25"/>
      <c r="CH503" s="25"/>
      <c r="CI503" s="25"/>
      <c r="CJ503" s="25"/>
      <c r="CK503" s="25"/>
      <c r="CL503" s="25"/>
      <c r="CM503" s="25"/>
      <c r="CN503" s="25"/>
      <c r="CO503" s="25"/>
      <c r="CP503" s="25"/>
      <c r="CQ503" s="25"/>
      <c r="CR503" s="25"/>
      <c r="CS503" s="25"/>
      <c r="CT503" s="25"/>
      <c r="CU503" s="25"/>
      <c r="CV503" s="25"/>
      <c r="CW503" s="25"/>
      <c r="CX503" s="25"/>
      <c r="CY503" s="25"/>
      <c r="CZ503" s="25"/>
      <c r="DA503" s="25"/>
      <c r="DB503" s="25"/>
      <c r="DC503" s="25"/>
      <c r="DD503" s="25"/>
      <c r="DE503" s="25"/>
      <c r="DF503" s="25"/>
      <c r="DG503" s="25"/>
      <c r="DH503" s="25"/>
      <c r="DI503" s="25"/>
      <c r="DJ503" s="25"/>
      <c r="DK503" s="25"/>
      <c r="DL503" s="25"/>
      <c r="DM503" s="25"/>
      <c r="DN503" s="25"/>
      <c r="DO503" s="25"/>
      <c r="DP503" s="25"/>
      <c r="DQ503" s="25"/>
      <c r="DR503" s="25"/>
      <c r="DS503" s="25"/>
      <c r="DT503" s="25"/>
      <c r="DU503" s="25"/>
      <c r="DV503" s="25"/>
      <c r="DW503" s="25"/>
      <c r="DX503" s="25"/>
      <c r="DY503" s="25"/>
      <c r="DZ503" s="25"/>
      <c r="EA503" s="25"/>
      <c r="EB503" s="25"/>
      <c r="EC503" s="25"/>
      <c r="ED503" s="25"/>
      <c r="EE503" s="25"/>
      <c r="EF503" s="25"/>
      <c r="EG503" s="25"/>
      <c r="EH503" s="25"/>
      <c r="EI503" s="25"/>
      <c r="EJ503" s="25"/>
      <c r="EK503" s="25"/>
      <c r="EL503" s="25"/>
      <c r="EM503" s="25"/>
      <c r="EN503" s="25"/>
      <c r="EO503" s="25"/>
      <c r="EP503" s="25"/>
      <c r="EQ503" s="25"/>
      <c r="ER503" s="25"/>
      <c r="ES503" s="25"/>
      <c r="ET503" s="25"/>
      <c r="EU503" s="25"/>
      <c r="EV503" s="25"/>
      <c r="EW503" s="25"/>
      <c r="EX503" s="25"/>
      <c r="EY503" s="25"/>
      <c r="EZ503" s="25"/>
      <c r="FA503" s="25"/>
      <c r="FB503" s="25"/>
      <c r="FC503" s="25"/>
      <c r="FD503" s="25"/>
      <c r="FE503" s="25"/>
      <c r="FF503" s="25"/>
      <c r="FG503" s="25"/>
      <c r="FH503" s="25"/>
      <c r="FI503" s="25"/>
      <c r="FJ503" s="25"/>
      <c r="FK503" s="25"/>
      <c r="FL503" s="25"/>
      <c r="FM503" s="25"/>
      <c r="FN503" s="25"/>
      <c r="FO503" s="25"/>
      <c r="FP503" s="25"/>
      <c r="FQ503" s="25"/>
      <c r="FR503" s="25"/>
      <c r="FS503" s="25"/>
      <c r="FT503" s="25"/>
      <c r="FU503" s="25"/>
      <c r="FV503" s="25"/>
      <c r="FW503" s="25"/>
      <c r="FX503" s="25"/>
      <c r="FY503" s="25"/>
      <c r="FZ503" s="25"/>
      <c r="GA503" s="25"/>
      <c r="GB503" s="25"/>
      <c r="GC503" s="25"/>
      <c r="GD503" s="25"/>
      <c r="GE503" s="25"/>
      <c r="GF503" s="25"/>
      <c r="GG503" s="25"/>
      <c r="GH503" s="25"/>
      <c r="GI503" s="25"/>
      <c r="GJ503" s="25"/>
      <c r="GK503" s="25"/>
      <c r="GL503" s="25"/>
      <c r="GM503" s="25"/>
      <c r="GN503" s="25"/>
      <c r="GO503" s="25"/>
      <c r="GP503" s="25"/>
      <c r="GQ503" s="25"/>
      <c r="GR503" s="25"/>
      <c r="GS503" s="25"/>
      <c r="GT503" s="25"/>
      <c r="GU503" s="25"/>
      <c r="GV503" s="25"/>
      <c r="GW503" s="25"/>
      <c r="GX503" s="25"/>
      <c r="GY503" s="25"/>
      <c r="GZ503" s="25"/>
      <c r="HA503" s="25"/>
      <c r="HB503" s="25"/>
      <c r="HC503" s="25"/>
      <c r="HD503" s="25"/>
      <c r="HE503" s="25"/>
      <c r="HF503" s="25"/>
      <c r="HG503" s="25"/>
      <c r="HH503" s="25"/>
      <c r="HI503" s="25"/>
      <c r="HJ503" s="25"/>
      <c r="HK503" s="25"/>
      <c r="HL503" s="25"/>
      <c r="HM503" s="25"/>
      <c r="HN503" s="25"/>
      <c r="HO503" s="25"/>
      <c r="HP503" s="25"/>
      <c r="HQ503" s="25"/>
      <c r="HR503" s="25"/>
      <c r="HS503" s="25"/>
      <c r="HT503" s="25"/>
    </row>
    <row r="504" spans="1:228">
      <c r="A504" s="82">
        <v>8000</v>
      </c>
      <c r="B504" s="68" t="s">
        <v>175</v>
      </c>
      <c r="C504" s="211">
        <v>10</v>
      </c>
      <c r="D504" s="167"/>
      <c r="E504" s="167" t="s">
        <v>471</v>
      </c>
      <c r="F504" s="167" t="s">
        <v>471</v>
      </c>
      <c r="G504" s="167" t="s">
        <v>471</v>
      </c>
      <c r="H504" s="70"/>
      <c r="I504" s="166" t="s">
        <v>472</v>
      </c>
      <c r="J504" s="166" t="s">
        <v>473</v>
      </c>
      <c r="K504" s="190" t="s">
        <v>475</v>
      </c>
      <c r="L504" s="70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  <c r="AA504" s="71"/>
      <c r="AB504" s="71"/>
      <c r="AC504" s="71"/>
      <c r="AD504" s="71"/>
      <c r="AE504" s="71"/>
      <c r="AF504" s="71"/>
      <c r="AG504" s="71"/>
      <c r="AH504" s="71"/>
      <c r="AI504" s="71"/>
      <c r="AJ504" s="71"/>
      <c r="AK504" s="71"/>
      <c r="AL504" s="71"/>
      <c r="AM504" s="71"/>
      <c r="AN504" s="71"/>
      <c r="AO504" s="71"/>
      <c r="AP504" s="71"/>
      <c r="AQ504" s="71"/>
      <c r="AR504" s="71"/>
      <c r="AS504" s="71"/>
      <c r="AT504" s="71"/>
      <c r="AU504" s="71"/>
      <c r="AV504" s="71"/>
      <c r="AW504" s="71"/>
      <c r="AX504" s="71"/>
      <c r="AY504" s="71"/>
      <c r="AZ504" s="71"/>
      <c r="BA504" s="71"/>
      <c r="BB504" s="71"/>
      <c r="BC504" s="71"/>
      <c r="BD504" s="71"/>
      <c r="BE504" s="71"/>
      <c r="BF504" s="71"/>
      <c r="BG504" s="71"/>
      <c r="BH504" s="71"/>
      <c r="BI504" s="71"/>
      <c r="BJ504" s="71"/>
      <c r="BK504" s="71"/>
      <c r="BL504" s="71"/>
      <c r="BM504" s="71"/>
      <c r="BN504" s="71"/>
      <c r="BO504" s="71"/>
      <c r="BP504" s="71"/>
      <c r="BQ504" s="71"/>
      <c r="BR504" s="71"/>
      <c r="BS504" s="71"/>
      <c r="BT504" s="71"/>
      <c r="BU504" s="71"/>
      <c r="BV504" s="71"/>
      <c r="BW504" s="71"/>
      <c r="BX504" s="71"/>
      <c r="BY504" s="71"/>
      <c r="BZ504" s="71"/>
      <c r="CA504" s="71"/>
      <c r="CB504" s="71"/>
      <c r="CC504" s="71"/>
      <c r="CD504" s="71"/>
      <c r="CE504" s="71"/>
      <c r="CF504" s="71"/>
      <c r="CG504" s="71"/>
      <c r="CH504" s="71"/>
      <c r="CI504" s="71"/>
      <c r="CJ504" s="71"/>
      <c r="CK504" s="71"/>
      <c r="CL504" s="71"/>
      <c r="CM504" s="71"/>
      <c r="CN504" s="71"/>
      <c r="CO504" s="71"/>
      <c r="CP504" s="71"/>
      <c r="CQ504" s="71"/>
      <c r="CR504" s="71"/>
      <c r="CS504" s="71"/>
      <c r="CT504" s="71"/>
      <c r="CU504" s="71"/>
      <c r="CV504" s="71"/>
      <c r="CW504" s="71"/>
      <c r="CX504" s="71"/>
      <c r="CY504" s="71"/>
      <c r="CZ504" s="71"/>
      <c r="DA504" s="71"/>
      <c r="DB504" s="71"/>
      <c r="DC504" s="71"/>
      <c r="DD504" s="71"/>
      <c r="DE504" s="71"/>
      <c r="DF504" s="71"/>
      <c r="DG504" s="71"/>
      <c r="DH504" s="71"/>
      <c r="DI504" s="71"/>
      <c r="DJ504" s="71"/>
      <c r="DK504" s="71"/>
      <c r="DL504" s="71"/>
      <c r="DM504" s="71"/>
      <c r="DN504" s="71"/>
      <c r="DO504" s="71"/>
      <c r="DP504" s="71"/>
      <c r="DQ504" s="71"/>
      <c r="DR504" s="71"/>
      <c r="DS504" s="71"/>
      <c r="DT504" s="71"/>
      <c r="DU504" s="71"/>
      <c r="DV504" s="71"/>
      <c r="DW504" s="71"/>
      <c r="DX504" s="71"/>
      <c r="DY504" s="71"/>
      <c r="DZ504" s="71"/>
      <c r="EA504" s="71"/>
      <c r="EB504" s="71"/>
      <c r="EC504" s="71"/>
      <c r="ED504" s="71"/>
      <c r="EE504" s="71"/>
      <c r="EF504" s="71"/>
      <c r="EG504" s="71"/>
      <c r="EH504" s="71"/>
      <c r="EI504" s="71"/>
      <c r="EJ504" s="71"/>
      <c r="EK504" s="71"/>
      <c r="EL504" s="71"/>
      <c r="EM504" s="71"/>
      <c r="EN504" s="71"/>
      <c r="EO504" s="71"/>
      <c r="EP504" s="71"/>
      <c r="EQ504" s="71"/>
      <c r="ER504" s="71"/>
      <c r="ES504" s="71"/>
      <c r="ET504" s="71"/>
      <c r="EU504" s="71"/>
      <c r="EV504" s="71"/>
      <c r="EW504" s="71"/>
      <c r="EX504" s="71"/>
      <c r="EY504" s="71"/>
      <c r="EZ504" s="71"/>
      <c r="FA504" s="71"/>
      <c r="FB504" s="71"/>
      <c r="FC504" s="71"/>
      <c r="FD504" s="71"/>
      <c r="FE504" s="71"/>
      <c r="FF504" s="71"/>
      <c r="FG504" s="71"/>
      <c r="FH504" s="71"/>
      <c r="FI504" s="71"/>
      <c r="FJ504" s="71"/>
      <c r="FK504" s="71"/>
      <c r="FL504" s="71"/>
      <c r="FM504" s="71"/>
      <c r="FN504" s="71"/>
      <c r="FO504" s="71"/>
      <c r="FP504" s="71"/>
      <c r="FQ504" s="71"/>
      <c r="FR504" s="71"/>
      <c r="FS504" s="71"/>
      <c r="FT504" s="71"/>
      <c r="FU504" s="71"/>
      <c r="FV504" s="71"/>
      <c r="FW504" s="71"/>
      <c r="FX504" s="71"/>
      <c r="FY504" s="71"/>
      <c r="FZ504" s="71"/>
      <c r="GA504" s="71"/>
      <c r="GB504" s="71"/>
      <c r="GC504" s="71"/>
      <c r="GD504" s="71"/>
      <c r="GE504" s="71"/>
      <c r="GF504" s="71"/>
      <c r="GG504" s="71"/>
      <c r="GH504" s="71"/>
      <c r="GI504" s="71"/>
      <c r="GJ504" s="71"/>
      <c r="GK504" s="71"/>
      <c r="GL504" s="71"/>
      <c r="GM504" s="71"/>
      <c r="GN504" s="71"/>
      <c r="GO504" s="71"/>
      <c r="GP504" s="71"/>
      <c r="GQ504" s="71"/>
      <c r="GR504" s="71"/>
      <c r="GS504" s="71"/>
      <c r="GT504" s="71"/>
      <c r="GU504" s="71"/>
      <c r="GV504" s="71"/>
      <c r="GW504" s="71"/>
      <c r="GX504" s="71"/>
      <c r="GY504" s="71"/>
      <c r="GZ504" s="71"/>
      <c r="HA504" s="71"/>
      <c r="HB504" s="71"/>
      <c r="HC504" s="71"/>
      <c r="HD504" s="71"/>
      <c r="HE504" s="71"/>
      <c r="HF504" s="71"/>
      <c r="HG504" s="71"/>
      <c r="HH504" s="71"/>
      <c r="HI504" s="71"/>
      <c r="HJ504" s="71"/>
      <c r="HK504" s="71"/>
      <c r="HL504" s="71"/>
      <c r="HM504" s="71"/>
      <c r="HN504" s="71"/>
      <c r="HO504" s="71"/>
      <c r="HP504" s="71"/>
      <c r="HQ504" s="71"/>
      <c r="HR504" s="71"/>
      <c r="HS504" s="71"/>
      <c r="HT504" s="71"/>
    </row>
    <row r="505" spans="1:228">
      <c r="B505" s="36"/>
      <c r="C505" s="30"/>
      <c r="D505" s="43"/>
      <c r="E505" s="47" t="s">
        <v>471</v>
      </c>
      <c r="F505" s="35"/>
      <c r="G505" s="30"/>
      <c r="H505" s="30"/>
      <c r="I505" s="189"/>
      <c r="J505" s="189"/>
      <c r="K505" s="189"/>
      <c r="L505" s="30"/>
    </row>
    <row r="506" spans="1:228">
      <c r="B506" s="36"/>
      <c r="C506" s="30"/>
      <c r="D506" s="43"/>
      <c r="E506" s="47" t="s">
        <v>471</v>
      </c>
      <c r="F506" s="35"/>
      <c r="G506" s="30"/>
      <c r="H506" s="30"/>
      <c r="I506" s="189"/>
      <c r="J506" s="189"/>
      <c r="K506" s="189"/>
      <c r="L506" s="30"/>
    </row>
    <row r="507" spans="1:228">
      <c r="B507" s="36"/>
      <c r="C507" s="30"/>
      <c r="D507" s="43"/>
      <c r="E507" s="47" t="s">
        <v>471</v>
      </c>
      <c r="F507" s="35"/>
      <c r="G507" s="30"/>
      <c r="H507" s="30"/>
      <c r="I507" s="189"/>
      <c r="J507" s="189"/>
      <c r="K507" s="189"/>
      <c r="L507" s="30"/>
    </row>
    <row r="508" spans="1:228">
      <c r="B508" s="36"/>
      <c r="C508" s="30"/>
      <c r="D508" s="43"/>
      <c r="E508" s="47" t="s">
        <v>471</v>
      </c>
      <c r="F508" s="35"/>
      <c r="G508" s="30"/>
      <c r="H508" s="30"/>
      <c r="I508" s="189"/>
      <c r="J508" s="189"/>
      <c r="K508" s="189"/>
      <c r="L508" s="30"/>
    </row>
    <row r="509" spans="1:228">
      <c r="B509" s="36"/>
      <c r="C509" s="30"/>
      <c r="D509" s="43"/>
      <c r="E509" s="47" t="s">
        <v>471</v>
      </c>
      <c r="F509" s="35"/>
      <c r="G509" s="30"/>
      <c r="H509" s="30"/>
      <c r="I509" s="189"/>
      <c r="J509" s="189"/>
      <c r="K509" s="189"/>
      <c r="L509" s="30"/>
    </row>
    <row r="510" spans="1:228">
      <c r="B510" s="36"/>
      <c r="C510" s="30"/>
      <c r="D510" s="43"/>
      <c r="E510" s="47" t="s">
        <v>471</v>
      </c>
      <c r="F510" s="35"/>
      <c r="G510" s="30"/>
      <c r="H510" s="30"/>
      <c r="I510" s="189"/>
      <c r="J510" s="189"/>
      <c r="K510" s="189"/>
      <c r="L510" s="30"/>
    </row>
    <row r="511" spans="1:228">
      <c r="B511" s="36"/>
      <c r="C511" s="30"/>
      <c r="D511" s="43"/>
      <c r="E511" s="47" t="s">
        <v>471</v>
      </c>
      <c r="F511" s="35"/>
      <c r="G511" s="30"/>
      <c r="H511" s="30"/>
      <c r="I511" s="189"/>
      <c r="J511" s="189"/>
      <c r="K511" s="189"/>
      <c r="L511" s="30"/>
    </row>
    <row r="512" spans="1:228">
      <c r="B512" s="36"/>
      <c r="C512" s="30"/>
      <c r="D512" s="43"/>
      <c r="E512" s="47" t="s">
        <v>471</v>
      </c>
      <c r="F512" s="35"/>
      <c r="G512" s="30"/>
      <c r="H512" s="30"/>
      <c r="I512" s="189"/>
      <c r="J512" s="189"/>
      <c r="K512" s="189"/>
      <c r="L512" s="30"/>
    </row>
    <row r="513" spans="1:228">
      <c r="B513" s="36"/>
      <c r="C513" s="30"/>
      <c r="D513" s="43"/>
      <c r="E513" s="47" t="s">
        <v>471</v>
      </c>
      <c r="F513" s="35"/>
      <c r="G513" s="30"/>
      <c r="H513" s="30"/>
      <c r="I513" s="189"/>
      <c r="J513" s="189"/>
      <c r="K513" s="189"/>
      <c r="L513" s="30"/>
    </row>
    <row r="514" spans="1:228">
      <c r="B514" s="36"/>
      <c r="C514" s="30"/>
      <c r="D514" s="43"/>
      <c r="E514" s="47" t="s">
        <v>471</v>
      </c>
      <c r="F514" s="35"/>
      <c r="G514" s="30"/>
      <c r="H514" s="30"/>
      <c r="I514" s="189"/>
      <c r="J514" s="189"/>
      <c r="K514" s="189"/>
      <c r="L514" s="30"/>
    </row>
    <row r="515" spans="1:228" s="71" customFormat="1">
      <c r="A515" s="82">
        <v>12500</v>
      </c>
      <c r="B515" s="72" t="s">
        <v>168</v>
      </c>
      <c r="C515" s="44">
        <v>12</v>
      </c>
      <c r="D515" s="154"/>
      <c r="E515" s="154" t="s">
        <v>409</v>
      </c>
      <c r="F515" s="154" t="s">
        <v>409</v>
      </c>
      <c r="G515" s="154" t="s">
        <v>409</v>
      </c>
      <c r="H515" s="70"/>
      <c r="I515" s="152" t="s">
        <v>410</v>
      </c>
      <c r="J515" s="152" t="s">
        <v>411</v>
      </c>
      <c r="K515" s="200" t="s">
        <v>534</v>
      </c>
      <c r="L515" s="70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  <c r="BJ515" s="25"/>
      <c r="BK515" s="25"/>
      <c r="BL515" s="25"/>
      <c r="BM515" s="25"/>
      <c r="BN515" s="25"/>
      <c r="BO515" s="25"/>
      <c r="BP515" s="25"/>
      <c r="BQ515" s="25"/>
      <c r="BR515" s="25"/>
      <c r="BS515" s="25"/>
      <c r="BT515" s="25"/>
      <c r="BU515" s="25"/>
      <c r="BV515" s="25"/>
      <c r="BW515" s="25"/>
      <c r="BX515" s="25"/>
      <c r="BY515" s="25"/>
      <c r="BZ515" s="25"/>
      <c r="CA515" s="25"/>
      <c r="CB515" s="25"/>
      <c r="CC515" s="25"/>
      <c r="CD515" s="25"/>
      <c r="CE515" s="25"/>
      <c r="CF515" s="25"/>
      <c r="CG515" s="25"/>
      <c r="CH515" s="25"/>
      <c r="CI515" s="25"/>
      <c r="CJ515" s="25"/>
      <c r="CK515" s="25"/>
      <c r="CL515" s="25"/>
      <c r="CM515" s="25"/>
      <c r="CN515" s="25"/>
      <c r="CO515" s="25"/>
      <c r="CP515" s="25"/>
      <c r="CQ515" s="25"/>
      <c r="CR515" s="25"/>
      <c r="CS515" s="25"/>
      <c r="CT515" s="25"/>
      <c r="CU515" s="25"/>
      <c r="CV515" s="25"/>
      <c r="CW515" s="25"/>
      <c r="CX515" s="25"/>
      <c r="CY515" s="25"/>
      <c r="CZ515" s="25"/>
      <c r="DA515" s="25"/>
      <c r="DB515" s="25"/>
      <c r="DC515" s="25"/>
      <c r="DD515" s="25"/>
      <c r="DE515" s="25"/>
      <c r="DF515" s="25"/>
      <c r="DG515" s="25"/>
      <c r="DH515" s="25"/>
      <c r="DI515" s="25"/>
      <c r="DJ515" s="25"/>
      <c r="DK515" s="25"/>
      <c r="DL515" s="25"/>
      <c r="DM515" s="25"/>
      <c r="DN515" s="25"/>
      <c r="DO515" s="25"/>
      <c r="DP515" s="25"/>
      <c r="DQ515" s="25"/>
      <c r="DR515" s="25"/>
      <c r="DS515" s="25"/>
      <c r="DT515" s="25"/>
      <c r="DU515" s="25"/>
      <c r="DV515" s="25"/>
      <c r="DW515" s="25"/>
      <c r="DX515" s="25"/>
      <c r="DY515" s="25"/>
      <c r="DZ515" s="25"/>
      <c r="EA515" s="25"/>
      <c r="EB515" s="25"/>
      <c r="EC515" s="25"/>
      <c r="ED515" s="25"/>
      <c r="EE515" s="25"/>
      <c r="EF515" s="25"/>
      <c r="EG515" s="25"/>
      <c r="EH515" s="25"/>
      <c r="EI515" s="25"/>
      <c r="EJ515" s="25"/>
      <c r="EK515" s="25"/>
      <c r="EL515" s="25"/>
      <c r="EM515" s="25"/>
      <c r="EN515" s="25"/>
      <c r="EO515" s="25"/>
      <c r="EP515" s="25"/>
      <c r="EQ515" s="25"/>
      <c r="ER515" s="25"/>
      <c r="ES515" s="25"/>
      <c r="ET515" s="25"/>
      <c r="EU515" s="25"/>
      <c r="EV515" s="25"/>
      <c r="EW515" s="25"/>
      <c r="EX515" s="25"/>
      <c r="EY515" s="25"/>
      <c r="EZ515" s="25"/>
      <c r="FA515" s="25"/>
      <c r="FB515" s="25"/>
      <c r="FC515" s="25"/>
      <c r="FD515" s="25"/>
      <c r="FE515" s="25"/>
      <c r="FF515" s="25"/>
      <c r="FG515" s="25"/>
      <c r="FH515" s="25"/>
      <c r="FI515" s="25"/>
      <c r="FJ515" s="25"/>
      <c r="FK515" s="25"/>
      <c r="FL515" s="25"/>
      <c r="FM515" s="25"/>
      <c r="FN515" s="25"/>
      <c r="FO515" s="25"/>
      <c r="FP515" s="25"/>
      <c r="FQ515" s="25"/>
      <c r="FR515" s="25"/>
      <c r="FS515" s="25"/>
      <c r="FT515" s="25"/>
      <c r="FU515" s="25"/>
      <c r="FV515" s="25"/>
      <c r="FW515" s="25"/>
      <c r="FX515" s="25"/>
      <c r="FY515" s="25"/>
      <c r="FZ515" s="25"/>
      <c r="GA515" s="25"/>
      <c r="GB515" s="25"/>
      <c r="GC515" s="25"/>
      <c r="GD515" s="25"/>
      <c r="GE515" s="25"/>
      <c r="GF515" s="25"/>
      <c r="GG515" s="25"/>
      <c r="GH515" s="25"/>
      <c r="GI515" s="25"/>
      <c r="GJ515" s="25"/>
      <c r="GK515" s="25"/>
      <c r="GL515" s="25"/>
      <c r="GM515" s="25"/>
      <c r="GN515" s="25"/>
      <c r="GO515" s="25"/>
      <c r="GP515" s="25"/>
      <c r="GQ515" s="25"/>
      <c r="GR515" s="25"/>
      <c r="GS515" s="25"/>
      <c r="GT515" s="25"/>
      <c r="GU515" s="25"/>
      <c r="GV515" s="25"/>
      <c r="GW515" s="25"/>
      <c r="GX515" s="25"/>
      <c r="GY515" s="25"/>
      <c r="GZ515" s="25"/>
      <c r="HA515" s="25"/>
      <c r="HB515" s="25"/>
      <c r="HC515" s="25"/>
      <c r="HD515" s="25"/>
      <c r="HE515" s="25"/>
      <c r="HF515" s="25"/>
      <c r="HG515" s="25"/>
      <c r="HH515" s="25"/>
      <c r="HI515" s="25"/>
      <c r="HJ515" s="25"/>
      <c r="HK515" s="25"/>
      <c r="HL515" s="25"/>
      <c r="HM515" s="25"/>
      <c r="HN515" s="25"/>
      <c r="HO515" s="25"/>
      <c r="HP515" s="25"/>
      <c r="HQ515" s="25"/>
      <c r="HR515" s="25"/>
      <c r="HS515" s="25"/>
      <c r="HT515" s="25"/>
    </row>
    <row r="516" spans="1:228">
      <c r="B516" s="36"/>
      <c r="C516" s="31"/>
      <c r="D516" s="42"/>
      <c r="E516" s="42" t="s">
        <v>409</v>
      </c>
      <c r="F516" s="35"/>
      <c r="G516" s="30"/>
      <c r="H516" s="30"/>
      <c r="I516" s="189"/>
      <c r="J516" s="189"/>
      <c r="K516" s="189"/>
      <c r="L516" s="30"/>
    </row>
    <row r="517" spans="1:228">
      <c r="B517" s="36"/>
      <c r="C517" s="31"/>
      <c r="D517" s="42"/>
      <c r="E517" s="42" t="s">
        <v>409</v>
      </c>
      <c r="F517" s="35"/>
      <c r="G517" s="30"/>
      <c r="H517" s="30"/>
      <c r="I517" s="189"/>
      <c r="J517" s="189"/>
      <c r="K517" s="189"/>
      <c r="L517" s="30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A517" s="71"/>
      <c r="AB517" s="71"/>
      <c r="AC517" s="71"/>
      <c r="AD517" s="71"/>
      <c r="AE517" s="71"/>
      <c r="AF517" s="71"/>
      <c r="AG517" s="71"/>
      <c r="AH517" s="71"/>
      <c r="AI517" s="71"/>
      <c r="AJ517" s="71"/>
      <c r="AK517" s="71"/>
      <c r="AL517" s="71"/>
      <c r="AM517" s="71"/>
      <c r="AN517" s="71"/>
      <c r="AO517" s="71"/>
      <c r="AP517" s="71"/>
      <c r="AQ517" s="71"/>
      <c r="AR517" s="71"/>
      <c r="AS517" s="71"/>
      <c r="AT517" s="71"/>
      <c r="AU517" s="71"/>
      <c r="AV517" s="71"/>
      <c r="AW517" s="71"/>
      <c r="AX517" s="71"/>
      <c r="AY517" s="71"/>
      <c r="AZ517" s="71"/>
      <c r="BA517" s="71"/>
      <c r="BB517" s="71"/>
      <c r="BC517" s="71"/>
      <c r="BD517" s="71"/>
      <c r="BE517" s="71"/>
      <c r="BF517" s="71"/>
      <c r="BG517" s="71"/>
      <c r="BH517" s="71"/>
      <c r="BI517" s="71"/>
      <c r="BJ517" s="71"/>
      <c r="BK517" s="71"/>
      <c r="BL517" s="71"/>
      <c r="BM517" s="71"/>
      <c r="BN517" s="71"/>
      <c r="BO517" s="71"/>
      <c r="BP517" s="71"/>
      <c r="BQ517" s="71"/>
      <c r="BR517" s="71"/>
      <c r="BS517" s="71"/>
      <c r="BT517" s="71"/>
      <c r="BU517" s="71"/>
      <c r="BV517" s="71"/>
      <c r="BW517" s="71"/>
      <c r="BX517" s="71"/>
      <c r="BY517" s="71"/>
      <c r="BZ517" s="71"/>
      <c r="CA517" s="71"/>
      <c r="CB517" s="71"/>
      <c r="CC517" s="71"/>
      <c r="CD517" s="71"/>
      <c r="CE517" s="71"/>
      <c r="CF517" s="71"/>
      <c r="CG517" s="71"/>
      <c r="CH517" s="71"/>
      <c r="CI517" s="71"/>
      <c r="CJ517" s="71"/>
      <c r="CK517" s="71"/>
      <c r="CL517" s="71"/>
      <c r="CM517" s="71"/>
      <c r="CN517" s="71"/>
      <c r="CO517" s="71"/>
      <c r="CP517" s="71"/>
      <c r="CQ517" s="71"/>
      <c r="CR517" s="71"/>
      <c r="CS517" s="71"/>
      <c r="CT517" s="71"/>
      <c r="CU517" s="71"/>
      <c r="CV517" s="71"/>
      <c r="CW517" s="71"/>
      <c r="CX517" s="71"/>
      <c r="CY517" s="71"/>
      <c r="CZ517" s="71"/>
      <c r="DA517" s="71"/>
      <c r="DB517" s="71"/>
      <c r="DC517" s="71"/>
      <c r="DD517" s="71"/>
      <c r="DE517" s="71"/>
      <c r="DF517" s="71"/>
      <c r="DG517" s="71"/>
      <c r="DH517" s="71"/>
      <c r="DI517" s="71"/>
      <c r="DJ517" s="71"/>
      <c r="DK517" s="71"/>
      <c r="DL517" s="71"/>
      <c r="DM517" s="71"/>
      <c r="DN517" s="71"/>
      <c r="DO517" s="71"/>
      <c r="DP517" s="71"/>
      <c r="DQ517" s="71"/>
      <c r="DR517" s="71"/>
      <c r="DS517" s="71"/>
      <c r="DT517" s="71"/>
      <c r="DU517" s="71"/>
      <c r="DV517" s="71"/>
      <c r="DW517" s="71"/>
      <c r="DX517" s="71"/>
      <c r="DY517" s="71"/>
      <c r="DZ517" s="71"/>
      <c r="EA517" s="71"/>
      <c r="EB517" s="71"/>
      <c r="EC517" s="71"/>
      <c r="ED517" s="71"/>
      <c r="EE517" s="71"/>
      <c r="EF517" s="71"/>
      <c r="EG517" s="71"/>
      <c r="EH517" s="71"/>
      <c r="EI517" s="71"/>
      <c r="EJ517" s="71"/>
      <c r="EK517" s="71"/>
      <c r="EL517" s="71"/>
      <c r="EM517" s="71"/>
      <c r="EN517" s="71"/>
      <c r="EO517" s="71"/>
      <c r="EP517" s="71"/>
      <c r="EQ517" s="71"/>
      <c r="ER517" s="71"/>
      <c r="ES517" s="71"/>
      <c r="ET517" s="71"/>
      <c r="EU517" s="71"/>
      <c r="EV517" s="71"/>
      <c r="EW517" s="71"/>
      <c r="EX517" s="71"/>
      <c r="EY517" s="71"/>
      <c r="EZ517" s="71"/>
      <c r="FA517" s="71"/>
      <c r="FB517" s="71"/>
      <c r="FC517" s="71"/>
      <c r="FD517" s="71"/>
      <c r="FE517" s="71"/>
      <c r="FF517" s="71"/>
      <c r="FG517" s="71"/>
      <c r="FH517" s="71"/>
      <c r="FI517" s="71"/>
      <c r="FJ517" s="71"/>
      <c r="FK517" s="71"/>
      <c r="FL517" s="71"/>
      <c r="FM517" s="71"/>
      <c r="FN517" s="71"/>
      <c r="FO517" s="71"/>
      <c r="FP517" s="71"/>
      <c r="FQ517" s="71"/>
      <c r="FR517" s="71"/>
      <c r="FS517" s="71"/>
      <c r="FT517" s="71"/>
      <c r="FU517" s="71"/>
      <c r="FV517" s="71"/>
      <c r="FW517" s="71"/>
      <c r="FX517" s="71"/>
      <c r="FY517" s="71"/>
      <c r="FZ517" s="71"/>
      <c r="GA517" s="71"/>
      <c r="GB517" s="71"/>
      <c r="GC517" s="71"/>
      <c r="GD517" s="71"/>
      <c r="GE517" s="71"/>
      <c r="GF517" s="71"/>
      <c r="GG517" s="71"/>
      <c r="GH517" s="71"/>
      <c r="GI517" s="71"/>
      <c r="GJ517" s="71"/>
      <c r="GK517" s="71"/>
      <c r="GL517" s="71"/>
      <c r="GM517" s="71"/>
      <c r="GN517" s="71"/>
      <c r="GO517" s="71"/>
      <c r="GP517" s="71"/>
      <c r="GQ517" s="71"/>
      <c r="GR517" s="71"/>
      <c r="GS517" s="71"/>
      <c r="GT517" s="71"/>
      <c r="GU517" s="71"/>
      <c r="GV517" s="71"/>
      <c r="GW517" s="71"/>
      <c r="GX517" s="71"/>
      <c r="GY517" s="71"/>
      <c r="GZ517" s="71"/>
      <c r="HA517" s="71"/>
      <c r="HB517" s="71"/>
      <c r="HC517" s="71"/>
      <c r="HD517" s="71"/>
      <c r="HE517" s="71"/>
      <c r="HF517" s="71"/>
      <c r="HG517" s="71"/>
      <c r="HH517" s="71"/>
      <c r="HI517" s="71"/>
      <c r="HJ517" s="71"/>
      <c r="HK517" s="71"/>
      <c r="HL517" s="71"/>
      <c r="HM517" s="71"/>
      <c r="HN517" s="71"/>
      <c r="HO517" s="71"/>
      <c r="HP517" s="71"/>
      <c r="HQ517" s="71"/>
      <c r="HR517" s="71"/>
      <c r="HS517" s="71"/>
      <c r="HT517" s="71"/>
    </row>
    <row r="518" spans="1:228">
      <c r="B518" s="36"/>
      <c r="C518" s="31"/>
      <c r="D518" s="42"/>
      <c r="E518" s="42" t="s">
        <v>409</v>
      </c>
      <c r="F518" s="35"/>
      <c r="G518" s="30"/>
      <c r="H518" s="30"/>
      <c r="I518" s="189"/>
      <c r="J518" s="189"/>
      <c r="K518" s="189"/>
      <c r="L518" s="30"/>
    </row>
    <row r="519" spans="1:228">
      <c r="B519" s="36"/>
      <c r="C519" s="31"/>
      <c r="D519" s="42"/>
      <c r="E519" s="42" t="s">
        <v>409</v>
      </c>
      <c r="F519" s="35"/>
      <c r="G519" s="30"/>
      <c r="H519" s="30"/>
      <c r="I519" s="189"/>
      <c r="J519" s="189"/>
      <c r="K519" s="189"/>
      <c r="L519" s="30"/>
    </row>
    <row r="520" spans="1:228">
      <c r="B520" s="36"/>
      <c r="C520" s="31"/>
      <c r="D520" s="42"/>
      <c r="E520" s="42" t="s">
        <v>409</v>
      </c>
      <c r="F520" s="35"/>
      <c r="G520" s="30"/>
      <c r="H520" s="30"/>
      <c r="I520" s="189"/>
      <c r="J520" s="189"/>
      <c r="K520" s="189"/>
      <c r="L520" s="30"/>
    </row>
    <row r="521" spans="1:228">
      <c r="B521" s="36"/>
      <c r="C521" s="31"/>
      <c r="D521" s="42"/>
      <c r="E521" s="42" t="s">
        <v>409</v>
      </c>
      <c r="F521" s="35"/>
      <c r="G521" s="30"/>
      <c r="H521" s="30"/>
      <c r="I521" s="189"/>
      <c r="J521" s="189"/>
      <c r="K521" s="189"/>
      <c r="L521" s="30"/>
    </row>
    <row r="522" spans="1:228">
      <c r="B522" s="36"/>
      <c r="C522" s="31"/>
      <c r="D522" s="42"/>
      <c r="E522" s="42" t="s">
        <v>409</v>
      </c>
      <c r="F522" s="35"/>
      <c r="G522" s="30"/>
      <c r="H522" s="30"/>
      <c r="I522" s="189"/>
      <c r="J522" s="189"/>
      <c r="K522" s="189"/>
      <c r="L522" s="30"/>
    </row>
    <row r="523" spans="1:228">
      <c r="B523" s="29"/>
      <c r="C523" s="212"/>
      <c r="D523" s="50"/>
      <c r="E523" s="42" t="s">
        <v>409</v>
      </c>
      <c r="F523" s="35"/>
      <c r="G523" s="30"/>
      <c r="H523" s="30"/>
      <c r="I523" s="189"/>
      <c r="J523" s="189"/>
      <c r="K523" s="189"/>
      <c r="L523" s="30"/>
    </row>
    <row r="524" spans="1:228">
      <c r="B524" s="29"/>
      <c r="C524" s="212"/>
      <c r="D524" s="50"/>
      <c r="E524" s="42" t="s">
        <v>409</v>
      </c>
      <c r="F524" s="35"/>
      <c r="G524" s="30"/>
      <c r="H524" s="30"/>
      <c r="I524" s="189"/>
      <c r="J524" s="189"/>
      <c r="K524" s="189"/>
      <c r="L524" s="30"/>
    </row>
    <row r="525" spans="1:228">
      <c r="B525" s="29"/>
      <c r="C525" s="30"/>
      <c r="D525" s="43"/>
      <c r="E525" s="42" t="s">
        <v>409</v>
      </c>
      <c r="F525" s="35"/>
      <c r="G525" s="30"/>
      <c r="H525" s="30"/>
      <c r="I525" s="189"/>
      <c r="J525" s="189"/>
      <c r="K525" s="189"/>
      <c r="L525" s="30"/>
    </row>
    <row r="526" spans="1:228" s="71" customFormat="1">
      <c r="A526" s="83"/>
      <c r="B526" s="29"/>
      <c r="C526" s="30"/>
      <c r="D526" s="43"/>
      <c r="E526" s="42" t="s">
        <v>409</v>
      </c>
      <c r="F526" s="35"/>
      <c r="G526" s="30"/>
      <c r="H526" s="30"/>
      <c r="I526" s="189"/>
      <c r="J526" s="189"/>
      <c r="K526" s="189"/>
      <c r="L526" s="30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  <c r="BJ526" s="25"/>
      <c r="BK526" s="25"/>
      <c r="BL526" s="25"/>
      <c r="BM526" s="25"/>
      <c r="BN526" s="25"/>
      <c r="BO526" s="25"/>
      <c r="BP526" s="25"/>
      <c r="BQ526" s="25"/>
      <c r="BR526" s="25"/>
      <c r="BS526" s="25"/>
      <c r="BT526" s="25"/>
      <c r="BU526" s="25"/>
      <c r="BV526" s="25"/>
      <c r="BW526" s="25"/>
      <c r="BX526" s="25"/>
      <c r="BY526" s="25"/>
      <c r="BZ526" s="25"/>
      <c r="CA526" s="25"/>
      <c r="CB526" s="25"/>
      <c r="CC526" s="25"/>
      <c r="CD526" s="25"/>
      <c r="CE526" s="25"/>
      <c r="CF526" s="25"/>
      <c r="CG526" s="25"/>
      <c r="CH526" s="25"/>
      <c r="CI526" s="25"/>
      <c r="CJ526" s="25"/>
      <c r="CK526" s="25"/>
      <c r="CL526" s="25"/>
      <c r="CM526" s="25"/>
      <c r="CN526" s="25"/>
      <c r="CO526" s="25"/>
      <c r="CP526" s="25"/>
      <c r="CQ526" s="25"/>
      <c r="CR526" s="25"/>
      <c r="CS526" s="25"/>
      <c r="CT526" s="25"/>
      <c r="CU526" s="25"/>
      <c r="CV526" s="25"/>
      <c r="CW526" s="25"/>
      <c r="CX526" s="25"/>
      <c r="CY526" s="25"/>
      <c r="CZ526" s="25"/>
      <c r="DA526" s="25"/>
      <c r="DB526" s="25"/>
      <c r="DC526" s="25"/>
      <c r="DD526" s="25"/>
      <c r="DE526" s="25"/>
      <c r="DF526" s="25"/>
      <c r="DG526" s="25"/>
      <c r="DH526" s="25"/>
      <c r="DI526" s="25"/>
      <c r="DJ526" s="25"/>
      <c r="DK526" s="25"/>
      <c r="DL526" s="25"/>
      <c r="DM526" s="25"/>
      <c r="DN526" s="25"/>
      <c r="DO526" s="25"/>
      <c r="DP526" s="25"/>
      <c r="DQ526" s="25"/>
      <c r="DR526" s="25"/>
      <c r="DS526" s="25"/>
      <c r="DT526" s="25"/>
      <c r="DU526" s="25"/>
      <c r="DV526" s="25"/>
      <c r="DW526" s="25"/>
      <c r="DX526" s="25"/>
      <c r="DY526" s="25"/>
      <c r="DZ526" s="25"/>
      <c r="EA526" s="25"/>
      <c r="EB526" s="25"/>
      <c r="EC526" s="25"/>
      <c r="ED526" s="25"/>
      <c r="EE526" s="25"/>
      <c r="EF526" s="25"/>
      <c r="EG526" s="25"/>
      <c r="EH526" s="25"/>
      <c r="EI526" s="25"/>
      <c r="EJ526" s="25"/>
      <c r="EK526" s="25"/>
      <c r="EL526" s="25"/>
      <c r="EM526" s="25"/>
      <c r="EN526" s="25"/>
      <c r="EO526" s="25"/>
      <c r="EP526" s="25"/>
      <c r="EQ526" s="25"/>
      <c r="ER526" s="25"/>
      <c r="ES526" s="25"/>
      <c r="ET526" s="25"/>
      <c r="EU526" s="25"/>
      <c r="EV526" s="25"/>
      <c r="EW526" s="25"/>
      <c r="EX526" s="25"/>
      <c r="EY526" s="25"/>
      <c r="EZ526" s="25"/>
      <c r="FA526" s="25"/>
      <c r="FB526" s="25"/>
      <c r="FC526" s="25"/>
      <c r="FD526" s="25"/>
      <c r="FE526" s="25"/>
      <c r="FF526" s="25"/>
      <c r="FG526" s="25"/>
      <c r="FH526" s="25"/>
      <c r="FI526" s="25"/>
      <c r="FJ526" s="25"/>
      <c r="FK526" s="25"/>
      <c r="FL526" s="25"/>
      <c r="FM526" s="25"/>
      <c r="FN526" s="25"/>
      <c r="FO526" s="25"/>
      <c r="FP526" s="25"/>
      <c r="FQ526" s="25"/>
      <c r="FR526" s="25"/>
      <c r="FS526" s="25"/>
      <c r="FT526" s="25"/>
      <c r="FU526" s="25"/>
      <c r="FV526" s="25"/>
      <c r="FW526" s="25"/>
      <c r="FX526" s="25"/>
      <c r="FY526" s="25"/>
      <c r="FZ526" s="25"/>
      <c r="GA526" s="25"/>
      <c r="GB526" s="25"/>
      <c r="GC526" s="25"/>
      <c r="GD526" s="25"/>
      <c r="GE526" s="25"/>
      <c r="GF526" s="25"/>
      <c r="GG526" s="25"/>
      <c r="GH526" s="25"/>
      <c r="GI526" s="25"/>
      <c r="GJ526" s="25"/>
      <c r="GK526" s="25"/>
      <c r="GL526" s="25"/>
      <c r="GM526" s="25"/>
      <c r="GN526" s="25"/>
      <c r="GO526" s="25"/>
      <c r="GP526" s="25"/>
      <c r="GQ526" s="25"/>
      <c r="GR526" s="25"/>
      <c r="GS526" s="25"/>
      <c r="GT526" s="25"/>
      <c r="GU526" s="25"/>
      <c r="GV526" s="25"/>
      <c r="GW526" s="25"/>
      <c r="GX526" s="25"/>
      <c r="GY526" s="25"/>
      <c r="GZ526" s="25"/>
      <c r="HA526" s="25"/>
      <c r="HB526" s="25"/>
      <c r="HC526" s="25"/>
      <c r="HD526" s="25"/>
      <c r="HE526" s="25"/>
      <c r="HF526" s="25"/>
      <c r="HG526" s="25"/>
      <c r="HH526" s="25"/>
      <c r="HI526" s="25"/>
      <c r="HJ526" s="25"/>
      <c r="HK526" s="25"/>
      <c r="HL526" s="25"/>
      <c r="HM526" s="25"/>
      <c r="HN526" s="25"/>
      <c r="HO526" s="25"/>
      <c r="HP526" s="25"/>
      <c r="HQ526" s="25"/>
      <c r="HR526" s="25"/>
      <c r="HS526" s="25"/>
      <c r="HT526" s="25"/>
    </row>
    <row r="527" spans="1:228">
      <c r="B527" s="29"/>
      <c r="C527" s="30"/>
      <c r="D527" s="43"/>
      <c r="E527" s="42" t="s">
        <v>409</v>
      </c>
      <c r="F527" s="35"/>
      <c r="G527" s="30"/>
      <c r="H527" s="30"/>
      <c r="I527" s="189"/>
      <c r="J527" s="189"/>
      <c r="K527" s="189"/>
      <c r="L527" s="30"/>
    </row>
    <row r="528" spans="1:228">
      <c r="A528" s="82">
        <v>12500</v>
      </c>
      <c r="B528" s="72" t="s">
        <v>168</v>
      </c>
      <c r="C528" s="44">
        <v>12</v>
      </c>
      <c r="D528" s="154"/>
      <c r="E528" s="166" t="s">
        <v>429</v>
      </c>
      <c r="F528" s="166" t="s">
        <v>429</v>
      </c>
      <c r="G528" s="166" t="s">
        <v>429</v>
      </c>
      <c r="H528" s="70"/>
      <c r="I528" s="166" t="s">
        <v>430</v>
      </c>
      <c r="J528" s="166" t="s">
        <v>431</v>
      </c>
      <c r="K528" s="190" t="s">
        <v>434</v>
      </c>
      <c r="L528" s="70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A528" s="71"/>
      <c r="AB528" s="71"/>
      <c r="AC528" s="71"/>
      <c r="AD528" s="71"/>
      <c r="AE528" s="71"/>
      <c r="AF528" s="71"/>
      <c r="AG528" s="71"/>
      <c r="AH528" s="71"/>
      <c r="AI528" s="71"/>
      <c r="AJ528" s="71"/>
      <c r="AK528" s="71"/>
      <c r="AL528" s="71"/>
      <c r="AM528" s="71"/>
      <c r="AN528" s="71"/>
      <c r="AO528" s="71"/>
      <c r="AP528" s="71"/>
      <c r="AQ528" s="71"/>
      <c r="AR528" s="71"/>
      <c r="AS528" s="71"/>
      <c r="AT528" s="71"/>
      <c r="AU528" s="71"/>
      <c r="AV528" s="71"/>
      <c r="AW528" s="71"/>
      <c r="AX528" s="71"/>
      <c r="AY528" s="71"/>
      <c r="AZ528" s="71"/>
      <c r="BA528" s="71"/>
      <c r="BB528" s="71"/>
      <c r="BC528" s="71"/>
      <c r="BD528" s="71"/>
      <c r="BE528" s="71"/>
      <c r="BF528" s="71"/>
      <c r="BG528" s="71"/>
      <c r="BH528" s="71"/>
      <c r="BI528" s="71"/>
      <c r="BJ528" s="71"/>
      <c r="BK528" s="71"/>
      <c r="BL528" s="71"/>
      <c r="BM528" s="71"/>
      <c r="BN528" s="71"/>
      <c r="BO528" s="71"/>
      <c r="BP528" s="71"/>
      <c r="BQ528" s="71"/>
      <c r="BR528" s="71"/>
      <c r="BS528" s="71"/>
      <c r="BT528" s="71"/>
      <c r="BU528" s="71"/>
      <c r="BV528" s="71"/>
      <c r="BW528" s="71"/>
      <c r="BX528" s="71"/>
      <c r="BY528" s="71"/>
      <c r="BZ528" s="71"/>
      <c r="CA528" s="71"/>
      <c r="CB528" s="71"/>
      <c r="CC528" s="71"/>
      <c r="CD528" s="71"/>
      <c r="CE528" s="71"/>
      <c r="CF528" s="71"/>
      <c r="CG528" s="71"/>
      <c r="CH528" s="71"/>
      <c r="CI528" s="71"/>
      <c r="CJ528" s="71"/>
      <c r="CK528" s="71"/>
      <c r="CL528" s="71"/>
      <c r="CM528" s="71"/>
      <c r="CN528" s="71"/>
      <c r="CO528" s="71"/>
      <c r="CP528" s="71"/>
      <c r="CQ528" s="71"/>
      <c r="CR528" s="71"/>
      <c r="CS528" s="71"/>
      <c r="CT528" s="71"/>
      <c r="CU528" s="71"/>
      <c r="CV528" s="71"/>
      <c r="CW528" s="71"/>
      <c r="CX528" s="71"/>
      <c r="CY528" s="71"/>
      <c r="CZ528" s="71"/>
      <c r="DA528" s="71"/>
      <c r="DB528" s="71"/>
      <c r="DC528" s="71"/>
      <c r="DD528" s="71"/>
      <c r="DE528" s="71"/>
      <c r="DF528" s="71"/>
      <c r="DG528" s="71"/>
      <c r="DH528" s="71"/>
      <c r="DI528" s="71"/>
      <c r="DJ528" s="71"/>
      <c r="DK528" s="71"/>
      <c r="DL528" s="71"/>
      <c r="DM528" s="71"/>
      <c r="DN528" s="71"/>
      <c r="DO528" s="71"/>
      <c r="DP528" s="71"/>
      <c r="DQ528" s="71"/>
      <c r="DR528" s="71"/>
      <c r="DS528" s="71"/>
      <c r="DT528" s="71"/>
      <c r="DU528" s="71"/>
      <c r="DV528" s="71"/>
      <c r="DW528" s="71"/>
      <c r="DX528" s="71"/>
      <c r="DY528" s="71"/>
      <c r="DZ528" s="71"/>
      <c r="EA528" s="71"/>
      <c r="EB528" s="71"/>
      <c r="EC528" s="71"/>
      <c r="ED528" s="71"/>
      <c r="EE528" s="71"/>
      <c r="EF528" s="71"/>
      <c r="EG528" s="71"/>
      <c r="EH528" s="71"/>
      <c r="EI528" s="71"/>
      <c r="EJ528" s="71"/>
      <c r="EK528" s="71"/>
      <c r="EL528" s="71"/>
      <c r="EM528" s="71"/>
      <c r="EN528" s="71"/>
      <c r="EO528" s="71"/>
      <c r="EP528" s="71"/>
      <c r="EQ528" s="71"/>
      <c r="ER528" s="71"/>
      <c r="ES528" s="71"/>
      <c r="ET528" s="71"/>
      <c r="EU528" s="71"/>
      <c r="EV528" s="71"/>
      <c r="EW528" s="71"/>
      <c r="EX528" s="71"/>
      <c r="EY528" s="71"/>
      <c r="EZ528" s="71"/>
      <c r="FA528" s="71"/>
      <c r="FB528" s="71"/>
      <c r="FC528" s="71"/>
      <c r="FD528" s="71"/>
      <c r="FE528" s="71"/>
      <c r="FF528" s="71"/>
      <c r="FG528" s="71"/>
      <c r="FH528" s="71"/>
      <c r="FI528" s="71"/>
      <c r="FJ528" s="71"/>
      <c r="FK528" s="71"/>
      <c r="FL528" s="71"/>
      <c r="FM528" s="71"/>
      <c r="FN528" s="71"/>
      <c r="FO528" s="71"/>
      <c r="FP528" s="71"/>
      <c r="FQ528" s="71"/>
      <c r="FR528" s="71"/>
      <c r="FS528" s="71"/>
      <c r="FT528" s="71"/>
      <c r="FU528" s="71"/>
      <c r="FV528" s="71"/>
      <c r="FW528" s="71"/>
      <c r="FX528" s="71"/>
      <c r="FY528" s="71"/>
      <c r="FZ528" s="71"/>
      <c r="GA528" s="71"/>
      <c r="GB528" s="71"/>
      <c r="GC528" s="71"/>
      <c r="GD528" s="71"/>
      <c r="GE528" s="71"/>
      <c r="GF528" s="71"/>
      <c r="GG528" s="71"/>
      <c r="GH528" s="71"/>
      <c r="GI528" s="71"/>
      <c r="GJ528" s="71"/>
      <c r="GK528" s="71"/>
      <c r="GL528" s="71"/>
      <c r="GM528" s="71"/>
      <c r="GN528" s="71"/>
      <c r="GO528" s="71"/>
      <c r="GP528" s="71"/>
      <c r="GQ528" s="71"/>
      <c r="GR528" s="71"/>
      <c r="GS528" s="71"/>
      <c r="GT528" s="71"/>
      <c r="GU528" s="71"/>
      <c r="GV528" s="71"/>
      <c r="GW528" s="71"/>
      <c r="GX528" s="71"/>
      <c r="GY528" s="71"/>
      <c r="GZ528" s="71"/>
      <c r="HA528" s="71"/>
      <c r="HB528" s="71"/>
      <c r="HC528" s="71"/>
      <c r="HD528" s="71"/>
      <c r="HE528" s="71"/>
      <c r="HF528" s="71"/>
      <c r="HG528" s="71"/>
      <c r="HH528" s="71"/>
      <c r="HI528" s="71"/>
      <c r="HJ528" s="71"/>
      <c r="HK528" s="71"/>
      <c r="HL528" s="71"/>
      <c r="HM528" s="71"/>
      <c r="HN528" s="71"/>
      <c r="HO528" s="71"/>
      <c r="HP528" s="71"/>
      <c r="HQ528" s="71"/>
      <c r="HR528" s="71"/>
      <c r="HS528" s="71"/>
      <c r="HT528" s="71"/>
    </row>
    <row r="529" spans="1:228">
      <c r="B529" s="36"/>
      <c r="C529" s="31"/>
      <c r="D529" s="42"/>
      <c r="E529" s="102" t="s">
        <v>429</v>
      </c>
      <c r="F529" s="35"/>
      <c r="G529" s="30"/>
      <c r="H529" s="30"/>
      <c r="I529" s="189"/>
      <c r="J529" s="189"/>
      <c r="K529" s="189"/>
      <c r="L529" s="30"/>
    </row>
    <row r="530" spans="1:228">
      <c r="B530" s="36"/>
      <c r="C530" s="31"/>
      <c r="D530" s="42"/>
      <c r="E530" s="102" t="s">
        <v>429</v>
      </c>
      <c r="F530" s="35"/>
      <c r="G530" s="30"/>
      <c r="H530" s="30"/>
      <c r="I530" s="189"/>
      <c r="J530" s="189"/>
      <c r="K530" s="189"/>
      <c r="L530" s="30"/>
    </row>
    <row r="531" spans="1:228">
      <c r="B531" s="36"/>
      <c r="C531" s="31"/>
      <c r="D531" s="42"/>
      <c r="E531" s="102" t="s">
        <v>429</v>
      </c>
      <c r="F531" s="35"/>
      <c r="G531" s="30"/>
      <c r="H531" s="30"/>
      <c r="I531" s="189"/>
      <c r="J531" s="189"/>
      <c r="K531" s="189"/>
      <c r="L531" s="30"/>
    </row>
    <row r="532" spans="1:228">
      <c r="B532" s="36"/>
      <c r="C532" s="31"/>
      <c r="D532" s="42"/>
      <c r="E532" s="102" t="s">
        <v>429</v>
      </c>
      <c r="F532" s="35"/>
      <c r="G532" s="30"/>
      <c r="H532" s="30"/>
      <c r="I532" s="189"/>
      <c r="J532" s="189"/>
      <c r="K532" s="189"/>
      <c r="L532" s="30"/>
    </row>
    <row r="533" spans="1:228">
      <c r="B533" s="36"/>
      <c r="C533" s="31"/>
      <c r="D533" s="42"/>
      <c r="E533" s="102" t="s">
        <v>429</v>
      </c>
      <c r="F533" s="35"/>
      <c r="G533" s="30"/>
      <c r="H533" s="30"/>
      <c r="I533" s="189"/>
      <c r="J533" s="189"/>
      <c r="K533" s="189"/>
      <c r="L533" s="30"/>
    </row>
    <row r="534" spans="1:228">
      <c r="B534" s="36"/>
      <c r="C534" s="31"/>
      <c r="D534" s="42"/>
      <c r="E534" s="102" t="s">
        <v>429</v>
      </c>
      <c r="F534" s="35"/>
      <c r="G534" s="30"/>
      <c r="H534" s="30"/>
      <c r="I534" s="189"/>
      <c r="J534" s="189"/>
      <c r="K534" s="189"/>
      <c r="L534" s="30"/>
    </row>
    <row r="535" spans="1:228">
      <c r="B535" s="36"/>
      <c r="C535" s="31"/>
      <c r="D535" s="42"/>
      <c r="E535" s="102" t="s">
        <v>429</v>
      </c>
      <c r="F535" s="35"/>
      <c r="G535" s="30"/>
      <c r="H535" s="30"/>
      <c r="I535" s="189"/>
      <c r="J535" s="189"/>
      <c r="K535" s="189"/>
      <c r="L535" s="30"/>
    </row>
    <row r="536" spans="1:228">
      <c r="B536" s="36"/>
      <c r="C536" s="31"/>
      <c r="D536" s="42"/>
      <c r="E536" s="102" t="s">
        <v>429</v>
      </c>
      <c r="F536" s="35"/>
      <c r="G536" s="30"/>
      <c r="H536" s="30"/>
      <c r="I536" s="189"/>
      <c r="J536" s="189"/>
      <c r="K536" s="189"/>
      <c r="L536" s="30"/>
    </row>
    <row r="537" spans="1:228" s="71" customFormat="1">
      <c r="A537" s="83"/>
      <c r="B537" s="36"/>
      <c r="C537" s="31"/>
      <c r="D537" s="42"/>
      <c r="E537" s="102" t="s">
        <v>429</v>
      </c>
      <c r="F537" s="35"/>
      <c r="G537" s="30"/>
      <c r="H537" s="30"/>
      <c r="I537" s="189"/>
      <c r="J537" s="189"/>
      <c r="K537" s="189"/>
      <c r="L537" s="30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  <c r="BJ537" s="25"/>
      <c r="BK537" s="25"/>
      <c r="BL537" s="25"/>
      <c r="BM537" s="25"/>
      <c r="BN537" s="25"/>
      <c r="BO537" s="25"/>
      <c r="BP537" s="25"/>
      <c r="BQ537" s="25"/>
      <c r="BR537" s="25"/>
      <c r="BS537" s="25"/>
      <c r="BT537" s="25"/>
      <c r="BU537" s="25"/>
      <c r="BV537" s="25"/>
      <c r="BW537" s="25"/>
      <c r="BX537" s="25"/>
      <c r="BY537" s="25"/>
      <c r="BZ537" s="25"/>
      <c r="CA537" s="25"/>
      <c r="CB537" s="25"/>
      <c r="CC537" s="25"/>
      <c r="CD537" s="25"/>
      <c r="CE537" s="25"/>
      <c r="CF537" s="25"/>
      <c r="CG537" s="25"/>
      <c r="CH537" s="25"/>
      <c r="CI537" s="25"/>
      <c r="CJ537" s="25"/>
      <c r="CK537" s="25"/>
      <c r="CL537" s="25"/>
      <c r="CM537" s="25"/>
      <c r="CN537" s="25"/>
      <c r="CO537" s="25"/>
      <c r="CP537" s="25"/>
      <c r="CQ537" s="25"/>
      <c r="CR537" s="25"/>
      <c r="CS537" s="25"/>
      <c r="CT537" s="25"/>
      <c r="CU537" s="25"/>
      <c r="CV537" s="25"/>
      <c r="CW537" s="25"/>
      <c r="CX537" s="25"/>
      <c r="CY537" s="25"/>
      <c r="CZ537" s="25"/>
      <c r="DA537" s="25"/>
      <c r="DB537" s="25"/>
      <c r="DC537" s="25"/>
      <c r="DD537" s="25"/>
      <c r="DE537" s="25"/>
      <c r="DF537" s="25"/>
      <c r="DG537" s="25"/>
      <c r="DH537" s="25"/>
      <c r="DI537" s="25"/>
      <c r="DJ537" s="25"/>
      <c r="DK537" s="25"/>
      <c r="DL537" s="25"/>
      <c r="DM537" s="25"/>
      <c r="DN537" s="25"/>
      <c r="DO537" s="25"/>
      <c r="DP537" s="25"/>
      <c r="DQ537" s="25"/>
      <c r="DR537" s="25"/>
      <c r="DS537" s="25"/>
      <c r="DT537" s="25"/>
      <c r="DU537" s="25"/>
      <c r="DV537" s="25"/>
      <c r="DW537" s="25"/>
      <c r="DX537" s="25"/>
      <c r="DY537" s="25"/>
      <c r="DZ537" s="25"/>
      <c r="EA537" s="25"/>
      <c r="EB537" s="25"/>
      <c r="EC537" s="25"/>
      <c r="ED537" s="25"/>
      <c r="EE537" s="25"/>
      <c r="EF537" s="25"/>
      <c r="EG537" s="25"/>
      <c r="EH537" s="25"/>
      <c r="EI537" s="25"/>
      <c r="EJ537" s="25"/>
      <c r="EK537" s="25"/>
      <c r="EL537" s="25"/>
      <c r="EM537" s="25"/>
      <c r="EN537" s="25"/>
      <c r="EO537" s="25"/>
      <c r="EP537" s="25"/>
      <c r="EQ537" s="25"/>
      <c r="ER537" s="25"/>
      <c r="ES537" s="25"/>
      <c r="ET537" s="25"/>
      <c r="EU537" s="25"/>
      <c r="EV537" s="25"/>
      <c r="EW537" s="25"/>
      <c r="EX537" s="25"/>
      <c r="EY537" s="25"/>
      <c r="EZ537" s="25"/>
      <c r="FA537" s="25"/>
      <c r="FB537" s="25"/>
      <c r="FC537" s="25"/>
      <c r="FD537" s="25"/>
      <c r="FE537" s="25"/>
      <c r="FF537" s="25"/>
      <c r="FG537" s="25"/>
      <c r="FH537" s="25"/>
      <c r="FI537" s="25"/>
      <c r="FJ537" s="25"/>
      <c r="FK537" s="25"/>
      <c r="FL537" s="25"/>
      <c r="FM537" s="25"/>
      <c r="FN537" s="25"/>
      <c r="FO537" s="25"/>
      <c r="FP537" s="25"/>
      <c r="FQ537" s="25"/>
      <c r="FR537" s="25"/>
      <c r="FS537" s="25"/>
      <c r="FT537" s="25"/>
      <c r="FU537" s="25"/>
      <c r="FV537" s="25"/>
      <c r="FW537" s="25"/>
      <c r="FX537" s="25"/>
      <c r="FY537" s="25"/>
      <c r="FZ537" s="25"/>
      <c r="GA537" s="25"/>
      <c r="GB537" s="25"/>
      <c r="GC537" s="25"/>
      <c r="GD537" s="25"/>
      <c r="GE537" s="25"/>
      <c r="GF537" s="25"/>
      <c r="GG537" s="25"/>
      <c r="GH537" s="25"/>
      <c r="GI537" s="25"/>
      <c r="GJ537" s="25"/>
      <c r="GK537" s="25"/>
      <c r="GL537" s="25"/>
      <c r="GM537" s="25"/>
      <c r="GN537" s="25"/>
      <c r="GO537" s="25"/>
      <c r="GP537" s="25"/>
      <c r="GQ537" s="25"/>
      <c r="GR537" s="25"/>
      <c r="GS537" s="25"/>
      <c r="GT537" s="25"/>
      <c r="GU537" s="25"/>
      <c r="GV537" s="25"/>
      <c r="GW537" s="25"/>
      <c r="GX537" s="25"/>
      <c r="GY537" s="25"/>
      <c r="GZ537" s="25"/>
      <c r="HA537" s="25"/>
      <c r="HB537" s="25"/>
      <c r="HC537" s="25"/>
      <c r="HD537" s="25"/>
      <c r="HE537" s="25"/>
      <c r="HF537" s="25"/>
      <c r="HG537" s="25"/>
      <c r="HH537" s="25"/>
      <c r="HI537" s="25"/>
      <c r="HJ537" s="25"/>
      <c r="HK537" s="25"/>
      <c r="HL537" s="25"/>
      <c r="HM537" s="25"/>
      <c r="HN537" s="25"/>
      <c r="HO537" s="25"/>
      <c r="HP537" s="25"/>
      <c r="HQ537" s="25"/>
      <c r="HR537" s="25"/>
      <c r="HS537" s="25"/>
      <c r="HT537" s="25"/>
    </row>
    <row r="538" spans="1:228">
      <c r="B538" s="36"/>
      <c r="C538" s="31"/>
      <c r="D538" s="42"/>
      <c r="E538" s="102" t="s">
        <v>429</v>
      </c>
      <c r="F538" s="35"/>
      <c r="G538" s="30"/>
      <c r="H538" s="30"/>
      <c r="I538" s="189"/>
      <c r="J538" s="189"/>
      <c r="K538" s="189"/>
      <c r="L538" s="30"/>
      <c r="N538" s="30"/>
      <c r="O538" s="30"/>
      <c r="P538" s="32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  <c r="AC538" s="36"/>
      <c r="AD538" s="36"/>
      <c r="AE538" s="36"/>
      <c r="AF538" s="36"/>
      <c r="AG538" s="36"/>
      <c r="AH538" s="36"/>
      <c r="AI538" s="36"/>
      <c r="AJ538" s="36"/>
      <c r="AK538" s="36"/>
      <c r="AL538" s="36"/>
      <c r="AM538" s="36"/>
      <c r="AN538" s="36"/>
      <c r="AO538" s="36"/>
      <c r="AP538" s="36"/>
      <c r="AQ538" s="36"/>
      <c r="AR538" s="36"/>
      <c r="AS538" s="36"/>
      <c r="AT538" s="36"/>
      <c r="AU538" s="36"/>
      <c r="AV538" s="36"/>
      <c r="AW538" s="36"/>
      <c r="AX538" s="36"/>
      <c r="AY538" s="36"/>
      <c r="AZ538" s="36"/>
      <c r="BA538" s="36"/>
      <c r="BB538" s="36"/>
      <c r="BC538" s="36"/>
      <c r="BD538" s="36"/>
      <c r="BE538" s="36"/>
      <c r="BF538" s="36"/>
      <c r="BG538" s="36"/>
      <c r="BH538" s="36"/>
      <c r="BI538" s="36"/>
      <c r="BJ538" s="36"/>
      <c r="BK538" s="36"/>
      <c r="BL538" s="36"/>
      <c r="BM538" s="36"/>
      <c r="BN538" s="36"/>
      <c r="BO538" s="36"/>
      <c r="BP538" s="36"/>
      <c r="BQ538" s="36"/>
      <c r="BR538" s="36"/>
      <c r="BS538" s="36"/>
      <c r="BT538" s="36"/>
      <c r="BU538" s="36"/>
      <c r="BV538" s="36"/>
      <c r="BW538" s="36"/>
      <c r="BX538" s="36"/>
      <c r="BY538" s="36"/>
      <c r="BZ538" s="36"/>
      <c r="CA538" s="36"/>
      <c r="CB538" s="36"/>
      <c r="CC538" s="36"/>
      <c r="CD538" s="36"/>
      <c r="CE538" s="36"/>
      <c r="CF538" s="36"/>
      <c r="CG538" s="36"/>
      <c r="CH538" s="36"/>
      <c r="CI538" s="36"/>
      <c r="CJ538" s="36"/>
      <c r="CK538" s="36"/>
      <c r="CL538" s="36"/>
      <c r="CM538" s="36"/>
      <c r="CN538" s="36"/>
      <c r="CO538" s="36"/>
      <c r="CP538" s="36"/>
      <c r="CQ538" s="36"/>
      <c r="CR538" s="36"/>
      <c r="CS538" s="36"/>
      <c r="CT538" s="36"/>
      <c r="CU538" s="36"/>
      <c r="CV538" s="36"/>
      <c r="CW538" s="36"/>
      <c r="CX538" s="36"/>
      <c r="CY538" s="36"/>
      <c r="CZ538" s="36"/>
      <c r="DA538" s="36"/>
      <c r="DB538" s="36"/>
      <c r="DC538" s="36"/>
      <c r="DD538" s="36"/>
      <c r="DE538" s="36"/>
      <c r="DF538" s="36"/>
      <c r="DG538" s="36"/>
      <c r="DH538" s="36"/>
      <c r="DI538" s="36"/>
      <c r="DJ538" s="36"/>
      <c r="DK538" s="36"/>
      <c r="DL538" s="36"/>
      <c r="DM538" s="36"/>
      <c r="DN538" s="36"/>
      <c r="DO538" s="36"/>
      <c r="DP538" s="36"/>
      <c r="DQ538" s="36"/>
      <c r="DR538" s="36"/>
      <c r="DS538" s="36"/>
      <c r="DT538" s="36"/>
      <c r="DU538" s="36"/>
      <c r="DV538" s="36"/>
      <c r="DW538" s="36"/>
      <c r="DX538" s="36"/>
      <c r="DY538" s="36"/>
      <c r="DZ538" s="36"/>
      <c r="EA538" s="36"/>
      <c r="EB538" s="36"/>
      <c r="EC538" s="36"/>
      <c r="ED538" s="36"/>
      <c r="EE538" s="36"/>
      <c r="EF538" s="36"/>
      <c r="EG538" s="36"/>
      <c r="EH538" s="36"/>
      <c r="EI538" s="36"/>
      <c r="EJ538" s="36"/>
      <c r="EK538" s="36"/>
      <c r="EL538" s="36"/>
      <c r="EM538" s="36"/>
      <c r="EN538" s="36"/>
      <c r="EO538" s="36"/>
      <c r="EP538" s="36"/>
      <c r="EQ538" s="36"/>
      <c r="ER538" s="36"/>
      <c r="ES538" s="36"/>
      <c r="ET538" s="36"/>
      <c r="EU538" s="36"/>
      <c r="EV538" s="36"/>
      <c r="EW538" s="36"/>
      <c r="EX538" s="36"/>
      <c r="EY538" s="36"/>
      <c r="EZ538" s="36"/>
      <c r="FA538" s="36"/>
      <c r="FB538" s="36"/>
      <c r="FC538" s="36"/>
      <c r="FD538" s="36"/>
      <c r="FE538" s="36"/>
      <c r="FF538" s="36"/>
      <c r="FG538" s="36"/>
      <c r="FH538" s="36"/>
      <c r="FI538" s="36"/>
      <c r="FJ538" s="36"/>
      <c r="FK538" s="36"/>
      <c r="FL538" s="36"/>
      <c r="FM538" s="36"/>
      <c r="FN538" s="36"/>
      <c r="FO538" s="36"/>
      <c r="FP538" s="36"/>
      <c r="FQ538" s="36"/>
      <c r="FR538" s="36"/>
      <c r="FS538" s="36"/>
      <c r="FT538" s="36"/>
      <c r="FU538" s="36"/>
      <c r="FV538" s="36"/>
      <c r="FW538" s="36"/>
      <c r="FX538" s="36"/>
      <c r="FY538" s="36"/>
      <c r="FZ538" s="36"/>
      <c r="GA538" s="36"/>
      <c r="GB538" s="36"/>
      <c r="GC538" s="36"/>
      <c r="GD538" s="36"/>
      <c r="GE538" s="36"/>
      <c r="GF538" s="36"/>
      <c r="GG538" s="36"/>
      <c r="GH538" s="36"/>
      <c r="GI538" s="36"/>
      <c r="GJ538" s="36"/>
      <c r="GK538" s="36"/>
      <c r="GL538" s="36"/>
      <c r="GM538" s="36"/>
      <c r="GN538" s="36"/>
      <c r="GO538" s="36"/>
      <c r="GP538" s="36"/>
      <c r="GQ538" s="36"/>
      <c r="GR538" s="36"/>
      <c r="GS538" s="36"/>
      <c r="GT538" s="36"/>
      <c r="GU538" s="36"/>
      <c r="GV538" s="36"/>
      <c r="GW538" s="36"/>
      <c r="GX538" s="36"/>
      <c r="GY538" s="36"/>
      <c r="GZ538" s="36"/>
      <c r="HA538" s="36"/>
      <c r="HB538" s="36"/>
      <c r="HC538" s="36"/>
      <c r="HD538" s="36"/>
      <c r="HE538" s="36"/>
      <c r="HF538" s="36"/>
      <c r="HG538" s="36"/>
      <c r="HH538" s="36"/>
      <c r="HI538" s="36"/>
      <c r="HJ538" s="36"/>
      <c r="HK538" s="36"/>
      <c r="HL538" s="36"/>
      <c r="HM538" s="36"/>
      <c r="HN538" s="36"/>
      <c r="HO538" s="36"/>
      <c r="HP538" s="36"/>
      <c r="HQ538" s="36"/>
      <c r="HR538" s="36"/>
      <c r="HS538" s="36"/>
      <c r="HT538" s="36"/>
    </row>
    <row r="539" spans="1:228">
      <c r="B539" s="36"/>
      <c r="C539" s="31"/>
      <c r="D539" s="42"/>
      <c r="E539" s="102" t="s">
        <v>429</v>
      </c>
      <c r="F539" s="35"/>
      <c r="G539" s="30"/>
      <c r="H539" s="30"/>
      <c r="I539" s="189"/>
      <c r="J539" s="189"/>
      <c r="K539" s="189"/>
      <c r="L539" s="30"/>
      <c r="N539" s="30"/>
      <c r="O539" s="30"/>
      <c r="P539" s="32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  <c r="AC539" s="36"/>
      <c r="AD539" s="36"/>
      <c r="AE539" s="36"/>
      <c r="AF539" s="36"/>
      <c r="AG539" s="36"/>
      <c r="AH539" s="36"/>
      <c r="AI539" s="36"/>
      <c r="AJ539" s="36"/>
      <c r="AK539" s="36"/>
      <c r="AL539" s="36"/>
      <c r="AM539" s="36"/>
      <c r="AN539" s="36"/>
      <c r="AO539" s="36"/>
      <c r="AP539" s="36"/>
      <c r="AQ539" s="36"/>
      <c r="AR539" s="36"/>
      <c r="AS539" s="36"/>
      <c r="AT539" s="36"/>
      <c r="AU539" s="36"/>
      <c r="AV539" s="36"/>
      <c r="AW539" s="36"/>
      <c r="AX539" s="36"/>
      <c r="AY539" s="36"/>
      <c r="AZ539" s="36"/>
      <c r="BA539" s="36"/>
      <c r="BB539" s="36"/>
      <c r="BC539" s="36"/>
      <c r="BD539" s="36"/>
      <c r="BE539" s="36"/>
      <c r="BF539" s="36"/>
      <c r="BG539" s="36"/>
      <c r="BH539" s="36"/>
      <c r="BI539" s="36"/>
      <c r="BJ539" s="36"/>
      <c r="BK539" s="36"/>
      <c r="BL539" s="36"/>
      <c r="BM539" s="36"/>
      <c r="BN539" s="36"/>
      <c r="BO539" s="36"/>
      <c r="BP539" s="36"/>
      <c r="BQ539" s="36"/>
      <c r="BR539" s="36"/>
      <c r="BS539" s="36"/>
      <c r="BT539" s="36"/>
      <c r="BU539" s="36"/>
      <c r="BV539" s="36"/>
      <c r="BW539" s="36"/>
      <c r="BX539" s="36"/>
      <c r="BY539" s="36"/>
      <c r="BZ539" s="36"/>
      <c r="CA539" s="36"/>
      <c r="CB539" s="36"/>
      <c r="CC539" s="36"/>
      <c r="CD539" s="36"/>
      <c r="CE539" s="36"/>
      <c r="CF539" s="36"/>
      <c r="CG539" s="36"/>
      <c r="CH539" s="36"/>
      <c r="CI539" s="36"/>
      <c r="CJ539" s="36"/>
      <c r="CK539" s="36"/>
      <c r="CL539" s="36"/>
      <c r="CM539" s="36"/>
      <c r="CN539" s="36"/>
      <c r="CO539" s="36"/>
      <c r="CP539" s="36"/>
      <c r="CQ539" s="36"/>
      <c r="CR539" s="36"/>
      <c r="CS539" s="36"/>
      <c r="CT539" s="36"/>
      <c r="CU539" s="36"/>
      <c r="CV539" s="36"/>
      <c r="CW539" s="36"/>
      <c r="CX539" s="36"/>
      <c r="CY539" s="36"/>
      <c r="CZ539" s="36"/>
      <c r="DA539" s="36"/>
      <c r="DB539" s="36"/>
      <c r="DC539" s="36"/>
      <c r="DD539" s="36"/>
      <c r="DE539" s="36"/>
      <c r="DF539" s="36"/>
      <c r="DG539" s="36"/>
      <c r="DH539" s="36"/>
      <c r="DI539" s="36"/>
      <c r="DJ539" s="36"/>
      <c r="DK539" s="36"/>
      <c r="DL539" s="36"/>
      <c r="DM539" s="36"/>
      <c r="DN539" s="36"/>
      <c r="DO539" s="36"/>
      <c r="DP539" s="36"/>
      <c r="DQ539" s="36"/>
      <c r="DR539" s="36"/>
      <c r="DS539" s="36"/>
      <c r="DT539" s="36"/>
      <c r="DU539" s="36"/>
      <c r="DV539" s="36"/>
      <c r="DW539" s="36"/>
      <c r="DX539" s="36"/>
      <c r="DY539" s="36"/>
      <c r="DZ539" s="36"/>
      <c r="EA539" s="36"/>
      <c r="EB539" s="36"/>
      <c r="EC539" s="36"/>
      <c r="ED539" s="36"/>
      <c r="EE539" s="36"/>
      <c r="EF539" s="36"/>
      <c r="EG539" s="36"/>
      <c r="EH539" s="36"/>
      <c r="EI539" s="36"/>
      <c r="EJ539" s="36"/>
      <c r="EK539" s="36"/>
      <c r="EL539" s="36"/>
      <c r="EM539" s="36"/>
      <c r="EN539" s="36"/>
      <c r="EO539" s="36"/>
      <c r="EP539" s="36"/>
      <c r="EQ539" s="36"/>
      <c r="ER539" s="36"/>
      <c r="ES539" s="36"/>
      <c r="ET539" s="36"/>
      <c r="EU539" s="36"/>
      <c r="EV539" s="36"/>
      <c r="EW539" s="36"/>
      <c r="EX539" s="36"/>
      <c r="EY539" s="36"/>
      <c r="EZ539" s="36"/>
      <c r="FA539" s="36"/>
      <c r="FB539" s="36"/>
      <c r="FC539" s="36"/>
      <c r="FD539" s="36"/>
      <c r="FE539" s="36"/>
      <c r="FF539" s="36"/>
      <c r="FG539" s="36"/>
      <c r="FH539" s="36"/>
      <c r="FI539" s="36"/>
      <c r="FJ539" s="36"/>
      <c r="FK539" s="36"/>
      <c r="FL539" s="36"/>
      <c r="FM539" s="36"/>
      <c r="FN539" s="36"/>
      <c r="FO539" s="36"/>
      <c r="FP539" s="36"/>
      <c r="FQ539" s="36"/>
      <c r="FR539" s="36"/>
      <c r="FS539" s="36"/>
      <c r="FT539" s="36"/>
      <c r="FU539" s="36"/>
      <c r="FV539" s="36"/>
      <c r="FW539" s="36"/>
      <c r="FX539" s="36"/>
      <c r="FY539" s="36"/>
      <c r="FZ539" s="36"/>
      <c r="GA539" s="36"/>
      <c r="GB539" s="36"/>
      <c r="GC539" s="36"/>
      <c r="GD539" s="36"/>
      <c r="GE539" s="36"/>
      <c r="GF539" s="36"/>
      <c r="GG539" s="36"/>
      <c r="GH539" s="36"/>
      <c r="GI539" s="36"/>
      <c r="GJ539" s="36"/>
      <c r="GK539" s="36"/>
      <c r="GL539" s="36"/>
      <c r="GM539" s="36"/>
      <c r="GN539" s="36"/>
      <c r="GO539" s="36"/>
      <c r="GP539" s="36"/>
      <c r="GQ539" s="36"/>
      <c r="GR539" s="36"/>
      <c r="GS539" s="36"/>
      <c r="GT539" s="36"/>
      <c r="GU539" s="36"/>
      <c r="GV539" s="36"/>
      <c r="GW539" s="36"/>
      <c r="GX539" s="36"/>
      <c r="GY539" s="36"/>
      <c r="GZ539" s="36"/>
      <c r="HA539" s="36"/>
      <c r="HB539" s="36"/>
      <c r="HC539" s="36"/>
      <c r="HD539" s="36"/>
      <c r="HE539" s="36"/>
      <c r="HF539" s="36"/>
      <c r="HG539" s="36"/>
      <c r="HH539" s="36"/>
      <c r="HI539" s="36"/>
      <c r="HJ539" s="36"/>
      <c r="HK539" s="36"/>
      <c r="HL539" s="36"/>
      <c r="HM539" s="36"/>
      <c r="HN539" s="36"/>
      <c r="HO539" s="36"/>
      <c r="HP539" s="36"/>
      <c r="HQ539" s="36"/>
      <c r="HR539" s="36"/>
      <c r="HS539" s="36"/>
      <c r="HT539" s="36"/>
    </row>
    <row r="540" spans="1:228">
      <c r="B540" s="36"/>
      <c r="C540" s="30"/>
      <c r="D540" s="43"/>
      <c r="E540" s="102" t="s">
        <v>429</v>
      </c>
      <c r="F540" s="35"/>
      <c r="G540" s="30"/>
      <c r="H540" s="30"/>
      <c r="I540" s="189"/>
      <c r="J540" s="189"/>
      <c r="K540" s="189"/>
      <c r="L540" s="30"/>
    </row>
    <row r="541" spans="1:228">
      <c r="A541" s="82">
        <v>12500</v>
      </c>
      <c r="B541" s="68" t="s">
        <v>168</v>
      </c>
      <c r="C541" s="70">
        <v>12</v>
      </c>
      <c r="D541" s="69"/>
      <c r="E541" s="69" t="s">
        <v>351</v>
      </c>
      <c r="F541" s="69" t="s">
        <v>351</v>
      </c>
      <c r="G541" s="69" t="s">
        <v>351</v>
      </c>
      <c r="H541" s="70"/>
      <c r="I541" s="166" t="s">
        <v>352</v>
      </c>
      <c r="J541" s="166" t="s">
        <v>353</v>
      </c>
      <c r="K541" s="70"/>
      <c r="L541" s="70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  <c r="AA541" s="71"/>
      <c r="AB541" s="71"/>
      <c r="AC541" s="71"/>
      <c r="AD541" s="71"/>
      <c r="AE541" s="71"/>
      <c r="AF541" s="71"/>
      <c r="AG541" s="71"/>
      <c r="AH541" s="71"/>
      <c r="AI541" s="71"/>
      <c r="AJ541" s="71"/>
      <c r="AK541" s="71"/>
      <c r="AL541" s="71"/>
      <c r="AM541" s="71"/>
      <c r="AN541" s="71"/>
      <c r="AO541" s="71"/>
      <c r="AP541" s="71"/>
      <c r="AQ541" s="71"/>
      <c r="AR541" s="71"/>
      <c r="AS541" s="71"/>
      <c r="AT541" s="71"/>
      <c r="AU541" s="71"/>
      <c r="AV541" s="71"/>
      <c r="AW541" s="71"/>
      <c r="AX541" s="71"/>
      <c r="AY541" s="71"/>
      <c r="AZ541" s="71"/>
      <c r="BA541" s="71"/>
      <c r="BB541" s="71"/>
      <c r="BC541" s="71"/>
      <c r="BD541" s="71"/>
      <c r="BE541" s="71"/>
      <c r="BF541" s="71"/>
      <c r="BG541" s="71"/>
      <c r="BH541" s="71"/>
      <c r="BI541" s="71"/>
      <c r="BJ541" s="71"/>
      <c r="BK541" s="71"/>
      <c r="BL541" s="71"/>
      <c r="BM541" s="71"/>
      <c r="BN541" s="71"/>
      <c r="BO541" s="71"/>
      <c r="BP541" s="71"/>
      <c r="BQ541" s="71"/>
      <c r="BR541" s="71"/>
      <c r="BS541" s="71"/>
      <c r="BT541" s="71"/>
      <c r="BU541" s="71"/>
      <c r="BV541" s="71"/>
      <c r="BW541" s="71"/>
      <c r="BX541" s="71"/>
      <c r="BY541" s="71"/>
      <c r="BZ541" s="71"/>
      <c r="CA541" s="71"/>
      <c r="CB541" s="71"/>
      <c r="CC541" s="71"/>
      <c r="CD541" s="71"/>
      <c r="CE541" s="71"/>
      <c r="CF541" s="71"/>
      <c r="CG541" s="71"/>
      <c r="CH541" s="71"/>
      <c r="CI541" s="71"/>
      <c r="CJ541" s="71"/>
      <c r="CK541" s="71"/>
      <c r="CL541" s="71"/>
      <c r="CM541" s="71"/>
      <c r="CN541" s="71"/>
      <c r="CO541" s="71"/>
      <c r="CP541" s="71"/>
      <c r="CQ541" s="71"/>
      <c r="CR541" s="71"/>
      <c r="CS541" s="71"/>
      <c r="CT541" s="71"/>
      <c r="CU541" s="71"/>
      <c r="CV541" s="71"/>
      <c r="CW541" s="71"/>
      <c r="CX541" s="71"/>
      <c r="CY541" s="71"/>
      <c r="CZ541" s="71"/>
      <c r="DA541" s="71"/>
      <c r="DB541" s="71"/>
      <c r="DC541" s="71"/>
      <c r="DD541" s="71"/>
      <c r="DE541" s="71"/>
      <c r="DF541" s="71"/>
      <c r="DG541" s="71"/>
      <c r="DH541" s="71"/>
      <c r="DI541" s="71"/>
      <c r="DJ541" s="71"/>
      <c r="DK541" s="71"/>
      <c r="DL541" s="71"/>
      <c r="DM541" s="71"/>
      <c r="DN541" s="71"/>
      <c r="DO541" s="71"/>
      <c r="DP541" s="71"/>
      <c r="DQ541" s="71"/>
      <c r="DR541" s="71"/>
      <c r="DS541" s="71"/>
      <c r="DT541" s="71"/>
      <c r="DU541" s="71"/>
      <c r="DV541" s="71"/>
      <c r="DW541" s="71"/>
      <c r="DX541" s="71"/>
      <c r="DY541" s="71"/>
      <c r="DZ541" s="71"/>
      <c r="EA541" s="71"/>
      <c r="EB541" s="71"/>
      <c r="EC541" s="71"/>
      <c r="ED541" s="71"/>
      <c r="EE541" s="71"/>
      <c r="EF541" s="71"/>
      <c r="EG541" s="71"/>
      <c r="EH541" s="71"/>
      <c r="EI541" s="71"/>
      <c r="EJ541" s="71"/>
      <c r="EK541" s="71"/>
      <c r="EL541" s="71"/>
      <c r="EM541" s="71"/>
      <c r="EN541" s="71"/>
      <c r="EO541" s="71"/>
      <c r="EP541" s="71"/>
      <c r="EQ541" s="71"/>
      <c r="ER541" s="71"/>
      <c r="ES541" s="71"/>
      <c r="ET541" s="71"/>
      <c r="EU541" s="71"/>
      <c r="EV541" s="71"/>
      <c r="EW541" s="71"/>
      <c r="EX541" s="71"/>
      <c r="EY541" s="71"/>
      <c r="EZ541" s="71"/>
      <c r="FA541" s="71"/>
      <c r="FB541" s="71"/>
      <c r="FC541" s="71"/>
      <c r="FD541" s="71"/>
      <c r="FE541" s="71"/>
      <c r="FF541" s="71"/>
      <c r="FG541" s="71"/>
      <c r="FH541" s="71"/>
      <c r="FI541" s="71"/>
      <c r="FJ541" s="71"/>
      <c r="FK541" s="71"/>
      <c r="FL541" s="71"/>
      <c r="FM541" s="71"/>
      <c r="FN541" s="71"/>
      <c r="FO541" s="71"/>
      <c r="FP541" s="71"/>
      <c r="FQ541" s="71"/>
      <c r="FR541" s="71"/>
      <c r="FS541" s="71"/>
      <c r="FT541" s="71"/>
      <c r="FU541" s="71"/>
      <c r="FV541" s="71"/>
      <c r="FW541" s="71"/>
      <c r="FX541" s="71"/>
      <c r="FY541" s="71"/>
      <c r="FZ541" s="71"/>
      <c r="GA541" s="71"/>
      <c r="GB541" s="71"/>
      <c r="GC541" s="71"/>
      <c r="GD541" s="71"/>
      <c r="GE541" s="71"/>
      <c r="GF541" s="71"/>
      <c r="GG541" s="71"/>
      <c r="GH541" s="71"/>
      <c r="GI541" s="71"/>
      <c r="GJ541" s="71"/>
      <c r="GK541" s="71"/>
      <c r="GL541" s="71"/>
      <c r="GM541" s="71"/>
      <c r="GN541" s="71"/>
      <c r="GO541" s="71"/>
      <c r="GP541" s="71"/>
      <c r="GQ541" s="71"/>
      <c r="GR541" s="71"/>
      <c r="GS541" s="71"/>
      <c r="GT541" s="71"/>
      <c r="GU541" s="71"/>
      <c r="GV541" s="71"/>
      <c r="GW541" s="71"/>
      <c r="GX541" s="71"/>
      <c r="GY541" s="71"/>
      <c r="GZ541" s="71"/>
      <c r="HA541" s="71"/>
      <c r="HB541" s="71"/>
      <c r="HC541" s="71"/>
      <c r="HD541" s="71"/>
      <c r="HE541" s="71"/>
      <c r="HF541" s="71"/>
      <c r="HG541" s="71"/>
      <c r="HH541" s="71"/>
      <c r="HI541" s="71"/>
      <c r="HJ541" s="71"/>
      <c r="HK541" s="71"/>
      <c r="HL541" s="71"/>
      <c r="HM541" s="71"/>
      <c r="HN541" s="71"/>
      <c r="HO541" s="71"/>
      <c r="HP541" s="71"/>
      <c r="HQ541" s="71"/>
      <c r="HR541" s="71"/>
      <c r="HS541" s="71"/>
      <c r="HT541" s="71"/>
    </row>
    <row r="542" spans="1:228">
      <c r="B542" s="29"/>
      <c r="C542" s="30"/>
      <c r="D542" s="43"/>
      <c r="E542" s="43" t="s">
        <v>351</v>
      </c>
      <c r="F542" s="35"/>
      <c r="G542" s="30"/>
      <c r="H542" s="30"/>
      <c r="I542" s="189"/>
      <c r="J542" s="189"/>
      <c r="K542" s="189"/>
      <c r="L542" s="30"/>
    </row>
    <row r="543" spans="1:228">
      <c r="B543" s="29"/>
      <c r="C543" s="30"/>
      <c r="D543" s="43"/>
      <c r="E543" s="43" t="s">
        <v>351</v>
      </c>
      <c r="F543" s="35"/>
      <c r="G543" s="30"/>
      <c r="H543" s="30"/>
      <c r="I543" s="189"/>
      <c r="J543" s="189"/>
      <c r="K543" s="189"/>
      <c r="L543" s="30"/>
    </row>
    <row r="544" spans="1:228">
      <c r="B544" s="29"/>
      <c r="C544" s="212"/>
      <c r="D544" s="50"/>
      <c r="E544" s="43" t="s">
        <v>351</v>
      </c>
      <c r="F544" s="35"/>
      <c r="G544" s="30"/>
      <c r="H544" s="30"/>
      <c r="I544" s="189"/>
      <c r="J544" s="189"/>
      <c r="K544" s="189"/>
      <c r="L544" s="30"/>
    </row>
    <row r="545" spans="1:228">
      <c r="B545" s="36"/>
      <c r="C545" s="30"/>
      <c r="D545" s="43"/>
      <c r="E545" s="43" t="s">
        <v>351</v>
      </c>
      <c r="F545" s="35"/>
      <c r="G545" s="30"/>
      <c r="H545" s="30"/>
      <c r="I545" s="189"/>
      <c r="J545" s="189"/>
      <c r="K545" s="189"/>
      <c r="L545" s="30"/>
    </row>
    <row r="546" spans="1:228">
      <c r="B546" s="36"/>
      <c r="C546" s="30"/>
      <c r="D546" s="43"/>
      <c r="E546" s="43" t="s">
        <v>351</v>
      </c>
      <c r="F546" s="35"/>
      <c r="G546" s="30"/>
      <c r="H546" s="30"/>
      <c r="I546" s="189"/>
      <c r="J546" s="189"/>
      <c r="K546" s="189"/>
      <c r="L546" s="30"/>
    </row>
    <row r="547" spans="1:228">
      <c r="B547" s="36"/>
      <c r="C547" s="30"/>
      <c r="D547" s="43"/>
      <c r="E547" s="43" t="s">
        <v>351</v>
      </c>
      <c r="F547" s="35"/>
      <c r="G547" s="30"/>
      <c r="H547" s="30"/>
      <c r="I547" s="189"/>
      <c r="J547" s="189"/>
      <c r="K547" s="189"/>
      <c r="L547" s="30"/>
    </row>
    <row r="548" spans="1:228" s="71" customFormat="1">
      <c r="A548" s="83"/>
      <c r="B548" s="36"/>
      <c r="C548" s="30"/>
      <c r="D548" s="43"/>
      <c r="E548" s="43" t="s">
        <v>351</v>
      </c>
      <c r="F548" s="35"/>
      <c r="G548" s="30"/>
      <c r="H548" s="30"/>
      <c r="I548" s="189"/>
      <c r="J548" s="189"/>
      <c r="K548" s="189"/>
      <c r="L548" s="30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  <c r="BJ548" s="25"/>
      <c r="BK548" s="25"/>
      <c r="BL548" s="25"/>
      <c r="BM548" s="25"/>
      <c r="BN548" s="25"/>
      <c r="BO548" s="25"/>
      <c r="BP548" s="25"/>
      <c r="BQ548" s="25"/>
      <c r="BR548" s="25"/>
      <c r="BS548" s="25"/>
      <c r="BT548" s="25"/>
      <c r="BU548" s="25"/>
      <c r="BV548" s="25"/>
      <c r="BW548" s="25"/>
      <c r="BX548" s="25"/>
      <c r="BY548" s="25"/>
      <c r="BZ548" s="25"/>
      <c r="CA548" s="25"/>
      <c r="CB548" s="25"/>
      <c r="CC548" s="25"/>
      <c r="CD548" s="25"/>
      <c r="CE548" s="25"/>
      <c r="CF548" s="25"/>
      <c r="CG548" s="25"/>
      <c r="CH548" s="25"/>
      <c r="CI548" s="25"/>
      <c r="CJ548" s="25"/>
      <c r="CK548" s="25"/>
      <c r="CL548" s="25"/>
      <c r="CM548" s="25"/>
      <c r="CN548" s="25"/>
      <c r="CO548" s="25"/>
      <c r="CP548" s="25"/>
      <c r="CQ548" s="25"/>
      <c r="CR548" s="25"/>
      <c r="CS548" s="25"/>
      <c r="CT548" s="25"/>
      <c r="CU548" s="25"/>
      <c r="CV548" s="25"/>
      <c r="CW548" s="25"/>
      <c r="CX548" s="25"/>
      <c r="CY548" s="25"/>
      <c r="CZ548" s="25"/>
      <c r="DA548" s="25"/>
      <c r="DB548" s="25"/>
      <c r="DC548" s="25"/>
      <c r="DD548" s="25"/>
      <c r="DE548" s="25"/>
      <c r="DF548" s="25"/>
      <c r="DG548" s="25"/>
      <c r="DH548" s="25"/>
      <c r="DI548" s="25"/>
      <c r="DJ548" s="25"/>
      <c r="DK548" s="25"/>
      <c r="DL548" s="25"/>
      <c r="DM548" s="25"/>
      <c r="DN548" s="25"/>
      <c r="DO548" s="25"/>
      <c r="DP548" s="25"/>
      <c r="DQ548" s="25"/>
      <c r="DR548" s="25"/>
      <c r="DS548" s="25"/>
      <c r="DT548" s="25"/>
      <c r="DU548" s="25"/>
      <c r="DV548" s="25"/>
      <c r="DW548" s="25"/>
      <c r="DX548" s="25"/>
      <c r="DY548" s="25"/>
      <c r="DZ548" s="25"/>
      <c r="EA548" s="25"/>
      <c r="EB548" s="25"/>
      <c r="EC548" s="25"/>
      <c r="ED548" s="25"/>
      <c r="EE548" s="25"/>
      <c r="EF548" s="25"/>
      <c r="EG548" s="25"/>
      <c r="EH548" s="25"/>
      <c r="EI548" s="25"/>
      <c r="EJ548" s="25"/>
      <c r="EK548" s="25"/>
      <c r="EL548" s="25"/>
      <c r="EM548" s="25"/>
      <c r="EN548" s="25"/>
      <c r="EO548" s="25"/>
      <c r="EP548" s="25"/>
      <c r="EQ548" s="25"/>
      <c r="ER548" s="25"/>
      <c r="ES548" s="25"/>
      <c r="ET548" s="25"/>
      <c r="EU548" s="25"/>
      <c r="EV548" s="25"/>
      <c r="EW548" s="25"/>
      <c r="EX548" s="25"/>
      <c r="EY548" s="25"/>
      <c r="EZ548" s="25"/>
      <c r="FA548" s="25"/>
      <c r="FB548" s="25"/>
      <c r="FC548" s="25"/>
      <c r="FD548" s="25"/>
      <c r="FE548" s="25"/>
      <c r="FF548" s="25"/>
      <c r="FG548" s="25"/>
      <c r="FH548" s="25"/>
      <c r="FI548" s="25"/>
      <c r="FJ548" s="25"/>
      <c r="FK548" s="25"/>
      <c r="FL548" s="25"/>
      <c r="FM548" s="25"/>
      <c r="FN548" s="25"/>
      <c r="FO548" s="25"/>
      <c r="FP548" s="25"/>
      <c r="FQ548" s="25"/>
      <c r="FR548" s="25"/>
      <c r="FS548" s="25"/>
      <c r="FT548" s="25"/>
      <c r="FU548" s="25"/>
      <c r="FV548" s="25"/>
      <c r="FW548" s="25"/>
      <c r="FX548" s="25"/>
      <c r="FY548" s="25"/>
      <c r="FZ548" s="25"/>
      <c r="GA548" s="25"/>
      <c r="GB548" s="25"/>
      <c r="GC548" s="25"/>
      <c r="GD548" s="25"/>
      <c r="GE548" s="25"/>
      <c r="GF548" s="25"/>
      <c r="GG548" s="25"/>
      <c r="GH548" s="25"/>
      <c r="GI548" s="25"/>
      <c r="GJ548" s="25"/>
      <c r="GK548" s="25"/>
      <c r="GL548" s="25"/>
      <c r="GM548" s="25"/>
      <c r="GN548" s="25"/>
      <c r="GO548" s="25"/>
      <c r="GP548" s="25"/>
      <c r="GQ548" s="25"/>
      <c r="GR548" s="25"/>
      <c r="GS548" s="25"/>
      <c r="GT548" s="25"/>
      <c r="GU548" s="25"/>
      <c r="GV548" s="25"/>
      <c r="GW548" s="25"/>
      <c r="GX548" s="25"/>
      <c r="GY548" s="25"/>
      <c r="GZ548" s="25"/>
      <c r="HA548" s="25"/>
      <c r="HB548" s="25"/>
      <c r="HC548" s="25"/>
      <c r="HD548" s="25"/>
      <c r="HE548" s="25"/>
      <c r="HF548" s="25"/>
      <c r="HG548" s="25"/>
      <c r="HH548" s="25"/>
      <c r="HI548" s="25"/>
      <c r="HJ548" s="25"/>
      <c r="HK548" s="25"/>
      <c r="HL548" s="25"/>
      <c r="HM548" s="25"/>
      <c r="HN548" s="25"/>
      <c r="HO548" s="25"/>
      <c r="HP548" s="25"/>
      <c r="HQ548" s="25"/>
      <c r="HR548" s="25"/>
      <c r="HS548" s="25"/>
      <c r="HT548" s="25"/>
    </row>
    <row r="549" spans="1:228">
      <c r="B549" s="36"/>
      <c r="C549" s="30"/>
      <c r="D549" s="43"/>
      <c r="E549" s="43" t="s">
        <v>351</v>
      </c>
      <c r="F549" s="35"/>
      <c r="G549" s="30"/>
      <c r="H549" s="30"/>
      <c r="I549" s="189"/>
      <c r="J549" s="189"/>
      <c r="K549" s="189"/>
      <c r="L549" s="30"/>
    </row>
    <row r="550" spans="1:228">
      <c r="B550" s="36"/>
      <c r="C550" s="30"/>
      <c r="D550" s="43"/>
      <c r="E550" s="43" t="s">
        <v>351</v>
      </c>
      <c r="F550" s="35"/>
      <c r="G550" s="30"/>
      <c r="H550" s="30"/>
      <c r="I550" s="189"/>
      <c r="J550" s="189"/>
      <c r="K550" s="189"/>
      <c r="L550" s="30"/>
    </row>
    <row r="551" spans="1:228">
      <c r="B551" s="36"/>
      <c r="C551" s="30"/>
      <c r="D551" s="43"/>
      <c r="E551" s="43" t="s">
        <v>351</v>
      </c>
      <c r="F551" s="35"/>
      <c r="G551" s="30"/>
      <c r="H551" s="30"/>
      <c r="I551" s="189"/>
      <c r="J551" s="189"/>
      <c r="K551" s="189"/>
      <c r="L551" s="30"/>
    </row>
    <row r="552" spans="1:228">
      <c r="B552" s="36"/>
      <c r="C552" s="30"/>
      <c r="D552" s="43"/>
      <c r="E552" s="43" t="s">
        <v>351</v>
      </c>
      <c r="F552" s="35"/>
      <c r="G552" s="30"/>
      <c r="H552" s="30"/>
      <c r="I552" s="189"/>
      <c r="J552" s="189"/>
      <c r="K552" s="189"/>
      <c r="L552" s="30"/>
    </row>
    <row r="553" spans="1:228">
      <c r="B553" s="36"/>
      <c r="C553" s="30"/>
      <c r="D553" s="43"/>
      <c r="E553" s="43" t="s">
        <v>351</v>
      </c>
      <c r="F553" s="35"/>
      <c r="G553" s="30"/>
      <c r="H553" s="30"/>
      <c r="I553" s="189"/>
      <c r="J553" s="189"/>
      <c r="K553" s="189"/>
      <c r="L553" s="30"/>
    </row>
    <row r="554" spans="1:228">
      <c r="A554" s="82">
        <v>25000</v>
      </c>
      <c r="B554" s="68" t="s">
        <v>157</v>
      </c>
      <c r="C554" s="70">
        <v>10</v>
      </c>
      <c r="D554" s="69"/>
      <c r="E554" s="69" t="s">
        <v>128</v>
      </c>
      <c r="F554" s="69" t="s">
        <v>128</v>
      </c>
      <c r="G554" s="69" t="s">
        <v>128</v>
      </c>
      <c r="H554" s="70"/>
      <c r="I554" s="152" t="s">
        <v>130</v>
      </c>
      <c r="J554" s="152" t="s">
        <v>131</v>
      </c>
      <c r="K554" s="190" t="s">
        <v>137</v>
      </c>
      <c r="L554" s="196" t="s">
        <v>138</v>
      </c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A554" s="71"/>
      <c r="AB554" s="71"/>
      <c r="AC554" s="71"/>
      <c r="AD554" s="71"/>
      <c r="AE554" s="71"/>
      <c r="AF554" s="71"/>
      <c r="AG554" s="71"/>
      <c r="AH554" s="71"/>
      <c r="AI554" s="71"/>
      <c r="AJ554" s="71"/>
      <c r="AK554" s="71"/>
      <c r="AL554" s="71"/>
      <c r="AM554" s="71"/>
      <c r="AN554" s="71"/>
      <c r="AO554" s="71"/>
      <c r="AP554" s="71"/>
      <c r="AQ554" s="71"/>
      <c r="AR554" s="71"/>
      <c r="AS554" s="71"/>
      <c r="AT554" s="71"/>
      <c r="AU554" s="71"/>
      <c r="AV554" s="71"/>
      <c r="AW554" s="71"/>
      <c r="AX554" s="71"/>
      <c r="AY554" s="71"/>
      <c r="AZ554" s="71"/>
      <c r="BA554" s="71"/>
      <c r="BB554" s="71"/>
      <c r="BC554" s="71"/>
      <c r="BD554" s="71"/>
      <c r="BE554" s="71"/>
      <c r="BF554" s="71"/>
      <c r="BG554" s="71"/>
      <c r="BH554" s="71"/>
      <c r="BI554" s="71"/>
      <c r="BJ554" s="71"/>
      <c r="BK554" s="71"/>
      <c r="BL554" s="71"/>
      <c r="BM554" s="71"/>
      <c r="BN554" s="71"/>
      <c r="BO554" s="71"/>
      <c r="BP554" s="71"/>
      <c r="BQ554" s="71"/>
      <c r="BR554" s="71"/>
      <c r="BS554" s="71"/>
      <c r="BT554" s="71"/>
      <c r="BU554" s="71"/>
      <c r="BV554" s="71"/>
      <c r="BW554" s="71"/>
      <c r="BX554" s="71"/>
      <c r="BY554" s="71"/>
      <c r="BZ554" s="71"/>
      <c r="CA554" s="71"/>
      <c r="CB554" s="71"/>
      <c r="CC554" s="71"/>
      <c r="CD554" s="71"/>
      <c r="CE554" s="71"/>
      <c r="CF554" s="71"/>
      <c r="CG554" s="71"/>
      <c r="CH554" s="71"/>
      <c r="CI554" s="71"/>
      <c r="CJ554" s="71"/>
      <c r="CK554" s="71"/>
      <c r="CL554" s="71"/>
      <c r="CM554" s="71"/>
      <c r="CN554" s="71"/>
      <c r="CO554" s="71"/>
      <c r="CP554" s="71"/>
      <c r="CQ554" s="71"/>
      <c r="CR554" s="71"/>
      <c r="CS554" s="71"/>
      <c r="CT554" s="71"/>
      <c r="CU554" s="71"/>
      <c r="CV554" s="71"/>
      <c r="CW554" s="71"/>
      <c r="CX554" s="71"/>
      <c r="CY554" s="71"/>
      <c r="CZ554" s="71"/>
      <c r="DA554" s="71"/>
      <c r="DB554" s="71"/>
      <c r="DC554" s="71"/>
      <c r="DD554" s="71"/>
      <c r="DE554" s="71"/>
      <c r="DF554" s="71"/>
      <c r="DG554" s="71"/>
      <c r="DH554" s="71"/>
      <c r="DI554" s="71"/>
      <c r="DJ554" s="71"/>
      <c r="DK554" s="71"/>
      <c r="DL554" s="71"/>
      <c r="DM554" s="71"/>
      <c r="DN554" s="71"/>
      <c r="DO554" s="71"/>
      <c r="DP554" s="71"/>
      <c r="DQ554" s="71"/>
      <c r="DR554" s="71"/>
      <c r="DS554" s="71"/>
      <c r="DT554" s="71"/>
      <c r="DU554" s="71"/>
      <c r="DV554" s="71"/>
      <c r="DW554" s="71"/>
      <c r="DX554" s="71"/>
      <c r="DY554" s="71"/>
      <c r="DZ554" s="71"/>
      <c r="EA554" s="71"/>
      <c r="EB554" s="71"/>
      <c r="EC554" s="71"/>
      <c r="ED554" s="71"/>
      <c r="EE554" s="71"/>
      <c r="EF554" s="71"/>
      <c r="EG554" s="71"/>
      <c r="EH554" s="71"/>
      <c r="EI554" s="71"/>
      <c r="EJ554" s="71"/>
      <c r="EK554" s="71"/>
      <c r="EL554" s="71"/>
      <c r="EM554" s="71"/>
      <c r="EN554" s="71"/>
      <c r="EO554" s="71"/>
      <c r="EP554" s="71"/>
      <c r="EQ554" s="71"/>
      <c r="ER554" s="71"/>
      <c r="ES554" s="71"/>
      <c r="ET554" s="71"/>
      <c r="EU554" s="71"/>
      <c r="EV554" s="71"/>
      <c r="EW554" s="71"/>
      <c r="EX554" s="71"/>
      <c r="EY554" s="71"/>
      <c r="EZ554" s="71"/>
      <c r="FA554" s="71"/>
      <c r="FB554" s="71"/>
      <c r="FC554" s="71"/>
      <c r="FD554" s="71"/>
      <c r="FE554" s="71"/>
      <c r="FF554" s="71"/>
      <c r="FG554" s="71"/>
      <c r="FH554" s="71"/>
      <c r="FI554" s="71"/>
      <c r="FJ554" s="71"/>
      <c r="FK554" s="71"/>
      <c r="FL554" s="71"/>
      <c r="FM554" s="71"/>
      <c r="FN554" s="71"/>
      <c r="FO554" s="71"/>
      <c r="FP554" s="71"/>
      <c r="FQ554" s="71"/>
      <c r="FR554" s="71"/>
      <c r="FS554" s="71"/>
      <c r="FT554" s="71"/>
      <c r="FU554" s="71"/>
      <c r="FV554" s="71"/>
      <c r="FW554" s="71"/>
      <c r="FX554" s="71"/>
      <c r="FY554" s="71"/>
      <c r="FZ554" s="71"/>
      <c r="GA554" s="71"/>
      <c r="GB554" s="71"/>
      <c r="GC554" s="71"/>
      <c r="GD554" s="71"/>
      <c r="GE554" s="71"/>
      <c r="GF554" s="71"/>
      <c r="GG554" s="71"/>
      <c r="GH554" s="71"/>
      <c r="GI554" s="71"/>
      <c r="GJ554" s="71"/>
      <c r="GK554" s="71"/>
      <c r="GL554" s="71"/>
      <c r="GM554" s="71"/>
      <c r="GN554" s="71"/>
      <c r="GO554" s="71"/>
      <c r="GP554" s="71"/>
      <c r="GQ554" s="71"/>
      <c r="GR554" s="71"/>
      <c r="GS554" s="71"/>
      <c r="GT554" s="71"/>
      <c r="GU554" s="71"/>
      <c r="GV554" s="71"/>
      <c r="GW554" s="71"/>
      <c r="GX554" s="71"/>
      <c r="GY554" s="71"/>
      <c r="GZ554" s="71"/>
      <c r="HA554" s="71"/>
      <c r="HB554" s="71"/>
      <c r="HC554" s="71"/>
      <c r="HD554" s="71"/>
      <c r="HE554" s="71"/>
      <c r="HF554" s="71"/>
      <c r="HG554" s="71"/>
      <c r="HH554" s="71"/>
      <c r="HI554" s="71"/>
      <c r="HJ554" s="71"/>
      <c r="HK554" s="71"/>
      <c r="HL554" s="71"/>
      <c r="HM554" s="71"/>
      <c r="HN554" s="71"/>
      <c r="HO554" s="71"/>
      <c r="HP554" s="71"/>
      <c r="HQ554" s="71"/>
      <c r="HR554" s="71"/>
      <c r="HS554" s="71"/>
      <c r="HT554" s="71"/>
    </row>
    <row r="555" spans="1:228" s="71" customFormat="1">
      <c r="A555" s="82">
        <v>25000</v>
      </c>
      <c r="B555" s="68" t="s">
        <v>157</v>
      </c>
      <c r="C555" s="70">
        <v>10</v>
      </c>
      <c r="D555" s="69"/>
      <c r="E555" s="69" t="s">
        <v>128</v>
      </c>
      <c r="F555" s="181" t="s">
        <v>128</v>
      </c>
      <c r="G555" s="181" t="s">
        <v>128</v>
      </c>
      <c r="H555" s="70"/>
      <c r="I555" s="152" t="s">
        <v>130</v>
      </c>
      <c r="J555" s="152" t="s">
        <v>131</v>
      </c>
      <c r="K555" s="190" t="s">
        <v>137</v>
      </c>
      <c r="L555" s="196" t="s">
        <v>138</v>
      </c>
    </row>
    <row r="556" spans="1:228">
      <c r="B556" s="29"/>
      <c r="C556" s="30"/>
      <c r="D556" s="43"/>
      <c r="E556" s="43" t="s">
        <v>128</v>
      </c>
      <c r="F556" s="35"/>
      <c r="G556" s="30"/>
      <c r="H556" s="30"/>
      <c r="I556" s="189"/>
      <c r="J556" s="189"/>
      <c r="K556" s="189"/>
      <c r="L556" s="30"/>
    </row>
    <row r="557" spans="1:228">
      <c r="B557" s="29"/>
      <c r="C557" s="30"/>
      <c r="D557" s="43"/>
      <c r="E557" s="43" t="s">
        <v>128</v>
      </c>
      <c r="F557" s="35"/>
      <c r="G557" s="30"/>
      <c r="H557" s="30"/>
      <c r="I557" s="189"/>
      <c r="J557" s="189"/>
      <c r="K557" s="189"/>
      <c r="L557" s="30"/>
    </row>
    <row r="558" spans="1:228">
      <c r="B558" s="29"/>
      <c r="C558" s="212"/>
      <c r="D558" s="29"/>
      <c r="E558" s="43" t="s">
        <v>128</v>
      </c>
      <c r="F558" s="35"/>
      <c r="G558" s="30"/>
      <c r="H558" s="30"/>
      <c r="I558" s="189"/>
      <c r="J558" s="189"/>
      <c r="K558" s="189"/>
      <c r="L558" s="30"/>
      <c r="M558" s="30"/>
    </row>
    <row r="559" spans="1:228">
      <c r="B559" s="29"/>
      <c r="C559" s="212"/>
      <c r="D559" s="29"/>
      <c r="E559" s="43" t="s">
        <v>128</v>
      </c>
      <c r="F559" s="35"/>
      <c r="G559" s="30"/>
      <c r="H559" s="30"/>
      <c r="I559" s="189"/>
      <c r="J559" s="189"/>
      <c r="K559" s="189"/>
      <c r="L559" s="30"/>
      <c r="M559" s="30"/>
    </row>
    <row r="560" spans="1:228">
      <c r="B560" s="29"/>
      <c r="C560" s="212"/>
      <c r="D560" s="29"/>
      <c r="E560" s="43" t="s">
        <v>128</v>
      </c>
      <c r="F560" s="35"/>
      <c r="G560" s="30"/>
      <c r="H560" s="30"/>
      <c r="I560" s="189"/>
      <c r="J560" s="189"/>
      <c r="K560" s="189"/>
      <c r="L560" s="30"/>
      <c r="M560" s="30"/>
    </row>
    <row r="561" spans="1:228">
      <c r="B561" s="29"/>
      <c r="C561" s="212"/>
      <c r="D561" s="29"/>
      <c r="E561" s="43" t="s">
        <v>128</v>
      </c>
      <c r="F561" s="35"/>
      <c r="G561" s="30"/>
      <c r="H561" s="30"/>
      <c r="I561" s="189"/>
      <c r="J561" s="189"/>
      <c r="K561" s="189"/>
      <c r="L561" s="30"/>
      <c r="M561" s="30"/>
    </row>
    <row r="562" spans="1:228">
      <c r="B562" s="29"/>
      <c r="C562" s="30"/>
      <c r="D562" s="43"/>
      <c r="E562" s="43" t="s">
        <v>128</v>
      </c>
      <c r="F562" s="35"/>
      <c r="G562" s="30"/>
      <c r="H562" s="30"/>
      <c r="I562" s="189"/>
      <c r="J562" s="189"/>
      <c r="K562" s="189"/>
      <c r="L562" s="30"/>
    </row>
    <row r="563" spans="1:228">
      <c r="B563" s="29"/>
      <c r="C563" s="30"/>
      <c r="D563" s="43"/>
      <c r="E563" s="43" t="s">
        <v>128</v>
      </c>
      <c r="F563" s="35"/>
      <c r="G563" s="30"/>
      <c r="H563" s="30"/>
      <c r="I563" s="189"/>
      <c r="J563" s="189"/>
      <c r="K563" s="189"/>
      <c r="L563" s="30"/>
    </row>
    <row r="564" spans="1:228">
      <c r="B564" s="29"/>
      <c r="C564" s="30"/>
      <c r="D564" s="43"/>
      <c r="E564" s="43" t="s">
        <v>128</v>
      </c>
      <c r="F564" s="35"/>
      <c r="G564" s="30"/>
      <c r="H564" s="30"/>
      <c r="I564" s="189"/>
      <c r="J564" s="189"/>
      <c r="K564" s="189"/>
      <c r="L564" s="30"/>
    </row>
    <row r="565" spans="1:228">
      <c r="B565" s="29"/>
      <c r="C565" s="30"/>
      <c r="D565" s="43"/>
      <c r="E565" s="43" t="s">
        <v>128</v>
      </c>
      <c r="F565" s="35"/>
      <c r="G565" s="30"/>
      <c r="H565" s="30"/>
      <c r="I565" s="189"/>
      <c r="J565" s="189"/>
      <c r="K565" s="189"/>
      <c r="L565" s="30"/>
    </row>
    <row r="566" spans="1:228" s="71" customFormat="1">
      <c r="A566" s="84"/>
      <c r="B566" s="29"/>
      <c r="C566" s="30"/>
      <c r="D566" s="43"/>
      <c r="E566" s="43" t="s">
        <v>128</v>
      </c>
      <c r="F566" s="35"/>
      <c r="G566" s="30"/>
      <c r="H566" s="30"/>
      <c r="I566" s="189"/>
      <c r="J566" s="189"/>
      <c r="K566" s="189"/>
      <c r="L566" s="30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  <c r="BJ566" s="25"/>
      <c r="BK566" s="25"/>
      <c r="BL566" s="25"/>
      <c r="BM566" s="25"/>
      <c r="BN566" s="25"/>
      <c r="BO566" s="25"/>
      <c r="BP566" s="25"/>
      <c r="BQ566" s="25"/>
      <c r="BR566" s="25"/>
      <c r="BS566" s="25"/>
      <c r="BT566" s="25"/>
      <c r="BU566" s="25"/>
      <c r="BV566" s="25"/>
      <c r="BW566" s="25"/>
      <c r="BX566" s="25"/>
      <c r="BY566" s="25"/>
      <c r="BZ566" s="25"/>
      <c r="CA566" s="25"/>
      <c r="CB566" s="25"/>
      <c r="CC566" s="25"/>
      <c r="CD566" s="25"/>
      <c r="CE566" s="25"/>
      <c r="CF566" s="25"/>
      <c r="CG566" s="25"/>
      <c r="CH566" s="25"/>
      <c r="CI566" s="25"/>
      <c r="CJ566" s="25"/>
      <c r="CK566" s="25"/>
      <c r="CL566" s="25"/>
      <c r="CM566" s="25"/>
      <c r="CN566" s="25"/>
      <c r="CO566" s="25"/>
      <c r="CP566" s="25"/>
      <c r="CQ566" s="25"/>
      <c r="CR566" s="25"/>
      <c r="CS566" s="25"/>
      <c r="CT566" s="25"/>
      <c r="CU566" s="25"/>
      <c r="CV566" s="25"/>
      <c r="CW566" s="25"/>
      <c r="CX566" s="25"/>
      <c r="CY566" s="25"/>
      <c r="CZ566" s="25"/>
      <c r="DA566" s="25"/>
      <c r="DB566" s="25"/>
      <c r="DC566" s="25"/>
      <c r="DD566" s="25"/>
      <c r="DE566" s="25"/>
      <c r="DF566" s="25"/>
      <c r="DG566" s="25"/>
      <c r="DH566" s="25"/>
      <c r="DI566" s="25"/>
      <c r="DJ566" s="25"/>
      <c r="DK566" s="25"/>
      <c r="DL566" s="25"/>
      <c r="DM566" s="25"/>
      <c r="DN566" s="25"/>
      <c r="DO566" s="25"/>
      <c r="DP566" s="25"/>
      <c r="DQ566" s="25"/>
      <c r="DR566" s="25"/>
      <c r="DS566" s="25"/>
      <c r="DT566" s="25"/>
      <c r="DU566" s="25"/>
      <c r="DV566" s="25"/>
      <c r="DW566" s="25"/>
      <c r="DX566" s="25"/>
      <c r="DY566" s="25"/>
      <c r="DZ566" s="25"/>
      <c r="EA566" s="25"/>
      <c r="EB566" s="25"/>
      <c r="EC566" s="25"/>
      <c r="ED566" s="25"/>
      <c r="EE566" s="25"/>
      <c r="EF566" s="25"/>
      <c r="EG566" s="25"/>
      <c r="EH566" s="25"/>
      <c r="EI566" s="25"/>
      <c r="EJ566" s="25"/>
      <c r="EK566" s="25"/>
      <c r="EL566" s="25"/>
      <c r="EM566" s="25"/>
      <c r="EN566" s="25"/>
      <c r="EO566" s="25"/>
      <c r="EP566" s="25"/>
      <c r="EQ566" s="25"/>
      <c r="ER566" s="25"/>
      <c r="ES566" s="25"/>
      <c r="ET566" s="25"/>
      <c r="EU566" s="25"/>
      <c r="EV566" s="25"/>
      <c r="EW566" s="25"/>
      <c r="EX566" s="25"/>
      <c r="EY566" s="25"/>
      <c r="EZ566" s="25"/>
      <c r="FA566" s="25"/>
      <c r="FB566" s="25"/>
      <c r="FC566" s="25"/>
      <c r="FD566" s="25"/>
      <c r="FE566" s="25"/>
      <c r="FF566" s="25"/>
      <c r="FG566" s="25"/>
      <c r="FH566" s="25"/>
      <c r="FI566" s="25"/>
      <c r="FJ566" s="25"/>
      <c r="FK566" s="25"/>
      <c r="FL566" s="25"/>
      <c r="FM566" s="25"/>
      <c r="FN566" s="25"/>
      <c r="FO566" s="25"/>
      <c r="FP566" s="25"/>
      <c r="FQ566" s="25"/>
      <c r="FR566" s="25"/>
      <c r="FS566" s="25"/>
      <c r="FT566" s="25"/>
      <c r="FU566" s="25"/>
      <c r="FV566" s="25"/>
      <c r="FW566" s="25"/>
      <c r="FX566" s="25"/>
      <c r="FY566" s="25"/>
      <c r="FZ566" s="25"/>
      <c r="GA566" s="25"/>
      <c r="GB566" s="25"/>
      <c r="GC566" s="25"/>
      <c r="GD566" s="25"/>
      <c r="GE566" s="25"/>
      <c r="GF566" s="25"/>
      <c r="GG566" s="25"/>
      <c r="GH566" s="25"/>
      <c r="GI566" s="25"/>
      <c r="GJ566" s="25"/>
      <c r="GK566" s="25"/>
      <c r="GL566" s="25"/>
      <c r="GM566" s="25"/>
      <c r="GN566" s="25"/>
      <c r="GO566" s="25"/>
      <c r="GP566" s="25"/>
      <c r="GQ566" s="25"/>
      <c r="GR566" s="25"/>
      <c r="GS566" s="25"/>
      <c r="GT566" s="25"/>
      <c r="GU566" s="25"/>
      <c r="GV566" s="25"/>
      <c r="GW566" s="25"/>
      <c r="GX566" s="25"/>
      <c r="GY566" s="25"/>
      <c r="GZ566" s="25"/>
      <c r="HA566" s="25"/>
      <c r="HB566" s="25"/>
      <c r="HC566" s="25"/>
      <c r="HD566" s="25"/>
      <c r="HE566" s="25"/>
      <c r="HF566" s="25"/>
      <c r="HG566" s="25"/>
      <c r="HH566" s="25"/>
      <c r="HI566" s="25"/>
      <c r="HJ566" s="25"/>
      <c r="HK566" s="25"/>
      <c r="HL566" s="25"/>
      <c r="HM566" s="25"/>
      <c r="HN566" s="25"/>
      <c r="HO566" s="25"/>
      <c r="HP566" s="25"/>
      <c r="HQ566" s="25"/>
      <c r="HR566" s="25"/>
      <c r="HS566" s="25"/>
      <c r="HT566" s="25"/>
    </row>
    <row r="567" spans="1:228" s="53" customFormat="1">
      <c r="A567" s="84"/>
      <c r="B567" s="29"/>
      <c r="C567" s="30"/>
      <c r="D567" s="43"/>
      <c r="E567" s="43" t="s">
        <v>128</v>
      </c>
      <c r="F567" s="35"/>
      <c r="G567" s="30"/>
      <c r="H567" s="30"/>
      <c r="I567" s="189"/>
      <c r="J567" s="189"/>
      <c r="K567" s="189"/>
      <c r="L567" s="30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  <c r="BJ567" s="25"/>
      <c r="BK567" s="25"/>
      <c r="BL567" s="25"/>
      <c r="BM567" s="25"/>
      <c r="BN567" s="25"/>
      <c r="BO567" s="25"/>
      <c r="BP567" s="25"/>
      <c r="BQ567" s="25"/>
      <c r="BR567" s="25"/>
      <c r="BS567" s="25"/>
      <c r="BT567" s="25"/>
      <c r="BU567" s="25"/>
      <c r="BV567" s="25"/>
      <c r="BW567" s="25"/>
      <c r="BX567" s="25"/>
      <c r="BY567" s="25"/>
      <c r="BZ567" s="25"/>
      <c r="CA567" s="25"/>
      <c r="CB567" s="25"/>
      <c r="CC567" s="25"/>
      <c r="CD567" s="25"/>
      <c r="CE567" s="25"/>
      <c r="CF567" s="25"/>
      <c r="CG567" s="25"/>
      <c r="CH567" s="25"/>
      <c r="CI567" s="25"/>
      <c r="CJ567" s="25"/>
      <c r="CK567" s="25"/>
      <c r="CL567" s="25"/>
      <c r="CM567" s="25"/>
      <c r="CN567" s="25"/>
      <c r="CO567" s="25"/>
      <c r="CP567" s="25"/>
      <c r="CQ567" s="25"/>
      <c r="CR567" s="25"/>
      <c r="CS567" s="25"/>
      <c r="CT567" s="25"/>
      <c r="CU567" s="25"/>
      <c r="CV567" s="25"/>
      <c r="CW567" s="25"/>
      <c r="CX567" s="25"/>
      <c r="CY567" s="25"/>
      <c r="CZ567" s="25"/>
      <c r="DA567" s="25"/>
      <c r="DB567" s="25"/>
      <c r="DC567" s="25"/>
      <c r="DD567" s="25"/>
      <c r="DE567" s="25"/>
      <c r="DF567" s="25"/>
      <c r="DG567" s="25"/>
      <c r="DH567" s="25"/>
      <c r="DI567" s="25"/>
      <c r="DJ567" s="25"/>
      <c r="DK567" s="25"/>
      <c r="DL567" s="25"/>
      <c r="DM567" s="25"/>
      <c r="DN567" s="25"/>
      <c r="DO567" s="25"/>
      <c r="DP567" s="25"/>
      <c r="DQ567" s="25"/>
      <c r="DR567" s="25"/>
      <c r="DS567" s="25"/>
      <c r="DT567" s="25"/>
      <c r="DU567" s="25"/>
      <c r="DV567" s="25"/>
      <c r="DW567" s="25"/>
      <c r="DX567" s="25"/>
      <c r="DY567" s="25"/>
      <c r="DZ567" s="25"/>
      <c r="EA567" s="25"/>
      <c r="EB567" s="25"/>
      <c r="EC567" s="25"/>
      <c r="ED567" s="25"/>
      <c r="EE567" s="25"/>
      <c r="EF567" s="25"/>
      <c r="EG567" s="25"/>
      <c r="EH567" s="25"/>
      <c r="EI567" s="25"/>
      <c r="EJ567" s="25"/>
      <c r="EK567" s="25"/>
      <c r="EL567" s="25"/>
      <c r="EM567" s="25"/>
      <c r="EN567" s="25"/>
      <c r="EO567" s="25"/>
      <c r="EP567" s="25"/>
      <c r="EQ567" s="25"/>
      <c r="ER567" s="25"/>
      <c r="ES567" s="25"/>
      <c r="ET567" s="25"/>
      <c r="EU567" s="25"/>
      <c r="EV567" s="25"/>
      <c r="EW567" s="25"/>
      <c r="EX567" s="25"/>
      <c r="EY567" s="25"/>
      <c r="EZ567" s="25"/>
      <c r="FA567" s="25"/>
      <c r="FB567" s="25"/>
      <c r="FC567" s="25"/>
      <c r="FD567" s="25"/>
      <c r="FE567" s="25"/>
      <c r="FF567" s="25"/>
      <c r="FG567" s="25"/>
      <c r="FH567" s="25"/>
      <c r="FI567" s="25"/>
      <c r="FJ567" s="25"/>
      <c r="FK567" s="25"/>
      <c r="FL567" s="25"/>
      <c r="FM567" s="25"/>
      <c r="FN567" s="25"/>
      <c r="FO567" s="25"/>
      <c r="FP567" s="25"/>
      <c r="FQ567" s="25"/>
      <c r="FR567" s="25"/>
      <c r="FS567" s="25"/>
      <c r="FT567" s="25"/>
      <c r="FU567" s="25"/>
      <c r="FV567" s="25"/>
      <c r="FW567" s="25"/>
      <c r="FX567" s="25"/>
      <c r="FY567" s="25"/>
      <c r="FZ567" s="25"/>
      <c r="GA567" s="25"/>
      <c r="GB567" s="25"/>
      <c r="GC567" s="25"/>
      <c r="GD567" s="25"/>
      <c r="GE567" s="25"/>
      <c r="GF567" s="25"/>
      <c r="GG567" s="25"/>
      <c r="GH567" s="25"/>
      <c r="GI567" s="25"/>
      <c r="GJ567" s="25"/>
      <c r="GK567" s="25"/>
      <c r="GL567" s="25"/>
      <c r="GM567" s="25"/>
      <c r="GN567" s="25"/>
      <c r="GO567" s="25"/>
      <c r="GP567" s="25"/>
      <c r="GQ567" s="25"/>
      <c r="GR567" s="25"/>
      <c r="GS567" s="25"/>
      <c r="GT567" s="25"/>
      <c r="GU567" s="25"/>
      <c r="GV567" s="25"/>
      <c r="GW567" s="25"/>
      <c r="GX567" s="25"/>
      <c r="GY567" s="25"/>
      <c r="GZ567" s="25"/>
      <c r="HA567" s="25"/>
      <c r="HB567" s="25"/>
      <c r="HC567" s="25"/>
      <c r="HD567" s="25"/>
      <c r="HE567" s="25"/>
      <c r="HF567" s="25"/>
      <c r="HG567" s="25"/>
      <c r="HH567" s="25"/>
      <c r="HI567" s="25"/>
      <c r="HJ567" s="25"/>
      <c r="HK567" s="25"/>
      <c r="HL567" s="25"/>
      <c r="HM567" s="25"/>
      <c r="HN567" s="25"/>
      <c r="HO567" s="25"/>
      <c r="HP567" s="25"/>
      <c r="HQ567" s="25"/>
      <c r="HR567" s="25"/>
      <c r="HS567" s="25"/>
      <c r="HT567" s="25"/>
    </row>
    <row r="568" spans="1:228" s="53" customFormat="1" ht="15" customHeight="1">
      <c r="A568" s="84"/>
      <c r="B568" s="29"/>
      <c r="C568" s="30"/>
      <c r="D568" s="43"/>
      <c r="E568" s="43" t="s">
        <v>128</v>
      </c>
      <c r="F568" s="35"/>
      <c r="G568" s="30"/>
      <c r="H568" s="30"/>
      <c r="I568" s="189"/>
      <c r="J568" s="189"/>
      <c r="K568" s="189"/>
      <c r="L568" s="30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  <c r="BJ568" s="25"/>
      <c r="BK568" s="25"/>
      <c r="BL568" s="25"/>
      <c r="BM568" s="25"/>
      <c r="BN568" s="25"/>
      <c r="BO568" s="25"/>
      <c r="BP568" s="25"/>
      <c r="BQ568" s="25"/>
      <c r="BR568" s="25"/>
      <c r="BS568" s="25"/>
      <c r="BT568" s="25"/>
      <c r="BU568" s="25"/>
      <c r="BV568" s="25"/>
      <c r="BW568" s="25"/>
      <c r="BX568" s="25"/>
      <c r="BY568" s="25"/>
      <c r="BZ568" s="25"/>
      <c r="CA568" s="25"/>
      <c r="CB568" s="25"/>
      <c r="CC568" s="25"/>
      <c r="CD568" s="25"/>
      <c r="CE568" s="25"/>
      <c r="CF568" s="25"/>
      <c r="CG568" s="25"/>
      <c r="CH568" s="25"/>
      <c r="CI568" s="25"/>
      <c r="CJ568" s="25"/>
      <c r="CK568" s="25"/>
      <c r="CL568" s="25"/>
      <c r="CM568" s="25"/>
      <c r="CN568" s="25"/>
      <c r="CO568" s="25"/>
      <c r="CP568" s="25"/>
      <c r="CQ568" s="25"/>
      <c r="CR568" s="25"/>
      <c r="CS568" s="25"/>
      <c r="CT568" s="25"/>
      <c r="CU568" s="25"/>
      <c r="CV568" s="25"/>
      <c r="CW568" s="25"/>
      <c r="CX568" s="25"/>
      <c r="CY568" s="25"/>
      <c r="CZ568" s="25"/>
      <c r="DA568" s="25"/>
      <c r="DB568" s="25"/>
      <c r="DC568" s="25"/>
      <c r="DD568" s="25"/>
      <c r="DE568" s="25"/>
      <c r="DF568" s="25"/>
      <c r="DG568" s="25"/>
      <c r="DH568" s="25"/>
      <c r="DI568" s="25"/>
      <c r="DJ568" s="25"/>
      <c r="DK568" s="25"/>
      <c r="DL568" s="25"/>
      <c r="DM568" s="25"/>
      <c r="DN568" s="25"/>
      <c r="DO568" s="25"/>
      <c r="DP568" s="25"/>
      <c r="DQ568" s="25"/>
      <c r="DR568" s="25"/>
      <c r="DS568" s="25"/>
      <c r="DT568" s="25"/>
      <c r="DU568" s="25"/>
      <c r="DV568" s="25"/>
      <c r="DW568" s="25"/>
      <c r="DX568" s="25"/>
      <c r="DY568" s="25"/>
      <c r="DZ568" s="25"/>
      <c r="EA568" s="25"/>
      <c r="EB568" s="25"/>
      <c r="EC568" s="25"/>
      <c r="ED568" s="25"/>
      <c r="EE568" s="25"/>
      <c r="EF568" s="25"/>
      <c r="EG568" s="25"/>
      <c r="EH568" s="25"/>
      <c r="EI568" s="25"/>
      <c r="EJ568" s="25"/>
      <c r="EK568" s="25"/>
      <c r="EL568" s="25"/>
      <c r="EM568" s="25"/>
      <c r="EN568" s="25"/>
      <c r="EO568" s="25"/>
      <c r="EP568" s="25"/>
      <c r="EQ568" s="25"/>
      <c r="ER568" s="25"/>
      <c r="ES568" s="25"/>
      <c r="ET568" s="25"/>
      <c r="EU568" s="25"/>
      <c r="EV568" s="25"/>
      <c r="EW568" s="25"/>
      <c r="EX568" s="25"/>
      <c r="EY568" s="25"/>
      <c r="EZ568" s="25"/>
      <c r="FA568" s="25"/>
      <c r="FB568" s="25"/>
      <c r="FC568" s="25"/>
      <c r="FD568" s="25"/>
      <c r="FE568" s="25"/>
      <c r="FF568" s="25"/>
      <c r="FG568" s="25"/>
      <c r="FH568" s="25"/>
      <c r="FI568" s="25"/>
      <c r="FJ568" s="25"/>
      <c r="FK568" s="25"/>
      <c r="FL568" s="25"/>
      <c r="FM568" s="25"/>
      <c r="FN568" s="25"/>
      <c r="FO568" s="25"/>
      <c r="FP568" s="25"/>
      <c r="FQ568" s="25"/>
      <c r="FR568" s="25"/>
      <c r="FS568" s="25"/>
      <c r="FT568" s="25"/>
      <c r="FU568" s="25"/>
      <c r="FV568" s="25"/>
      <c r="FW568" s="25"/>
      <c r="FX568" s="25"/>
      <c r="FY568" s="25"/>
      <c r="FZ568" s="25"/>
      <c r="GA568" s="25"/>
      <c r="GB568" s="25"/>
      <c r="GC568" s="25"/>
      <c r="GD568" s="25"/>
      <c r="GE568" s="25"/>
      <c r="GF568" s="25"/>
      <c r="GG568" s="25"/>
      <c r="GH568" s="25"/>
      <c r="GI568" s="25"/>
      <c r="GJ568" s="25"/>
      <c r="GK568" s="25"/>
      <c r="GL568" s="25"/>
      <c r="GM568" s="25"/>
      <c r="GN568" s="25"/>
      <c r="GO568" s="25"/>
      <c r="GP568" s="25"/>
      <c r="GQ568" s="25"/>
      <c r="GR568" s="25"/>
      <c r="GS568" s="25"/>
      <c r="GT568" s="25"/>
      <c r="GU568" s="25"/>
      <c r="GV568" s="25"/>
      <c r="GW568" s="25"/>
      <c r="GX568" s="25"/>
      <c r="GY568" s="25"/>
      <c r="GZ568" s="25"/>
      <c r="HA568" s="25"/>
      <c r="HB568" s="25"/>
      <c r="HC568" s="25"/>
      <c r="HD568" s="25"/>
      <c r="HE568" s="25"/>
      <c r="HF568" s="25"/>
      <c r="HG568" s="25"/>
      <c r="HH568" s="25"/>
      <c r="HI568" s="25"/>
      <c r="HJ568" s="25"/>
      <c r="HK568" s="25"/>
      <c r="HL568" s="25"/>
      <c r="HM568" s="25"/>
      <c r="HN568" s="25"/>
      <c r="HO568" s="25"/>
      <c r="HP568" s="25"/>
      <c r="HQ568" s="25"/>
      <c r="HR568" s="25"/>
      <c r="HS568" s="25"/>
      <c r="HT568" s="25"/>
    </row>
    <row r="569" spans="1:228" s="53" customFormat="1">
      <c r="A569" s="84"/>
      <c r="B569" s="29"/>
      <c r="C569" s="30"/>
      <c r="D569" s="43"/>
      <c r="E569" s="43" t="s">
        <v>128</v>
      </c>
      <c r="F569" s="35"/>
      <c r="G569" s="30"/>
      <c r="H569" s="30"/>
      <c r="I569" s="189"/>
      <c r="J569" s="67"/>
      <c r="K569" s="189"/>
      <c r="L569" s="30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  <c r="BJ569" s="25"/>
      <c r="BK569" s="25"/>
      <c r="BL569" s="25"/>
      <c r="BM569" s="25"/>
      <c r="BN569" s="25"/>
      <c r="BO569" s="25"/>
      <c r="BP569" s="25"/>
      <c r="BQ569" s="25"/>
      <c r="BR569" s="25"/>
      <c r="BS569" s="25"/>
      <c r="BT569" s="25"/>
      <c r="BU569" s="25"/>
      <c r="BV569" s="25"/>
      <c r="BW569" s="25"/>
      <c r="BX569" s="25"/>
      <c r="BY569" s="25"/>
      <c r="BZ569" s="25"/>
      <c r="CA569" s="25"/>
      <c r="CB569" s="25"/>
      <c r="CC569" s="25"/>
      <c r="CD569" s="25"/>
      <c r="CE569" s="25"/>
      <c r="CF569" s="25"/>
      <c r="CG569" s="25"/>
      <c r="CH569" s="25"/>
      <c r="CI569" s="25"/>
      <c r="CJ569" s="25"/>
      <c r="CK569" s="25"/>
      <c r="CL569" s="25"/>
      <c r="CM569" s="25"/>
      <c r="CN569" s="25"/>
      <c r="CO569" s="25"/>
      <c r="CP569" s="25"/>
      <c r="CQ569" s="25"/>
      <c r="CR569" s="25"/>
      <c r="CS569" s="25"/>
      <c r="CT569" s="25"/>
      <c r="CU569" s="25"/>
      <c r="CV569" s="25"/>
      <c r="CW569" s="25"/>
      <c r="CX569" s="25"/>
      <c r="CY569" s="25"/>
      <c r="CZ569" s="25"/>
      <c r="DA569" s="25"/>
      <c r="DB569" s="25"/>
      <c r="DC569" s="25"/>
      <c r="DD569" s="25"/>
      <c r="DE569" s="25"/>
      <c r="DF569" s="25"/>
      <c r="DG569" s="25"/>
      <c r="DH569" s="25"/>
      <c r="DI569" s="25"/>
      <c r="DJ569" s="25"/>
      <c r="DK569" s="25"/>
      <c r="DL569" s="25"/>
      <c r="DM569" s="25"/>
      <c r="DN569" s="25"/>
      <c r="DO569" s="25"/>
      <c r="DP569" s="25"/>
      <c r="DQ569" s="25"/>
      <c r="DR569" s="25"/>
      <c r="DS569" s="25"/>
      <c r="DT569" s="25"/>
      <c r="DU569" s="25"/>
      <c r="DV569" s="25"/>
      <c r="DW569" s="25"/>
      <c r="DX569" s="25"/>
      <c r="DY569" s="25"/>
      <c r="DZ569" s="25"/>
      <c r="EA569" s="25"/>
      <c r="EB569" s="25"/>
      <c r="EC569" s="25"/>
      <c r="ED569" s="25"/>
      <c r="EE569" s="25"/>
      <c r="EF569" s="25"/>
      <c r="EG569" s="25"/>
      <c r="EH569" s="25"/>
      <c r="EI569" s="25"/>
      <c r="EJ569" s="25"/>
      <c r="EK569" s="25"/>
      <c r="EL569" s="25"/>
      <c r="EM569" s="25"/>
      <c r="EN569" s="25"/>
      <c r="EO569" s="25"/>
      <c r="EP569" s="25"/>
      <c r="EQ569" s="25"/>
      <c r="ER569" s="25"/>
      <c r="ES569" s="25"/>
      <c r="ET569" s="25"/>
      <c r="EU569" s="25"/>
      <c r="EV569" s="25"/>
      <c r="EW569" s="25"/>
      <c r="EX569" s="25"/>
      <c r="EY569" s="25"/>
      <c r="EZ569" s="25"/>
      <c r="FA569" s="25"/>
      <c r="FB569" s="25"/>
      <c r="FC569" s="25"/>
      <c r="FD569" s="25"/>
      <c r="FE569" s="25"/>
      <c r="FF569" s="25"/>
      <c r="FG569" s="25"/>
      <c r="FH569" s="25"/>
      <c r="FI569" s="25"/>
      <c r="FJ569" s="25"/>
      <c r="FK569" s="25"/>
      <c r="FL569" s="25"/>
      <c r="FM569" s="25"/>
      <c r="FN569" s="25"/>
      <c r="FO569" s="25"/>
      <c r="FP569" s="25"/>
      <c r="FQ569" s="25"/>
      <c r="FR569" s="25"/>
      <c r="FS569" s="25"/>
      <c r="FT569" s="25"/>
      <c r="FU569" s="25"/>
      <c r="FV569" s="25"/>
      <c r="FW569" s="25"/>
      <c r="FX569" s="25"/>
      <c r="FY569" s="25"/>
      <c r="FZ569" s="25"/>
      <c r="GA569" s="25"/>
      <c r="GB569" s="25"/>
      <c r="GC569" s="25"/>
      <c r="GD569" s="25"/>
      <c r="GE569" s="25"/>
      <c r="GF569" s="25"/>
      <c r="GG569" s="25"/>
      <c r="GH569" s="25"/>
      <c r="GI569" s="25"/>
      <c r="GJ569" s="25"/>
      <c r="GK569" s="25"/>
      <c r="GL569" s="25"/>
      <c r="GM569" s="25"/>
      <c r="GN569" s="25"/>
      <c r="GO569" s="25"/>
      <c r="GP569" s="25"/>
      <c r="GQ569" s="25"/>
      <c r="GR569" s="25"/>
      <c r="GS569" s="25"/>
      <c r="GT569" s="25"/>
      <c r="GU569" s="25"/>
      <c r="GV569" s="25"/>
      <c r="GW569" s="25"/>
      <c r="GX569" s="25"/>
      <c r="GY569" s="25"/>
      <c r="GZ569" s="25"/>
      <c r="HA569" s="25"/>
      <c r="HB569" s="25"/>
      <c r="HC569" s="25"/>
      <c r="HD569" s="25"/>
      <c r="HE569" s="25"/>
      <c r="HF569" s="25"/>
      <c r="HG569" s="25"/>
      <c r="HH569" s="25"/>
      <c r="HI569" s="25"/>
      <c r="HJ569" s="25"/>
      <c r="HK569" s="25"/>
      <c r="HL569" s="25"/>
      <c r="HM569" s="25"/>
      <c r="HN569" s="25"/>
      <c r="HO569" s="25"/>
      <c r="HP569" s="25"/>
      <c r="HQ569" s="25"/>
      <c r="HR569" s="25"/>
      <c r="HS569" s="25"/>
      <c r="HT569" s="25"/>
    </row>
    <row r="570" spans="1:228" s="53" customFormat="1">
      <c r="A570" s="83"/>
      <c r="B570" s="29"/>
      <c r="C570" s="30"/>
      <c r="D570" s="43"/>
      <c r="E570" s="43" t="s">
        <v>128</v>
      </c>
      <c r="F570" s="35"/>
      <c r="G570" s="30"/>
      <c r="H570" s="30"/>
      <c r="I570" s="189"/>
      <c r="J570" s="189"/>
      <c r="K570" s="189"/>
      <c r="L570" s="30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  <c r="BJ570" s="25"/>
      <c r="BK570" s="25"/>
      <c r="BL570" s="25"/>
      <c r="BM570" s="25"/>
      <c r="BN570" s="25"/>
      <c r="BO570" s="25"/>
      <c r="BP570" s="25"/>
      <c r="BQ570" s="25"/>
      <c r="BR570" s="25"/>
      <c r="BS570" s="25"/>
      <c r="BT570" s="25"/>
      <c r="BU570" s="25"/>
      <c r="BV570" s="25"/>
      <c r="BW570" s="25"/>
      <c r="BX570" s="25"/>
      <c r="BY570" s="25"/>
      <c r="BZ570" s="25"/>
      <c r="CA570" s="25"/>
      <c r="CB570" s="25"/>
      <c r="CC570" s="25"/>
      <c r="CD570" s="25"/>
      <c r="CE570" s="25"/>
      <c r="CF570" s="25"/>
      <c r="CG570" s="25"/>
      <c r="CH570" s="25"/>
      <c r="CI570" s="25"/>
      <c r="CJ570" s="25"/>
      <c r="CK570" s="25"/>
      <c r="CL570" s="25"/>
      <c r="CM570" s="25"/>
      <c r="CN570" s="25"/>
      <c r="CO570" s="25"/>
      <c r="CP570" s="25"/>
      <c r="CQ570" s="25"/>
      <c r="CR570" s="25"/>
      <c r="CS570" s="25"/>
      <c r="CT570" s="25"/>
      <c r="CU570" s="25"/>
      <c r="CV570" s="25"/>
      <c r="CW570" s="25"/>
      <c r="CX570" s="25"/>
      <c r="CY570" s="25"/>
      <c r="CZ570" s="25"/>
      <c r="DA570" s="25"/>
      <c r="DB570" s="25"/>
      <c r="DC570" s="25"/>
      <c r="DD570" s="25"/>
      <c r="DE570" s="25"/>
      <c r="DF570" s="25"/>
      <c r="DG570" s="25"/>
      <c r="DH570" s="25"/>
      <c r="DI570" s="25"/>
      <c r="DJ570" s="25"/>
      <c r="DK570" s="25"/>
      <c r="DL570" s="25"/>
      <c r="DM570" s="25"/>
      <c r="DN570" s="25"/>
      <c r="DO570" s="25"/>
      <c r="DP570" s="25"/>
      <c r="DQ570" s="25"/>
      <c r="DR570" s="25"/>
      <c r="DS570" s="25"/>
      <c r="DT570" s="25"/>
      <c r="DU570" s="25"/>
      <c r="DV570" s="25"/>
      <c r="DW570" s="25"/>
      <c r="DX570" s="25"/>
      <c r="DY570" s="25"/>
      <c r="DZ570" s="25"/>
      <c r="EA570" s="25"/>
      <c r="EB570" s="25"/>
      <c r="EC570" s="25"/>
      <c r="ED570" s="25"/>
      <c r="EE570" s="25"/>
      <c r="EF570" s="25"/>
      <c r="EG570" s="25"/>
      <c r="EH570" s="25"/>
      <c r="EI570" s="25"/>
      <c r="EJ570" s="25"/>
      <c r="EK570" s="25"/>
      <c r="EL570" s="25"/>
      <c r="EM570" s="25"/>
      <c r="EN570" s="25"/>
      <c r="EO570" s="25"/>
      <c r="EP570" s="25"/>
      <c r="EQ570" s="25"/>
      <c r="ER570" s="25"/>
      <c r="ES570" s="25"/>
      <c r="ET570" s="25"/>
      <c r="EU570" s="25"/>
      <c r="EV570" s="25"/>
      <c r="EW570" s="25"/>
      <c r="EX570" s="25"/>
      <c r="EY570" s="25"/>
      <c r="EZ570" s="25"/>
      <c r="FA570" s="25"/>
      <c r="FB570" s="25"/>
      <c r="FC570" s="25"/>
      <c r="FD570" s="25"/>
      <c r="FE570" s="25"/>
      <c r="FF570" s="25"/>
      <c r="FG570" s="25"/>
      <c r="FH570" s="25"/>
      <c r="FI570" s="25"/>
      <c r="FJ570" s="25"/>
      <c r="FK570" s="25"/>
      <c r="FL570" s="25"/>
      <c r="FM570" s="25"/>
      <c r="FN570" s="25"/>
      <c r="FO570" s="25"/>
      <c r="FP570" s="25"/>
      <c r="FQ570" s="25"/>
      <c r="FR570" s="25"/>
      <c r="FS570" s="25"/>
      <c r="FT570" s="25"/>
      <c r="FU570" s="25"/>
      <c r="FV570" s="25"/>
      <c r="FW570" s="25"/>
      <c r="FX570" s="25"/>
      <c r="FY570" s="25"/>
      <c r="FZ570" s="25"/>
      <c r="GA570" s="25"/>
      <c r="GB570" s="25"/>
      <c r="GC570" s="25"/>
      <c r="GD570" s="25"/>
      <c r="GE570" s="25"/>
      <c r="GF570" s="25"/>
      <c r="GG570" s="25"/>
      <c r="GH570" s="25"/>
      <c r="GI570" s="25"/>
      <c r="GJ570" s="25"/>
      <c r="GK570" s="25"/>
      <c r="GL570" s="25"/>
      <c r="GM570" s="25"/>
      <c r="GN570" s="25"/>
      <c r="GO570" s="25"/>
      <c r="GP570" s="25"/>
      <c r="GQ570" s="25"/>
      <c r="GR570" s="25"/>
      <c r="GS570" s="25"/>
      <c r="GT570" s="25"/>
      <c r="GU570" s="25"/>
      <c r="GV570" s="25"/>
      <c r="GW570" s="25"/>
      <c r="GX570" s="25"/>
      <c r="GY570" s="25"/>
      <c r="GZ570" s="25"/>
      <c r="HA570" s="25"/>
      <c r="HB570" s="25"/>
      <c r="HC570" s="25"/>
      <c r="HD570" s="25"/>
      <c r="HE570" s="25"/>
      <c r="HF570" s="25"/>
      <c r="HG570" s="25"/>
      <c r="HH570" s="25"/>
      <c r="HI570" s="25"/>
      <c r="HJ570" s="25"/>
      <c r="HK570" s="25"/>
      <c r="HL570" s="25"/>
      <c r="HM570" s="25"/>
      <c r="HN570" s="25"/>
      <c r="HO570" s="25"/>
      <c r="HP570" s="25"/>
      <c r="HQ570" s="25"/>
      <c r="HR570" s="25"/>
      <c r="HS570" s="25"/>
      <c r="HT570" s="25"/>
    </row>
    <row r="571" spans="1:228" s="53" customFormat="1">
      <c r="A571" s="83"/>
      <c r="B571" s="29"/>
      <c r="C571" s="30"/>
      <c r="D571" s="43"/>
      <c r="E571" s="43" t="s">
        <v>128</v>
      </c>
      <c r="F571" s="35"/>
      <c r="G571" s="30"/>
      <c r="H571" s="30"/>
      <c r="I571" s="189"/>
      <c r="J571" s="189"/>
      <c r="K571" s="189"/>
      <c r="L571" s="30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  <c r="BJ571" s="25"/>
      <c r="BK571" s="25"/>
      <c r="BL571" s="25"/>
      <c r="BM571" s="25"/>
      <c r="BN571" s="25"/>
      <c r="BO571" s="25"/>
      <c r="BP571" s="25"/>
      <c r="BQ571" s="25"/>
      <c r="BR571" s="25"/>
      <c r="BS571" s="25"/>
      <c r="BT571" s="25"/>
      <c r="BU571" s="25"/>
      <c r="BV571" s="25"/>
      <c r="BW571" s="25"/>
      <c r="BX571" s="25"/>
      <c r="BY571" s="25"/>
      <c r="BZ571" s="25"/>
      <c r="CA571" s="25"/>
      <c r="CB571" s="25"/>
      <c r="CC571" s="25"/>
      <c r="CD571" s="25"/>
      <c r="CE571" s="25"/>
      <c r="CF571" s="25"/>
      <c r="CG571" s="25"/>
      <c r="CH571" s="25"/>
      <c r="CI571" s="25"/>
      <c r="CJ571" s="25"/>
      <c r="CK571" s="25"/>
      <c r="CL571" s="25"/>
      <c r="CM571" s="25"/>
      <c r="CN571" s="25"/>
      <c r="CO571" s="25"/>
      <c r="CP571" s="25"/>
      <c r="CQ571" s="25"/>
      <c r="CR571" s="25"/>
      <c r="CS571" s="25"/>
      <c r="CT571" s="25"/>
      <c r="CU571" s="25"/>
      <c r="CV571" s="25"/>
      <c r="CW571" s="25"/>
      <c r="CX571" s="25"/>
      <c r="CY571" s="25"/>
      <c r="CZ571" s="25"/>
      <c r="DA571" s="25"/>
      <c r="DB571" s="25"/>
      <c r="DC571" s="25"/>
      <c r="DD571" s="25"/>
      <c r="DE571" s="25"/>
      <c r="DF571" s="25"/>
      <c r="DG571" s="25"/>
      <c r="DH571" s="25"/>
      <c r="DI571" s="25"/>
      <c r="DJ571" s="25"/>
      <c r="DK571" s="25"/>
      <c r="DL571" s="25"/>
      <c r="DM571" s="25"/>
      <c r="DN571" s="25"/>
      <c r="DO571" s="25"/>
      <c r="DP571" s="25"/>
      <c r="DQ571" s="25"/>
      <c r="DR571" s="25"/>
      <c r="DS571" s="25"/>
      <c r="DT571" s="25"/>
      <c r="DU571" s="25"/>
      <c r="DV571" s="25"/>
      <c r="DW571" s="25"/>
      <c r="DX571" s="25"/>
      <c r="DY571" s="25"/>
      <c r="DZ571" s="25"/>
      <c r="EA571" s="25"/>
      <c r="EB571" s="25"/>
      <c r="EC571" s="25"/>
      <c r="ED571" s="25"/>
      <c r="EE571" s="25"/>
      <c r="EF571" s="25"/>
      <c r="EG571" s="25"/>
      <c r="EH571" s="25"/>
      <c r="EI571" s="25"/>
      <c r="EJ571" s="25"/>
      <c r="EK571" s="25"/>
      <c r="EL571" s="25"/>
      <c r="EM571" s="25"/>
      <c r="EN571" s="25"/>
      <c r="EO571" s="25"/>
      <c r="EP571" s="25"/>
      <c r="EQ571" s="25"/>
      <c r="ER571" s="25"/>
      <c r="ES571" s="25"/>
      <c r="ET571" s="25"/>
      <c r="EU571" s="25"/>
      <c r="EV571" s="25"/>
      <c r="EW571" s="25"/>
      <c r="EX571" s="25"/>
      <c r="EY571" s="25"/>
      <c r="EZ571" s="25"/>
      <c r="FA571" s="25"/>
      <c r="FB571" s="25"/>
      <c r="FC571" s="25"/>
      <c r="FD571" s="25"/>
      <c r="FE571" s="25"/>
      <c r="FF571" s="25"/>
      <c r="FG571" s="25"/>
      <c r="FH571" s="25"/>
      <c r="FI571" s="25"/>
      <c r="FJ571" s="25"/>
      <c r="FK571" s="25"/>
      <c r="FL571" s="25"/>
      <c r="FM571" s="25"/>
      <c r="FN571" s="25"/>
      <c r="FO571" s="25"/>
      <c r="FP571" s="25"/>
      <c r="FQ571" s="25"/>
      <c r="FR571" s="25"/>
      <c r="FS571" s="25"/>
      <c r="FT571" s="25"/>
      <c r="FU571" s="25"/>
      <c r="FV571" s="25"/>
      <c r="FW571" s="25"/>
      <c r="FX571" s="25"/>
      <c r="FY571" s="25"/>
      <c r="FZ571" s="25"/>
      <c r="GA571" s="25"/>
      <c r="GB571" s="25"/>
      <c r="GC571" s="25"/>
      <c r="GD571" s="25"/>
      <c r="GE571" s="25"/>
      <c r="GF571" s="25"/>
      <c r="GG571" s="25"/>
      <c r="GH571" s="25"/>
      <c r="GI571" s="25"/>
      <c r="GJ571" s="25"/>
      <c r="GK571" s="25"/>
      <c r="GL571" s="25"/>
      <c r="GM571" s="25"/>
      <c r="GN571" s="25"/>
      <c r="GO571" s="25"/>
      <c r="GP571" s="25"/>
      <c r="GQ571" s="25"/>
      <c r="GR571" s="25"/>
      <c r="GS571" s="25"/>
      <c r="GT571" s="25"/>
      <c r="GU571" s="25"/>
      <c r="GV571" s="25"/>
      <c r="GW571" s="25"/>
      <c r="GX571" s="25"/>
      <c r="GY571" s="25"/>
      <c r="GZ571" s="25"/>
      <c r="HA571" s="25"/>
      <c r="HB571" s="25"/>
      <c r="HC571" s="25"/>
      <c r="HD571" s="25"/>
      <c r="HE571" s="25"/>
      <c r="HF571" s="25"/>
      <c r="HG571" s="25"/>
      <c r="HH571" s="25"/>
      <c r="HI571" s="25"/>
      <c r="HJ571" s="25"/>
      <c r="HK571" s="25"/>
      <c r="HL571" s="25"/>
      <c r="HM571" s="25"/>
      <c r="HN571" s="25"/>
      <c r="HO571" s="25"/>
      <c r="HP571" s="25"/>
      <c r="HQ571" s="25"/>
      <c r="HR571" s="25"/>
      <c r="HS571" s="25"/>
      <c r="HT571" s="25"/>
    </row>
    <row r="572" spans="1:228" s="53" customFormat="1">
      <c r="A572" s="83"/>
      <c r="B572" s="29"/>
      <c r="C572" s="30"/>
      <c r="D572" s="43"/>
      <c r="E572" s="43" t="s">
        <v>128</v>
      </c>
      <c r="F572" s="35"/>
      <c r="G572" s="30"/>
      <c r="H572" s="30"/>
      <c r="I572" s="189"/>
      <c r="J572" s="19"/>
      <c r="K572" s="189"/>
      <c r="L572" s="30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  <c r="BJ572" s="25"/>
      <c r="BK572" s="25"/>
      <c r="BL572" s="25"/>
      <c r="BM572" s="25"/>
      <c r="BN572" s="25"/>
      <c r="BO572" s="25"/>
      <c r="BP572" s="25"/>
      <c r="BQ572" s="25"/>
      <c r="BR572" s="25"/>
      <c r="BS572" s="25"/>
      <c r="BT572" s="25"/>
      <c r="BU572" s="25"/>
      <c r="BV572" s="25"/>
      <c r="BW572" s="25"/>
      <c r="BX572" s="25"/>
      <c r="BY572" s="25"/>
      <c r="BZ572" s="25"/>
      <c r="CA572" s="25"/>
      <c r="CB572" s="25"/>
      <c r="CC572" s="25"/>
      <c r="CD572" s="25"/>
      <c r="CE572" s="25"/>
      <c r="CF572" s="25"/>
      <c r="CG572" s="25"/>
      <c r="CH572" s="25"/>
      <c r="CI572" s="25"/>
      <c r="CJ572" s="25"/>
      <c r="CK572" s="25"/>
      <c r="CL572" s="25"/>
      <c r="CM572" s="25"/>
      <c r="CN572" s="25"/>
      <c r="CO572" s="25"/>
      <c r="CP572" s="25"/>
      <c r="CQ572" s="25"/>
      <c r="CR572" s="25"/>
      <c r="CS572" s="25"/>
      <c r="CT572" s="25"/>
      <c r="CU572" s="25"/>
      <c r="CV572" s="25"/>
      <c r="CW572" s="25"/>
      <c r="CX572" s="25"/>
      <c r="CY572" s="25"/>
      <c r="CZ572" s="25"/>
      <c r="DA572" s="25"/>
      <c r="DB572" s="25"/>
      <c r="DC572" s="25"/>
      <c r="DD572" s="25"/>
      <c r="DE572" s="25"/>
      <c r="DF572" s="25"/>
      <c r="DG572" s="25"/>
      <c r="DH572" s="25"/>
      <c r="DI572" s="25"/>
      <c r="DJ572" s="25"/>
      <c r="DK572" s="25"/>
      <c r="DL572" s="25"/>
      <c r="DM572" s="25"/>
      <c r="DN572" s="25"/>
      <c r="DO572" s="25"/>
      <c r="DP572" s="25"/>
      <c r="DQ572" s="25"/>
      <c r="DR572" s="25"/>
      <c r="DS572" s="25"/>
      <c r="DT572" s="25"/>
      <c r="DU572" s="25"/>
      <c r="DV572" s="25"/>
      <c r="DW572" s="25"/>
      <c r="DX572" s="25"/>
      <c r="DY572" s="25"/>
      <c r="DZ572" s="25"/>
      <c r="EA572" s="25"/>
      <c r="EB572" s="25"/>
      <c r="EC572" s="25"/>
      <c r="ED572" s="25"/>
      <c r="EE572" s="25"/>
      <c r="EF572" s="25"/>
      <c r="EG572" s="25"/>
      <c r="EH572" s="25"/>
      <c r="EI572" s="25"/>
      <c r="EJ572" s="25"/>
      <c r="EK572" s="25"/>
      <c r="EL572" s="25"/>
      <c r="EM572" s="25"/>
      <c r="EN572" s="25"/>
      <c r="EO572" s="25"/>
      <c r="EP572" s="25"/>
      <c r="EQ572" s="25"/>
      <c r="ER572" s="25"/>
      <c r="ES572" s="25"/>
      <c r="ET572" s="25"/>
      <c r="EU572" s="25"/>
      <c r="EV572" s="25"/>
      <c r="EW572" s="25"/>
      <c r="EX572" s="25"/>
      <c r="EY572" s="25"/>
      <c r="EZ572" s="25"/>
      <c r="FA572" s="25"/>
      <c r="FB572" s="25"/>
      <c r="FC572" s="25"/>
      <c r="FD572" s="25"/>
      <c r="FE572" s="25"/>
      <c r="FF572" s="25"/>
      <c r="FG572" s="25"/>
      <c r="FH572" s="25"/>
      <c r="FI572" s="25"/>
      <c r="FJ572" s="25"/>
      <c r="FK572" s="25"/>
      <c r="FL572" s="25"/>
      <c r="FM572" s="25"/>
      <c r="FN572" s="25"/>
      <c r="FO572" s="25"/>
      <c r="FP572" s="25"/>
      <c r="FQ572" s="25"/>
      <c r="FR572" s="25"/>
      <c r="FS572" s="25"/>
      <c r="FT572" s="25"/>
      <c r="FU572" s="25"/>
      <c r="FV572" s="25"/>
      <c r="FW572" s="25"/>
      <c r="FX572" s="25"/>
      <c r="FY572" s="25"/>
      <c r="FZ572" s="25"/>
      <c r="GA572" s="25"/>
      <c r="GB572" s="25"/>
      <c r="GC572" s="25"/>
      <c r="GD572" s="25"/>
      <c r="GE572" s="25"/>
      <c r="GF572" s="25"/>
      <c r="GG572" s="25"/>
      <c r="GH572" s="25"/>
      <c r="GI572" s="25"/>
      <c r="GJ572" s="25"/>
      <c r="GK572" s="25"/>
      <c r="GL572" s="25"/>
      <c r="GM572" s="25"/>
      <c r="GN572" s="25"/>
      <c r="GO572" s="25"/>
      <c r="GP572" s="25"/>
      <c r="GQ572" s="25"/>
      <c r="GR572" s="25"/>
      <c r="GS572" s="25"/>
      <c r="GT572" s="25"/>
      <c r="GU572" s="25"/>
      <c r="GV572" s="25"/>
      <c r="GW572" s="25"/>
      <c r="GX572" s="25"/>
      <c r="GY572" s="25"/>
      <c r="GZ572" s="25"/>
      <c r="HA572" s="25"/>
      <c r="HB572" s="25"/>
      <c r="HC572" s="25"/>
      <c r="HD572" s="25"/>
      <c r="HE572" s="25"/>
      <c r="HF572" s="25"/>
      <c r="HG572" s="25"/>
      <c r="HH572" s="25"/>
      <c r="HI572" s="25"/>
      <c r="HJ572" s="25"/>
      <c r="HK572" s="25"/>
      <c r="HL572" s="25"/>
      <c r="HM572" s="25"/>
      <c r="HN572" s="25"/>
      <c r="HO572" s="25"/>
      <c r="HP572" s="25"/>
      <c r="HQ572" s="25"/>
      <c r="HR572" s="25"/>
      <c r="HS572" s="25"/>
      <c r="HT572" s="25"/>
    </row>
    <row r="573" spans="1:228" s="53" customFormat="1">
      <c r="A573" s="83"/>
      <c r="B573" s="29"/>
      <c r="C573" s="30"/>
      <c r="D573" s="43"/>
      <c r="E573" s="43" t="s">
        <v>128</v>
      </c>
      <c r="F573" s="35"/>
      <c r="G573" s="30"/>
      <c r="H573" s="30"/>
      <c r="I573" s="189"/>
      <c r="J573" s="189"/>
      <c r="K573" s="189"/>
      <c r="L573" s="30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  <c r="BJ573" s="25"/>
      <c r="BK573" s="25"/>
      <c r="BL573" s="25"/>
      <c r="BM573" s="25"/>
      <c r="BN573" s="25"/>
      <c r="BO573" s="25"/>
      <c r="BP573" s="25"/>
      <c r="BQ573" s="25"/>
      <c r="BR573" s="25"/>
      <c r="BS573" s="25"/>
      <c r="BT573" s="25"/>
      <c r="BU573" s="25"/>
      <c r="BV573" s="25"/>
      <c r="BW573" s="25"/>
      <c r="BX573" s="25"/>
      <c r="BY573" s="25"/>
      <c r="BZ573" s="25"/>
      <c r="CA573" s="25"/>
      <c r="CB573" s="25"/>
      <c r="CC573" s="25"/>
      <c r="CD573" s="25"/>
      <c r="CE573" s="25"/>
      <c r="CF573" s="25"/>
      <c r="CG573" s="25"/>
      <c r="CH573" s="25"/>
      <c r="CI573" s="25"/>
      <c r="CJ573" s="25"/>
      <c r="CK573" s="25"/>
      <c r="CL573" s="25"/>
      <c r="CM573" s="25"/>
      <c r="CN573" s="25"/>
      <c r="CO573" s="25"/>
      <c r="CP573" s="25"/>
      <c r="CQ573" s="25"/>
      <c r="CR573" s="25"/>
      <c r="CS573" s="25"/>
      <c r="CT573" s="25"/>
      <c r="CU573" s="25"/>
      <c r="CV573" s="25"/>
      <c r="CW573" s="25"/>
      <c r="CX573" s="25"/>
      <c r="CY573" s="25"/>
      <c r="CZ573" s="25"/>
      <c r="DA573" s="25"/>
      <c r="DB573" s="25"/>
      <c r="DC573" s="25"/>
      <c r="DD573" s="25"/>
      <c r="DE573" s="25"/>
      <c r="DF573" s="25"/>
      <c r="DG573" s="25"/>
      <c r="DH573" s="25"/>
      <c r="DI573" s="25"/>
      <c r="DJ573" s="25"/>
      <c r="DK573" s="25"/>
      <c r="DL573" s="25"/>
      <c r="DM573" s="25"/>
      <c r="DN573" s="25"/>
      <c r="DO573" s="25"/>
      <c r="DP573" s="25"/>
      <c r="DQ573" s="25"/>
      <c r="DR573" s="25"/>
      <c r="DS573" s="25"/>
      <c r="DT573" s="25"/>
      <c r="DU573" s="25"/>
      <c r="DV573" s="25"/>
      <c r="DW573" s="25"/>
      <c r="DX573" s="25"/>
      <c r="DY573" s="25"/>
      <c r="DZ573" s="25"/>
      <c r="EA573" s="25"/>
      <c r="EB573" s="25"/>
      <c r="EC573" s="25"/>
      <c r="ED573" s="25"/>
      <c r="EE573" s="25"/>
      <c r="EF573" s="25"/>
      <c r="EG573" s="25"/>
      <c r="EH573" s="25"/>
      <c r="EI573" s="25"/>
      <c r="EJ573" s="25"/>
      <c r="EK573" s="25"/>
      <c r="EL573" s="25"/>
      <c r="EM573" s="25"/>
      <c r="EN573" s="25"/>
      <c r="EO573" s="25"/>
      <c r="EP573" s="25"/>
      <c r="EQ573" s="25"/>
      <c r="ER573" s="25"/>
      <c r="ES573" s="25"/>
      <c r="ET573" s="25"/>
      <c r="EU573" s="25"/>
      <c r="EV573" s="25"/>
      <c r="EW573" s="25"/>
      <c r="EX573" s="25"/>
      <c r="EY573" s="25"/>
      <c r="EZ573" s="25"/>
      <c r="FA573" s="25"/>
      <c r="FB573" s="25"/>
      <c r="FC573" s="25"/>
      <c r="FD573" s="25"/>
      <c r="FE573" s="25"/>
      <c r="FF573" s="25"/>
      <c r="FG573" s="25"/>
      <c r="FH573" s="25"/>
      <c r="FI573" s="25"/>
      <c r="FJ573" s="25"/>
      <c r="FK573" s="25"/>
      <c r="FL573" s="25"/>
      <c r="FM573" s="25"/>
      <c r="FN573" s="25"/>
      <c r="FO573" s="25"/>
      <c r="FP573" s="25"/>
      <c r="FQ573" s="25"/>
      <c r="FR573" s="25"/>
      <c r="FS573" s="25"/>
      <c r="FT573" s="25"/>
      <c r="FU573" s="25"/>
      <c r="FV573" s="25"/>
      <c r="FW573" s="25"/>
      <c r="FX573" s="25"/>
      <c r="FY573" s="25"/>
      <c r="FZ573" s="25"/>
      <c r="GA573" s="25"/>
      <c r="GB573" s="25"/>
      <c r="GC573" s="25"/>
      <c r="GD573" s="25"/>
      <c r="GE573" s="25"/>
      <c r="GF573" s="25"/>
      <c r="GG573" s="25"/>
      <c r="GH573" s="25"/>
      <c r="GI573" s="25"/>
      <c r="GJ573" s="25"/>
      <c r="GK573" s="25"/>
      <c r="GL573" s="25"/>
      <c r="GM573" s="25"/>
      <c r="GN573" s="25"/>
      <c r="GO573" s="25"/>
      <c r="GP573" s="25"/>
      <c r="GQ573" s="25"/>
      <c r="GR573" s="25"/>
      <c r="GS573" s="25"/>
      <c r="GT573" s="25"/>
      <c r="GU573" s="25"/>
      <c r="GV573" s="25"/>
      <c r="GW573" s="25"/>
      <c r="GX573" s="25"/>
      <c r="GY573" s="25"/>
      <c r="GZ573" s="25"/>
      <c r="HA573" s="25"/>
      <c r="HB573" s="25"/>
      <c r="HC573" s="25"/>
      <c r="HD573" s="25"/>
      <c r="HE573" s="25"/>
      <c r="HF573" s="25"/>
      <c r="HG573" s="25"/>
      <c r="HH573" s="25"/>
      <c r="HI573" s="25"/>
      <c r="HJ573" s="25"/>
      <c r="HK573" s="25"/>
      <c r="HL573" s="25"/>
      <c r="HM573" s="25"/>
      <c r="HN573" s="25"/>
      <c r="HO573" s="25"/>
      <c r="HP573" s="25"/>
      <c r="HQ573" s="25"/>
      <c r="HR573" s="25"/>
      <c r="HS573" s="25"/>
      <c r="HT573" s="25"/>
    </row>
    <row r="574" spans="1:228" s="53" customFormat="1">
      <c r="A574" s="83"/>
      <c r="B574" s="29"/>
      <c r="C574" s="30"/>
      <c r="D574" s="43"/>
      <c r="E574" s="43" t="s">
        <v>128</v>
      </c>
      <c r="F574" s="35"/>
      <c r="G574" s="30"/>
      <c r="H574" s="30"/>
      <c r="I574" s="189"/>
      <c r="J574" s="189"/>
      <c r="K574" s="189"/>
      <c r="L574" s="30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  <c r="BJ574" s="25"/>
      <c r="BK574" s="25"/>
      <c r="BL574" s="25"/>
      <c r="BM574" s="25"/>
      <c r="BN574" s="25"/>
      <c r="BO574" s="25"/>
      <c r="BP574" s="25"/>
      <c r="BQ574" s="25"/>
      <c r="BR574" s="25"/>
      <c r="BS574" s="25"/>
      <c r="BT574" s="25"/>
      <c r="BU574" s="25"/>
      <c r="BV574" s="25"/>
      <c r="BW574" s="25"/>
      <c r="BX574" s="25"/>
      <c r="BY574" s="25"/>
      <c r="BZ574" s="25"/>
      <c r="CA574" s="25"/>
      <c r="CB574" s="25"/>
      <c r="CC574" s="25"/>
      <c r="CD574" s="25"/>
      <c r="CE574" s="25"/>
      <c r="CF574" s="25"/>
      <c r="CG574" s="25"/>
      <c r="CH574" s="25"/>
      <c r="CI574" s="25"/>
      <c r="CJ574" s="25"/>
      <c r="CK574" s="25"/>
      <c r="CL574" s="25"/>
      <c r="CM574" s="25"/>
      <c r="CN574" s="25"/>
      <c r="CO574" s="25"/>
      <c r="CP574" s="25"/>
      <c r="CQ574" s="25"/>
      <c r="CR574" s="25"/>
      <c r="CS574" s="25"/>
      <c r="CT574" s="25"/>
      <c r="CU574" s="25"/>
      <c r="CV574" s="25"/>
      <c r="CW574" s="25"/>
      <c r="CX574" s="25"/>
      <c r="CY574" s="25"/>
      <c r="CZ574" s="25"/>
      <c r="DA574" s="25"/>
      <c r="DB574" s="25"/>
      <c r="DC574" s="25"/>
      <c r="DD574" s="25"/>
      <c r="DE574" s="25"/>
      <c r="DF574" s="25"/>
      <c r="DG574" s="25"/>
      <c r="DH574" s="25"/>
      <c r="DI574" s="25"/>
      <c r="DJ574" s="25"/>
      <c r="DK574" s="25"/>
      <c r="DL574" s="25"/>
      <c r="DM574" s="25"/>
      <c r="DN574" s="25"/>
      <c r="DO574" s="25"/>
      <c r="DP574" s="25"/>
      <c r="DQ574" s="25"/>
      <c r="DR574" s="25"/>
      <c r="DS574" s="25"/>
      <c r="DT574" s="25"/>
      <c r="DU574" s="25"/>
      <c r="DV574" s="25"/>
      <c r="DW574" s="25"/>
      <c r="DX574" s="25"/>
      <c r="DY574" s="25"/>
      <c r="DZ574" s="25"/>
      <c r="EA574" s="25"/>
      <c r="EB574" s="25"/>
      <c r="EC574" s="25"/>
      <c r="ED574" s="25"/>
      <c r="EE574" s="25"/>
      <c r="EF574" s="25"/>
      <c r="EG574" s="25"/>
      <c r="EH574" s="25"/>
      <c r="EI574" s="25"/>
      <c r="EJ574" s="25"/>
      <c r="EK574" s="25"/>
      <c r="EL574" s="25"/>
      <c r="EM574" s="25"/>
      <c r="EN574" s="25"/>
      <c r="EO574" s="25"/>
      <c r="EP574" s="25"/>
      <c r="EQ574" s="25"/>
      <c r="ER574" s="25"/>
      <c r="ES574" s="25"/>
      <c r="ET574" s="25"/>
      <c r="EU574" s="25"/>
      <c r="EV574" s="25"/>
      <c r="EW574" s="25"/>
      <c r="EX574" s="25"/>
      <c r="EY574" s="25"/>
      <c r="EZ574" s="25"/>
      <c r="FA574" s="25"/>
      <c r="FB574" s="25"/>
      <c r="FC574" s="25"/>
      <c r="FD574" s="25"/>
      <c r="FE574" s="25"/>
      <c r="FF574" s="25"/>
      <c r="FG574" s="25"/>
      <c r="FH574" s="25"/>
      <c r="FI574" s="25"/>
      <c r="FJ574" s="25"/>
      <c r="FK574" s="25"/>
      <c r="FL574" s="25"/>
      <c r="FM574" s="25"/>
      <c r="FN574" s="25"/>
      <c r="FO574" s="25"/>
      <c r="FP574" s="25"/>
      <c r="FQ574" s="25"/>
      <c r="FR574" s="25"/>
      <c r="FS574" s="25"/>
      <c r="FT574" s="25"/>
      <c r="FU574" s="25"/>
      <c r="FV574" s="25"/>
      <c r="FW574" s="25"/>
      <c r="FX574" s="25"/>
      <c r="FY574" s="25"/>
      <c r="FZ574" s="25"/>
      <c r="GA574" s="25"/>
      <c r="GB574" s="25"/>
      <c r="GC574" s="25"/>
      <c r="GD574" s="25"/>
      <c r="GE574" s="25"/>
      <c r="GF574" s="25"/>
      <c r="GG574" s="25"/>
      <c r="GH574" s="25"/>
      <c r="GI574" s="25"/>
      <c r="GJ574" s="25"/>
      <c r="GK574" s="25"/>
      <c r="GL574" s="25"/>
      <c r="GM574" s="25"/>
      <c r="GN574" s="25"/>
      <c r="GO574" s="25"/>
      <c r="GP574" s="25"/>
      <c r="GQ574" s="25"/>
      <c r="GR574" s="25"/>
      <c r="GS574" s="25"/>
      <c r="GT574" s="25"/>
      <c r="GU574" s="25"/>
      <c r="GV574" s="25"/>
      <c r="GW574" s="25"/>
      <c r="GX574" s="25"/>
      <c r="GY574" s="25"/>
      <c r="GZ574" s="25"/>
      <c r="HA574" s="25"/>
      <c r="HB574" s="25"/>
      <c r="HC574" s="25"/>
      <c r="HD574" s="25"/>
      <c r="HE574" s="25"/>
      <c r="HF574" s="25"/>
      <c r="HG574" s="25"/>
      <c r="HH574" s="25"/>
      <c r="HI574" s="25"/>
      <c r="HJ574" s="25"/>
      <c r="HK574" s="25"/>
      <c r="HL574" s="25"/>
      <c r="HM574" s="25"/>
      <c r="HN574" s="25"/>
      <c r="HO574" s="25"/>
      <c r="HP574" s="25"/>
      <c r="HQ574" s="25"/>
      <c r="HR574" s="25"/>
      <c r="HS574" s="25"/>
      <c r="HT574" s="25"/>
    </row>
    <row r="575" spans="1:228" s="53" customFormat="1">
      <c r="A575" s="83"/>
      <c r="B575" s="36"/>
      <c r="C575" s="30"/>
      <c r="D575" s="43"/>
      <c r="E575" s="43" t="s">
        <v>128</v>
      </c>
      <c r="F575" s="35"/>
      <c r="G575" s="30"/>
      <c r="H575" s="30"/>
      <c r="I575" s="189"/>
      <c r="J575" s="189"/>
      <c r="K575" s="189"/>
      <c r="L575" s="13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  <c r="BJ575" s="25"/>
      <c r="BK575" s="25"/>
      <c r="BL575" s="25"/>
      <c r="BM575" s="25"/>
      <c r="BN575" s="25"/>
      <c r="BO575" s="25"/>
      <c r="BP575" s="25"/>
      <c r="BQ575" s="25"/>
      <c r="BR575" s="25"/>
      <c r="BS575" s="25"/>
      <c r="BT575" s="25"/>
      <c r="BU575" s="25"/>
      <c r="BV575" s="25"/>
      <c r="BW575" s="25"/>
      <c r="BX575" s="25"/>
      <c r="BY575" s="25"/>
      <c r="BZ575" s="25"/>
      <c r="CA575" s="25"/>
      <c r="CB575" s="25"/>
      <c r="CC575" s="25"/>
      <c r="CD575" s="25"/>
      <c r="CE575" s="25"/>
      <c r="CF575" s="25"/>
      <c r="CG575" s="25"/>
      <c r="CH575" s="25"/>
      <c r="CI575" s="25"/>
      <c r="CJ575" s="25"/>
      <c r="CK575" s="25"/>
      <c r="CL575" s="25"/>
      <c r="CM575" s="25"/>
      <c r="CN575" s="25"/>
      <c r="CO575" s="25"/>
      <c r="CP575" s="25"/>
      <c r="CQ575" s="25"/>
      <c r="CR575" s="25"/>
      <c r="CS575" s="25"/>
      <c r="CT575" s="25"/>
      <c r="CU575" s="25"/>
      <c r="CV575" s="25"/>
      <c r="CW575" s="25"/>
      <c r="CX575" s="25"/>
      <c r="CY575" s="25"/>
      <c r="CZ575" s="25"/>
      <c r="DA575" s="25"/>
      <c r="DB575" s="25"/>
      <c r="DC575" s="25"/>
      <c r="DD575" s="25"/>
      <c r="DE575" s="25"/>
      <c r="DF575" s="25"/>
      <c r="DG575" s="25"/>
      <c r="DH575" s="25"/>
      <c r="DI575" s="25"/>
      <c r="DJ575" s="25"/>
      <c r="DK575" s="25"/>
      <c r="DL575" s="25"/>
      <c r="DM575" s="25"/>
      <c r="DN575" s="25"/>
      <c r="DO575" s="25"/>
      <c r="DP575" s="25"/>
      <c r="DQ575" s="25"/>
      <c r="DR575" s="25"/>
      <c r="DS575" s="25"/>
      <c r="DT575" s="25"/>
      <c r="DU575" s="25"/>
      <c r="DV575" s="25"/>
      <c r="DW575" s="25"/>
      <c r="DX575" s="25"/>
      <c r="DY575" s="25"/>
      <c r="DZ575" s="25"/>
      <c r="EA575" s="25"/>
      <c r="EB575" s="25"/>
      <c r="EC575" s="25"/>
      <c r="ED575" s="25"/>
      <c r="EE575" s="25"/>
      <c r="EF575" s="25"/>
      <c r="EG575" s="25"/>
      <c r="EH575" s="25"/>
      <c r="EI575" s="25"/>
      <c r="EJ575" s="25"/>
      <c r="EK575" s="25"/>
      <c r="EL575" s="25"/>
      <c r="EM575" s="25"/>
      <c r="EN575" s="25"/>
      <c r="EO575" s="25"/>
      <c r="EP575" s="25"/>
      <c r="EQ575" s="25"/>
      <c r="ER575" s="25"/>
      <c r="ES575" s="25"/>
      <c r="ET575" s="25"/>
      <c r="EU575" s="25"/>
      <c r="EV575" s="25"/>
      <c r="EW575" s="25"/>
      <c r="EX575" s="25"/>
      <c r="EY575" s="25"/>
      <c r="EZ575" s="25"/>
      <c r="FA575" s="25"/>
      <c r="FB575" s="25"/>
      <c r="FC575" s="25"/>
      <c r="FD575" s="25"/>
      <c r="FE575" s="25"/>
      <c r="FF575" s="25"/>
      <c r="FG575" s="25"/>
      <c r="FH575" s="25"/>
      <c r="FI575" s="25"/>
      <c r="FJ575" s="25"/>
      <c r="FK575" s="25"/>
      <c r="FL575" s="25"/>
      <c r="FM575" s="25"/>
      <c r="FN575" s="25"/>
      <c r="FO575" s="25"/>
      <c r="FP575" s="25"/>
      <c r="FQ575" s="25"/>
      <c r="FR575" s="25"/>
      <c r="FS575" s="25"/>
      <c r="FT575" s="25"/>
      <c r="FU575" s="25"/>
      <c r="FV575" s="25"/>
      <c r="FW575" s="25"/>
      <c r="FX575" s="25"/>
      <c r="FY575" s="25"/>
      <c r="FZ575" s="25"/>
      <c r="GA575" s="25"/>
      <c r="GB575" s="25"/>
      <c r="GC575" s="25"/>
      <c r="GD575" s="25"/>
      <c r="GE575" s="25"/>
      <c r="GF575" s="25"/>
      <c r="GG575" s="25"/>
      <c r="GH575" s="25"/>
      <c r="GI575" s="25"/>
      <c r="GJ575" s="25"/>
      <c r="GK575" s="25"/>
      <c r="GL575" s="25"/>
      <c r="GM575" s="25"/>
      <c r="GN575" s="25"/>
      <c r="GO575" s="25"/>
      <c r="GP575" s="25"/>
      <c r="GQ575" s="25"/>
      <c r="GR575" s="25"/>
      <c r="GS575" s="25"/>
      <c r="GT575" s="25"/>
      <c r="GU575" s="25"/>
      <c r="GV575" s="25"/>
      <c r="GW575" s="25"/>
      <c r="GX575" s="25"/>
      <c r="GY575" s="25"/>
      <c r="GZ575" s="25"/>
      <c r="HA575" s="25"/>
      <c r="HB575" s="25"/>
      <c r="HC575" s="25"/>
      <c r="HD575" s="25"/>
      <c r="HE575" s="25"/>
      <c r="HF575" s="25"/>
      <c r="HG575" s="25"/>
      <c r="HH575" s="25"/>
      <c r="HI575" s="25"/>
      <c r="HJ575" s="25"/>
      <c r="HK575" s="25"/>
      <c r="HL575" s="25"/>
      <c r="HM575" s="25"/>
      <c r="HN575" s="25"/>
      <c r="HO575" s="25"/>
      <c r="HP575" s="25"/>
      <c r="HQ575" s="25"/>
      <c r="HR575" s="25"/>
      <c r="HS575" s="25"/>
      <c r="HT575" s="25"/>
    </row>
    <row r="576" spans="1:228" s="53" customFormat="1">
      <c r="A576" s="82">
        <v>8000</v>
      </c>
      <c r="B576" s="68" t="s">
        <v>175</v>
      </c>
      <c r="C576" s="211">
        <v>10</v>
      </c>
      <c r="D576" s="81"/>
      <c r="E576" s="81" t="s">
        <v>349</v>
      </c>
      <c r="F576" s="81" t="s">
        <v>349</v>
      </c>
      <c r="G576" s="81" t="s">
        <v>349</v>
      </c>
      <c r="H576" s="70"/>
      <c r="I576" s="152" t="s">
        <v>344</v>
      </c>
      <c r="J576" s="152" t="s">
        <v>345</v>
      </c>
      <c r="K576" s="190" t="s">
        <v>348</v>
      </c>
      <c r="L576" s="70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  <c r="AA576" s="71"/>
      <c r="AB576" s="71"/>
      <c r="AC576" s="71"/>
      <c r="AD576" s="71"/>
      <c r="AE576" s="71"/>
      <c r="AF576" s="71"/>
      <c r="AG576" s="71"/>
      <c r="AH576" s="71"/>
      <c r="AI576" s="71"/>
      <c r="AJ576" s="71"/>
      <c r="AK576" s="71"/>
      <c r="AL576" s="71"/>
      <c r="AM576" s="71"/>
      <c r="AN576" s="71"/>
      <c r="AO576" s="71"/>
      <c r="AP576" s="71"/>
      <c r="AQ576" s="71"/>
      <c r="AR576" s="71"/>
      <c r="AS576" s="71"/>
      <c r="AT576" s="71"/>
      <c r="AU576" s="71"/>
      <c r="AV576" s="71"/>
      <c r="AW576" s="71"/>
      <c r="AX576" s="71"/>
      <c r="AY576" s="71"/>
      <c r="AZ576" s="71"/>
      <c r="BA576" s="71"/>
      <c r="BB576" s="71"/>
      <c r="BC576" s="71"/>
      <c r="BD576" s="71"/>
      <c r="BE576" s="71"/>
      <c r="BF576" s="71"/>
      <c r="BG576" s="71"/>
      <c r="BH576" s="71"/>
      <c r="BI576" s="71"/>
      <c r="BJ576" s="71"/>
      <c r="BK576" s="71"/>
      <c r="BL576" s="71"/>
      <c r="BM576" s="71"/>
      <c r="BN576" s="71"/>
      <c r="BO576" s="71"/>
      <c r="BP576" s="71"/>
      <c r="BQ576" s="71"/>
      <c r="BR576" s="71"/>
      <c r="BS576" s="71"/>
      <c r="BT576" s="71"/>
      <c r="BU576" s="71"/>
      <c r="BV576" s="71"/>
      <c r="BW576" s="71"/>
      <c r="BX576" s="71"/>
      <c r="BY576" s="71"/>
      <c r="BZ576" s="71"/>
      <c r="CA576" s="71"/>
      <c r="CB576" s="71"/>
      <c r="CC576" s="71"/>
      <c r="CD576" s="71"/>
      <c r="CE576" s="71"/>
      <c r="CF576" s="71"/>
      <c r="CG576" s="71"/>
      <c r="CH576" s="71"/>
      <c r="CI576" s="71"/>
      <c r="CJ576" s="71"/>
      <c r="CK576" s="71"/>
      <c r="CL576" s="71"/>
      <c r="CM576" s="71"/>
      <c r="CN576" s="71"/>
      <c r="CO576" s="71"/>
      <c r="CP576" s="71"/>
      <c r="CQ576" s="71"/>
      <c r="CR576" s="71"/>
      <c r="CS576" s="71"/>
      <c r="CT576" s="71"/>
      <c r="CU576" s="71"/>
      <c r="CV576" s="71"/>
      <c r="CW576" s="71"/>
      <c r="CX576" s="71"/>
      <c r="CY576" s="71"/>
      <c r="CZ576" s="71"/>
      <c r="DA576" s="71"/>
      <c r="DB576" s="71"/>
      <c r="DC576" s="71"/>
      <c r="DD576" s="71"/>
      <c r="DE576" s="71"/>
      <c r="DF576" s="71"/>
      <c r="DG576" s="71"/>
      <c r="DH576" s="71"/>
      <c r="DI576" s="71"/>
      <c r="DJ576" s="71"/>
      <c r="DK576" s="71"/>
      <c r="DL576" s="71"/>
      <c r="DM576" s="71"/>
      <c r="DN576" s="71"/>
      <c r="DO576" s="71"/>
      <c r="DP576" s="71"/>
      <c r="DQ576" s="71"/>
      <c r="DR576" s="71"/>
      <c r="DS576" s="71"/>
      <c r="DT576" s="71"/>
      <c r="DU576" s="71"/>
      <c r="DV576" s="71"/>
      <c r="DW576" s="71"/>
      <c r="DX576" s="71"/>
      <c r="DY576" s="71"/>
      <c r="DZ576" s="71"/>
      <c r="EA576" s="71"/>
      <c r="EB576" s="71"/>
      <c r="EC576" s="71"/>
      <c r="ED576" s="71"/>
      <c r="EE576" s="71"/>
      <c r="EF576" s="71"/>
      <c r="EG576" s="71"/>
      <c r="EH576" s="71"/>
      <c r="EI576" s="71"/>
      <c r="EJ576" s="71"/>
      <c r="EK576" s="71"/>
      <c r="EL576" s="71"/>
      <c r="EM576" s="71"/>
      <c r="EN576" s="71"/>
      <c r="EO576" s="71"/>
      <c r="EP576" s="71"/>
      <c r="EQ576" s="71"/>
      <c r="ER576" s="71"/>
      <c r="ES576" s="71"/>
      <c r="ET576" s="71"/>
      <c r="EU576" s="71"/>
      <c r="EV576" s="71"/>
      <c r="EW576" s="71"/>
      <c r="EX576" s="71"/>
      <c r="EY576" s="71"/>
      <c r="EZ576" s="71"/>
      <c r="FA576" s="71"/>
      <c r="FB576" s="71"/>
      <c r="FC576" s="71"/>
      <c r="FD576" s="71"/>
      <c r="FE576" s="71"/>
      <c r="FF576" s="71"/>
      <c r="FG576" s="71"/>
      <c r="FH576" s="71"/>
      <c r="FI576" s="71"/>
      <c r="FJ576" s="71"/>
      <c r="FK576" s="71"/>
      <c r="FL576" s="71"/>
      <c r="FM576" s="71"/>
      <c r="FN576" s="71"/>
      <c r="FO576" s="71"/>
      <c r="FP576" s="71"/>
      <c r="FQ576" s="71"/>
      <c r="FR576" s="71"/>
      <c r="FS576" s="71"/>
      <c r="FT576" s="71"/>
      <c r="FU576" s="71"/>
      <c r="FV576" s="71"/>
      <c r="FW576" s="71"/>
      <c r="FX576" s="71"/>
      <c r="FY576" s="71"/>
      <c r="FZ576" s="71"/>
      <c r="GA576" s="71"/>
      <c r="GB576" s="71"/>
      <c r="GC576" s="71"/>
      <c r="GD576" s="71"/>
      <c r="GE576" s="71"/>
      <c r="GF576" s="71"/>
      <c r="GG576" s="71"/>
      <c r="GH576" s="71"/>
      <c r="GI576" s="71"/>
      <c r="GJ576" s="71"/>
      <c r="GK576" s="71"/>
      <c r="GL576" s="71"/>
      <c r="GM576" s="71"/>
      <c r="GN576" s="71"/>
      <c r="GO576" s="71"/>
      <c r="GP576" s="71"/>
      <c r="GQ576" s="71"/>
      <c r="GR576" s="71"/>
      <c r="GS576" s="71"/>
      <c r="GT576" s="71"/>
      <c r="GU576" s="71"/>
      <c r="GV576" s="71"/>
      <c r="GW576" s="71"/>
      <c r="GX576" s="71"/>
      <c r="GY576" s="71"/>
      <c r="GZ576" s="71"/>
      <c r="HA576" s="71"/>
      <c r="HB576" s="71"/>
      <c r="HC576" s="71"/>
      <c r="HD576" s="71"/>
      <c r="HE576" s="71"/>
      <c r="HF576" s="71"/>
      <c r="HG576" s="71"/>
      <c r="HH576" s="71"/>
      <c r="HI576" s="71"/>
      <c r="HJ576" s="71"/>
      <c r="HK576" s="71"/>
      <c r="HL576" s="71"/>
      <c r="HM576" s="71"/>
      <c r="HN576" s="71"/>
      <c r="HO576" s="71"/>
      <c r="HP576" s="71"/>
      <c r="HQ576" s="71"/>
      <c r="HR576" s="71"/>
      <c r="HS576" s="71"/>
      <c r="HT576" s="71"/>
    </row>
    <row r="577" spans="1:228" s="71" customFormat="1">
      <c r="A577" s="83"/>
      <c r="B577" s="29"/>
      <c r="C577" s="212"/>
      <c r="D577" s="50"/>
      <c r="E577" s="50" t="s">
        <v>349</v>
      </c>
      <c r="F577" s="35"/>
      <c r="G577" s="30"/>
      <c r="H577" s="30"/>
      <c r="I577" s="189"/>
      <c r="J577" s="38"/>
      <c r="K577" s="189"/>
      <c r="L577" s="30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  <c r="BJ577" s="25"/>
      <c r="BK577" s="25"/>
      <c r="BL577" s="25"/>
      <c r="BM577" s="25"/>
      <c r="BN577" s="25"/>
      <c r="BO577" s="25"/>
      <c r="BP577" s="25"/>
      <c r="BQ577" s="25"/>
      <c r="BR577" s="25"/>
      <c r="BS577" s="25"/>
      <c r="BT577" s="25"/>
      <c r="BU577" s="25"/>
      <c r="BV577" s="25"/>
      <c r="BW577" s="25"/>
      <c r="BX577" s="25"/>
      <c r="BY577" s="25"/>
      <c r="BZ577" s="25"/>
      <c r="CA577" s="25"/>
      <c r="CB577" s="25"/>
      <c r="CC577" s="25"/>
      <c r="CD577" s="25"/>
      <c r="CE577" s="25"/>
      <c r="CF577" s="25"/>
      <c r="CG577" s="25"/>
      <c r="CH577" s="25"/>
      <c r="CI577" s="25"/>
      <c r="CJ577" s="25"/>
      <c r="CK577" s="25"/>
      <c r="CL577" s="25"/>
      <c r="CM577" s="25"/>
      <c r="CN577" s="25"/>
      <c r="CO577" s="25"/>
      <c r="CP577" s="25"/>
      <c r="CQ577" s="25"/>
      <c r="CR577" s="25"/>
      <c r="CS577" s="25"/>
      <c r="CT577" s="25"/>
      <c r="CU577" s="25"/>
      <c r="CV577" s="25"/>
      <c r="CW577" s="25"/>
      <c r="CX577" s="25"/>
      <c r="CY577" s="25"/>
      <c r="CZ577" s="25"/>
      <c r="DA577" s="25"/>
      <c r="DB577" s="25"/>
      <c r="DC577" s="25"/>
      <c r="DD577" s="25"/>
      <c r="DE577" s="25"/>
      <c r="DF577" s="25"/>
      <c r="DG577" s="25"/>
      <c r="DH577" s="25"/>
      <c r="DI577" s="25"/>
      <c r="DJ577" s="25"/>
      <c r="DK577" s="25"/>
      <c r="DL577" s="25"/>
      <c r="DM577" s="25"/>
      <c r="DN577" s="25"/>
      <c r="DO577" s="25"/>
      <c r="DP577" s="25"/>
      <c r="DQ577" s="25"/>
      <c r="DR577" s="25"/>
      <c r="DS577" s="25"/>
      <c r="DT577" s="25"/>
      <c r="DU577" s="25"/>
      <c r="DV577" s="25"/>
      <c r="DW577" s="25"/>
      <c r="DX577" s="25"/>
      <c r="DY577" s="25"/>
      <c r="DZ577" s="25"/>
      <c r="EA577" s="25"/>
      <c r="EB577" s="25"/>
      <c r="EC577" s="25"/>
      <c r="ED577" s="25"/>
      <c r="EE577" s="25"/>
      <c r="EF577" s="25"/>
      <c r="EG577" s="25"/>
      <c r="EH577" s="25"/>
      <c r="EI577" s="25"/>
      <c r="EJ577" s="25"/>
      <c r="EK577" s="25"/>
      <c r="EL577" s="25"/>
      <c r="EM577" s="25"/>
      <c r="EN577" s="25"/>
      <c r="EO577" s="25"/>
      <c r="EP577" s="25"/>
      <c r="EQ577" s="25"/>
      <c r="ER577" s="25"/>
      <c r="ES577" s="25"/>
      <c r="ET577" s="25"/>
      <c r="EU577" s="25"/>
      <c r="EV577" s="25"/>
      <c r="EW577" s="25"/>
      <c r="EX577" s="25"/>
      <c r="EY577" s="25"/>
      <c r="EZ577" s="25"/>
      <c r="FA577" s="25"/>
      <c r="FB577" s="25"/>
      <c r="FC577" s="25"/>
      <c r="FD577" s="25"/>
      <c r="FE577" s="25"/>
      <c r="FF577" s="25"/>
      <c r="FG577" s="25"/>
      <c r="FH577" s="25"/>
      <c r="FI577" s="25"/>
      <c r="FJ577" s="25"/>
      <c r="FK577" s="25"/>
      <c r="FL577" s="25"/>
      <c r="FM577" s="25"/>
      <c r="FN577" s="25"/>
      <c r="FO577" s="25"/>
      <c r="FP577" s="25"/>
      <c r="FQ577" s="25"/>
      <c r="FR577" s="25"/>
      <c r="FS577" s="25"/>
      <c r="FT577" s="25"/>
      <c r="FU577" s="25"/>
      <c r="FV577" s="25"/>
      <c r="FW577" s="25"/>
      <c r="FX577" s="25"/>
      <c r="FY577" s="25"/>
      <c r="FZ577" s="25"/>
      <c r="GA577" s="25"/>
      <c r="GB577" s="25"/>
      <c r="GC577" s="25"/>
      <c r="GD577" s="25"/>
      <c r="GE577" s="25"/>
      <c r="GF577" s="25"/>
      <c r="GG577" s="25"/>
      <c r="GH577" s="25"/>
      <c r="GI577" s="25"/>
      <c r="GJ577" s="25"/>
      <c r="GK577" s="25"/>
      <c r="GL577" s="25"/>
      <c r="GM577" s="25"/>
      <c r="GN577" s="25"/>
      <c r="GO577" s="25"/>
      <c r="GP577" s="25"/>
      <c r="GQ577" s="25"/>
      <c r="GR577" s="25"/>
      <c r="GS577" s="25"/>
      <c r="GT577" s="25"/>
      <c r="GU577" s="25"/>
      <c r="GV577" s="25"/>
      <c r="GW577" s="25"/>
      <c r="GX577" s="25"/>
      <c r="GY577" s="25"/>
      <c r="GZ577" s="25"/>
      <c r="HA577" s="25"/>
      <c r="HB577" s="25"/>
      <c r="HC577" s="25"/>
      <c r="HD577" s="25"/>
      <c r="HE577" s="25"/>
      <c r="HF577" s="25"/>
      <c r="HG577" s="25"/>
      <c r="HH577" s="25"/>
      <c r="HI577" s="25"/>
      <c r="HJ577" s="25"/>
      <c r="HK577" s="25"/>
      <c r="HL577" s="25"/>
      <c r="HM577" s="25"/>
      <c r="HN577" s="25"/>
      <c r="HO577" s="25"/>
      <c r="HP577" s="25"/>
      <c r="HQ577" s="25"/>
      <c r="HR577" s="25"/>
      <c r="HS577" s="25"/>
      <c r="HT577" s="25"/>
    </row>
    <row r="578" spans="1:228">
      <c r="B578" s="29"/>
      <c r="C578" s="212"/>
      <c r="D578" s="50"/>
      <c r="E578" s="50" t="s">
        <v>349</v>
      </c>
      <c r="F578" s="35"/>
      <c r="G578" s="30"/>
      <c r="H578" s="30"/>
      <c r="I578" s="189"/>
      <c r="J578" s="38"/>
      <c r="K578" s="189"/>
      <c r="L578" s="30"/>
    </row>
    <row r="579" spans="1:228">
      <c r="B579" s="29"/>
      <c r="C579" s="212"/>
      <c r="D579" s="50"/>
      <c r="E579" s="50" t="s">
        <v>349</v>
      </c>
      <c r="F579" s="35"/>
      <c r="G579" s="30"/>
      <c r="H579" s="30"/>
      <c r="I579" s="189"/>
      <c r="J579" s="38"/>
      <c r="K579" s="189"/>
      <c r="L579" s="30"/>
    </row>
    <row r="580" spans="1:228">
      <c r="B580" s="29"/>
      <c r="C580" s="30"/>
      <c r="D580" s="43"/>
      <c r="E580" s="50" t="s">
        <v>349</v>
      </c>
      <c r="F580" s="35"/>
      <c r="G580" s="30"/>
      <c r="H580" s="30"/>
      <c r="I580" s="189"/>
      <c r="J580" s="189"/>
      <c r="K580" s="189"/>
      <c r="L580" s="30"/>
    </row>
    <row r="581" spans="1:228">
      <c r="B581" s="29"/>
      <c r="C581" s="30"/>
      <c r="D581" s="43"/>
      <c r="E581" s="50" t="s">
        <v>349</v>
      </c>
      <c r="F581" s="35"/>
      <c r="G581" s="30"/>
      <c r="H581" s="30"/>
      <c r="I581" s="189"/>
      <c r="J581" s="189"/>
      <c r="K581" s="189"/>
      <c r="L581" s="30"/>
    </row>
    <row r="582" spans="1:228">
      <c r="B582" s="29"/>
      <c r="C582" s="30"/>
      <c r="D582" s="43"/>
      <c r="E582" s="50" t="s">
        <v>349</v>
      </c>
      <c r="F582" s="35"/>
      <c r="G582" s="30"/>
      <c r="H582" s="30"/>
      <c r="I582" s="189"/>
      <c r="J582" s="189"/>
      <c r="K582" s="189"/>
      <c r="L582" s="30"/>
    </row>
    <row r="583" spans="1:228">
      <c r="B583" s="29"/>
      <c r="C583" s="30"/>
      <c r="D583" s="43"/>
      <c r="E583" s="50" t="s">
        <v>349</v>
      </c>
      <c r="F583" s="35"/>
      <c r="G583" s="30"/>
      <c r="H583" s="30"/>
      <c r="I583" s="189"/>
      <c r="J583" s="189"/>
      <c r="K583" s="189"/>
      <c r="L583" s="30"/>
    </row>
    <row r="584" spans="1:228">
      <c r="B584" s="29"/>
      <c r="C584" s="30"/>
      <c r="D584" s="43"/>
      <c r="E584" s="50" t="s">
        <v>349</v>
      </c>
      <c r="F584" s="35"/>
      <c r="G584" s="30"/>
      <c r="H584" s="30"/>
      <c r="I584" s="189"/>
      <c r="J584" s="189"/>
      <c r="K584" s="189"/>
      <c r="L584" s="30"/>
    </row>
    <row r="585" spans="1:228">
      <c r="B585" s="29"/>
      <c r="C585" s="30"/>
      <c r="D585" s="43"/>
      <c r="E585" s="50" t="s">
        <v>349</v>
      </c>
      <c r="F585" s="35"/>
      <c r="G585" s="30"/>
      <c r="H585" s="30"/>
      <c r="I585" s="189"/>
      <c r="J585" s="189"/>
      <c r="K585" s="224"/>
      <c r="L585" s="30"/>
    </row>
    <row r="586" spans="1:228">
      <c r="B586" s="29"/>
      <c r="C586" s="30"/>
      <c r="D586" s="43"/>
      <c r="E586" s="50" t="s">
        <v>349</v>
      </c>
      <c r="F586" s="35"/>
      <c r="G586" s="30"/>
      <c r="H586" s="30"/>
      <c r="I586" s="189"/>
      <c r="J586" s="189"/>
      <c r="K586" s="189"/>
      <c r="L586" s="30"/>
    </row>
    <row r="587" spans="1:228">
      <c r="A587" s="82">
        <v>25000</v>
      </c>
      <c r="B587" s="68" t="s">
        <v>157</v>
      </c>
      <c r="C587" s="211">
        <v>10</v>
      </c>
      <c r="D587" s="81"/>
      <c r="E587" s="81" t="s">
        <v>218</v>
      </c>
      <c r="F587" s="81" t="s">
        <v>218</v>
      </c>
      <c r="G587" s="81" t="s">
        <v>218</v>
      </c>
      <c r="H587" s="70"/>
      <c r="I587" s="166" t="s">
        <v>497</v>
      </c>
      <c r="J587" s="166" t="s">
        <v>518</v>
      </c>
      <c r="K587" s="190" t="s">
        <v>316</v>
      </c>
      <c r="L587" s="70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  <c r="AA587" s="71"/>
      <c r="AB587" s="71"/>
      <c r="AC587" s="71"/>
      <c r="AD587" s="71"/>
      <c r="AE587" s="71"/>
      <c r="AF587" s="71"/>
      <c r="AG587" s="71"/>
      <c r="AH587" s="71"/>
      <c r="AI587" s="71"/>
      <c r="AJ587" s="71"/>
      <c r="AK587" s="71"/>
      <c r="AL587" s="71"/>
      <c r="AM587" s="71"/>
      <c r="AN587" s="71"/>
      <c r="AO587" s="71"/>
      <c r="AP587" s="71"/>
      <c r="AQ587" s="71"/>
      <c r="AR587" s="71"/>
      <c r="AS587" s="71"/>
      <c r="AT587" s="71"/>
      <c r="AU587" s="71"/>
      <c r="AV587" s="71"/>
      <c r="AW587" s="71"/>
      <c r="AX587" s="71"/>
      <c r="AY587" s="71"/>
      <c r="AZ587" s="71"/>
      <c r="BA587" s="71"/>
      <c r="BB587" s="71"/>
      <c r="BC587" s="71"/>
      <c r="BD587" s="71"/>
      <c r="BE587" s="71"/>
      <c r="BF587" s="71"/>
      <c r="BG587" s="71"/>
      <c r="BH587" s="71"/>
      <c r="BI587" s="71"/>
      <c r="BJ587" s="71"/>
      <c r="BK587" s="71"/>
      <c r="BL587" s="71"/>
      <c r="BM587" s="71"/>
      <c r="BN587" s="71"/>
      <c r="BO587" s="71"/>
      <c r="BP587" s="71"/>
      <c r="BQ587" s="71"/>
      <c r="BR587" s="71"/>
      <c r="BS587" s="71"/>
      <c r="BT587" s="71"/>
      <c r="BU587" s="71"/>
      <c r="BV587" s="71"/>
      <c r="BW587" s="71"/>
      <c r="BX587" s="71"/>
      <c r="BY587" s="71"/>
      <c r="BZ587" s="71"/>
      <c r="CA587" s="71"/>
      <c r="CB587" s="71"/>
      <c r="CC587" s="71"/>
      <c r="CD587" s="71"/>
      <c r="CE587" s="71"/>
      <c r="CF587" s="71"/>
      <c r="CG587" s="71"/>
      <c r="CH587" s="71"/>
      <c r="CI587" s="71"/>
      <c r="CJ587" s="71"/>
      <c r="CK587" s="71"/>
      <c r="CL587" s="71"/>
      <c r="CM587" s="71"/>
      <c r="CN587" s="71"/>
      <c r="CO587" s="71"/>
      <c r="CP587" s="71"/>
      <c r="CQ587" s="71"/>
      <c r="CR587" s="71"/>
      <c r="CS587" s="71"/>
      <c r="CT587" s="71"/>
      <c r="CU587" s="71"/>
      <c r="CV587" s="71"/>
      <c r="CW587" s="71"/>
      <c r="CX587" s="71"/>
      <c r="CY587" s="71"/>
      <c r="CZ587" s="71"/>
      <c r="DA587" s="71"/>
      <c r="DB587" s="71"/>
      <c r="DC587" s="71"/>
      <c r="DD587" s="71"/>
      <c r="DE587" s="71"/>
      <c r="DF587" s="71"/>
      <c r="DG587" s="71"/>
      <c r="DH587" s="71"/>
      <c r="DI587" s="71"/>
      <c r="DJ587" s="71"/>
      <c r="DK587" s="71"/>
      <c r="DL587" s="71"/>
      <c r="DM587" s="71"/>
      <c r="DN587" s="71"/>
      <c r="DO587" s="71"/>
      <c r="DP587" s="71"/>
      <c r="DQ587" s="71"/>
      <c r="DR587" s="71"/>
      <c r="DS587" s="71"/>
      <c r="DT587" s="71"/>
      <c r="DU587" s="71"/>
      <c r="DV587" s="71"/>
      <c r="DW587" s="71"/>
      <c r="DX587" s="71"/>
      <c r="DY587" s="71"/>
      <c r="DZ587" s="71"/>
      <c r="EA587" s="71"/>
      <c r="EB587" s="71"/>
      <c r="EC587" s="71"/>
      <c r="ED587" s="71"/>
      <c r="EE587" s="71"/>
      <c r="EF587" s="71"/>
      <c r="EG587" s="71"/>
      <c r="EH587" s="71"/>
      <c r="EI587" s="71"/>
      <c r="EJ587" s="71"/>
      <c r="EK587" s="71"/>
      <c r="EL587" s="71"/>
      <c r="EM587" s="71"/>
      <c r="EN587" s="71"/>
      <c r="EO587" s="71"/>
      <c r="EP587" s="71"/>
      <c r="EQ587" s="71"/>
      <c r="ER587" s="71"/>
      <c r="ES587" s="71"/>
      <c r="ET587" s="71"/>
      <c r="EU587" s="71"/>
      <c r="EV587" s="71"/>
      <c r="EW587" s="71"/>
      <c r="EX587" s="71"/>
      <c r="EY587" s="71"/>
      <c r="EZ587" s="71"/>
      <c r="FA587" s="71"/>
      <c r="FB587" s="71"/>
      <c r="FC587" s="71"/>
      <c r="FD587" s="71"/>
      <c r="FE587" s="71"/>
      <c r="FF587" s="71"/>
      <c r="FG587" s="71"/>
      <c r="FH587" s="71"/>
      <c r="FI587" s="71"/>
      <c r="FJ587" s="71"/>
      <c r="FK587" s="71"/>
      <c r="FL587" s="71"/>
      <c r="FM587" s="71"/>
      <c r="FN587" s="71"/>
      <c r="FO587" s="71"/>
      <c r="FP587" s="71"/>
      <c r="FQ587" s="71"/>
      <c r="FR587" s="71"/>
      <c r="FS587" s="71"/>
      <c r="FT587" s="71"/>
      <c r="FU587" s="71"/>
      <c r="FV587" s="71"/>
      <c r="FW587" s="71"/>
      <c r="FX587" s="71"/>
      <c r="FY587" s="71"/>
      <c r="FZ587" s="71"/>
      <c r="GA587" s="71"/>
      <c r="GB587" s="71"/>
      <c r="GC587" s="71"/>
      <c r="GD587" s="71"/>
      <c r="GE587" s="71"/>
      <c r="GF587" s="71"/>
      <c r="GG587" s="71"/>
      <c r="GH587" s="71"/>
      <c r="GI587" s="71"/>
      <c r="GJ587" s="71"/>
      <c r="GK587" s="71"/>
      <c r="GL587" s="71"/>
      <c r="GM587" s="71"/>
      <c r="GN587" s="71"/>
      <c r="GO587" s="71"/>
      <c r="GP587" s="71"/>
      <c r="GQ587" s="71"/>
      <c r="GR587" s="71"/>
      <c r="GS587" s="71"/>
      <c r="GT587" s="71"/>
      <c r="GU587" s="71"/>
      <c r="GV587" s="71"/>
      <c r="GW587" s="71"/>
      <c r="GX587" s="71"/>
      <c r="GY587" s="71"/>
      <c r="GZ587" s="71"/>
      <c r="HA587" s="71"/>
      <c r="HB587" s="71"/>
      <c r="HC587" s="71"/>
      <c r="HD587" s="71"/>
      <c r="HE587" s="71"/>
      <c r="HF587" s="71"/>
      <c r="HG587" s="71"/>
      <c r="HH587" s="71"/>
      <c r="HI587" s="71"/>
      <c r="HJ587" s="71"/>
      <c r="HK587" s="71"/>
      <c r="HL587" s="71"/>
      <c r="HM587" s="71"/>
      <c r="HN587" s="71"/>
      <c r="HO587" s="71"/>
      <c r="HP587" s="71"/>
      <c r="HQ587" s="71"/>
      <c r="HR587" s="71"/>
      <c r="HS587" s="71"/>
      <c r="HT587" s="71"/>
    </row>
    <row r="588" spans="1:228" s="71" customFormat="1">
      <c r="A588" s="82">
        <v>25000</v>
      </c>
      <c r="B588" s="72" t="s">
        <v>157</v>
      </c>
      <c r="C588" s="70">
        <v>10</v>
      </c>
      <c r="D588" s="69"/>
      <c r="E588" s="81" t="s">
        <v>218</v>
      </c>
      <c r="F588" s="81" t="s">
        <v>218</v>
      </c>
      <c r="G588" s="81" t="s">
        <v>218</v>
      </c>
      <c r="H588" s="70"/>
      <c r="I588" s="166" t="s">
        <v>497</v>
      </c>
      <c r="J588" s="166" t="s">
        <v>518</v>
      </c>
      <c r="K588" s="190" t="s">
        <v>316</v>
      </c>
      <c r="L588" s="70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  <c r="AH588" s="44"/>
      <c r="AI588" s="44"/>
      <c r="AJ588" s="44"/>
      <c r="AK588" s="44"/>
      <c r="AL588" s="44"/>
      <c r="AM588" s="44"/>
      <c r="AN588" s="44"/>
      <c r="AO588" s="44"/>
      <c r="AP588" s="44"/>
      <c r="AQ588" s="44"/>
      <c r="AR588" s="44"/>
      <c r="AS588" s="44"/>
      <c r="AT588" s="44"/>
      <c r="AU588" s="44"/>
      <c r="AV588" s="44"/>
      <c r="AW588" s="44"/>
      <c r="AX588" s="44"/>
      <c r="AY588" s="44"/>
      <c r="AZ588" s="44"/>
      <c r="BA588" s="44"/>
      <c r="BB588" s="44"/>
      <c r="BC588" s="44"/>
      <c r="BD588" s="44"/>
      <c r="BE588" s="44"/>
      <c r="BF588" s="44"/>
      <c r="BG588" s="44"/>
      <c r="BH588" s="44"/>
      <c r="BI588" s="44"/>
      <c r="BJ588" s="44"/>
      <c r="BK588" s="44"/>
      <c r="BL588" s="44"/>
      <c r="BM588" s="44"/>
      <c r="BN588" s="44"/>
      <c r="BO588" s="44"/>
      <c r="BP588" s="44"/>
      <c r="BQ588" s="44"/>
      <c r="BR588" s="44"/>
      <c r="BS588" s="44"/>
      <c r="BT588" s="44"/>
      <c r="BU588" s="44"/>
      <c r="BV588" s="44"/>
      <c r="BW588" s="44"/>
      <c r="BX588" s="44"/>
      <c r="BY588" s="44"/>
      <c r="BZ588" s="44"/>
      <c r="CA588" s="44"/>
      <c r="CB588" s="44"/>
      <c r="CC588" s="44"/>
      <c r="CD588" s="44"/>
      <c r="CE588" s="44"/>
      <c r="CF588" s="44"/>
      <c r="CG588" s="44"/>
      <c r="CH588" s="44"/>
      <c r="CI588" s="44"/>
      <c r="CJ588" s="44"/>
      <c r="CK588" s="44"/>
      <c r="CL588" s="44"/>
      <c r="CM588" s="44"/>
      <c r="CN588" s="44"/>
      <c r="CO588" s="44"/>
      <c r="CP588" s="44"/>
      <c r="CQ588" s="44"/>
      <c r="CR588" s="44"/>
      <c r="CS588" s="44"/>
      <c r="CT588" s="44"/>
      <c r="CU588" s="44"/>
      <c r="CV588" s="44"/>
      <c r="CW588" s="44"/>
      <c r="CX588" s="44"/>
      <c r="CY588" s="44"/>
      <c r="CZ588" s="44"/>
      <c r="DA588" s="44"/>
      <c r="DB588" s="44"/>
      <c r="DC588" s="44"/>
      <c r="DD588" s="44"/>
      <c r="DE588" s="44"/>
      <c r="DF588" s="44"/>
      <c r="DG588" s="44"/>
      <c r="DH588" s="44"/>
      <c r="DI588" s="44"/>
      <c r="DJ588" s="44"/>
      <c r="DK588" s="44"/>
      <c r="DL588" s="44"/>
      <c r="DM588" s="44"/>
      <c r="DN588" s="44"/>
      <c r="DO588" s="44"/>
      <c r="DP588" s="44"/>
      <c r="DQ588" s="44"/>
      <c r="DR588" s="44"/>
      <c r="DS588" s="44"/>
      <c r="DT588" s="44"/>
      <c r="DU588" s="44"/>
      <c r="DV588" s="44"/>
      <c r="DW588" s="44"/>
      <c r="DX588" s="44"/>
      <c r="DY588" s="44"/>
      <c r="DZ588" s="44"/>
      <c r="EA588" s="44"/>
      <c r="EB588" s="44"/>
      <c r="EC588" s="44"/>
      <c r="ED588" s="44"/>
      <c r="EE588" s="44"/>
      <c r="EF588" s="44"/>
      <c r="EG588" s="44"/>
      <c r="EH588" s="44"/>
      <c r="EI588" s="44"/>
      <c r="EJ588" s="44"/>
      <c r="EK588" s="44"/>
      <c r="EL588" s="44"/>
      <c r="EM588" s="44"/>
      <c r="EN588" s="44"/>
      <c r="EO588" s="44"/>
      <c r="EP588" s="44"/>
      <c r="EQ588" s="44"/>
      <c r="ER588" s="44"/>
      <c r="ES588" s="44"/>
      <c r="ET588" s="44"/>
      <c r="EU588" s="44"/>
      <c r="EV588" s="44"/>
      <c r="EW588" s="44"/>
      <c r="EX588" s="44"/>
      <c r="EY588" s="44"/>
      <c r="EZ588" s="44"/>
      <c r="FA588" s="44"/>
      <c r="FB588" s="44"/>
      <c r="FC588" s="44"/>
      <c r="FD588" s="44"/>
      <c r="FE588" s="44"/>
      <c r="FF588" s="44"/>
      <c r="FG588" s="44"/>
      <c r="FH588" s="44"/>
      <c r="FI588" s="44"/>
      <c r="FJ588" s="44"/>
      <c r="FK588" s="44"/>
      <c r="FL588" s="44"/>
      <c r="FM588" s="44"/>
      <c r="FN588" s="44"/>
      <c r="FO588" s="44"/>
      <c r="FP588" s="44"/>
      <c r="FQ588" s="44"/>
      <c r="FR588" s="44"/>
      <c r="FS588" s="44"/>
      <c r="FT588" s="44"/>
      <c r="FU588" s="44"/>
      <c r="FV588" s="44"/>
      <c r="FW588" s="44"/>
      <c r="FX588" s="44"/>
      <c r="FY588" s="44"/>
      <c r="FZ588" s="44"/>
      <c r="GA588" s="44"/>
      <c r="GB588" s="44"/>
      <c r="GC588" s="44"/>
      <c r="GD588" s="44"/>
      <c r="GE588" s="44"/>
      <c r="GF588" s="44"/>
      <c r="GG588" s="44"/>
      <c r="GH588" s="44"/>
      <c r="GI588" s="44"/>
      <c r="GJ588" s="44"/>
      <c r="GK588" s="44"/>
      <c r="GL588" s="44"/>
      <c r="GM588" s="44"/>
      <c r="GN588" s="44"/>
      <c r="GO588" s="44"/>
      <c r="GP588" s="44"/>
      <c r="GQ588" s="44"/>
      <c r="GR588" s="44"/>
      <c r="GS588" s="44"/>
      <c r="GT588" s="44"/>
      <c r="GU588" s="44"/>
      <c r="GV588" s="44"/>
      <c r="GW588" s="44"/>
      <c r="GX588" s="44"/>
      <c r="GY588" s="44"/>
      <c r="GZ588" s="44"/>
      <c r="HA588" s="44"/>
      <c r="HB588" s="44"/>
      <c r="HC588" s="44"/>
      <c r="HD588" s="44"/>
      <c r="HE588" s="44"/>
      <c r="HF588" s="44"/>
      <c r="HG588" s="44"/>
      <c r="HH588" s="44"/>
      <c r="HI588" s="44"/>
      <c r="HJ588" s="44"/>
      <c r="HK588" s="44"/>
      <c r="HL588" s="44"/>
      <c r="HM588" s="44"/>
      <c r="HN588" s="44"/>
      <c r="HO588" s="44"/>
      <c r="HP588" s="44"/>
      <c r="HQ588" s="44"/>
      <c r="HR588" s="44"/>
      <c r="HS588" s="44"/>
      <c r="HT588" s="44"/>
    </row>
    <row r="589" spans="1:228">
      <c r="B589" s="36"/>
      <c r="C589" s="30"/>
      <c r="D589" s="43"/>
      <c r="E589" s="50" t="s">
        <v>218</v>
      </c>
      <c r="F589" s="35"/>
      <c r="G589" s="30"/>
      <c r="H589" s="30"/>
      <c r="I589" s="189"/>
      <c r="J589" s="189"/>
      <c r="K589" s="189"/>
      <c r="L589" s="30"/>
    </row>
    <row r="590" spans="1:228">
      <c r="B590" s="36"/>
      <c r="C590" s="30"/>
      <c r="D590" s="43"/>
      <c r="E590" s="50" t="s">
        <v>218</v>
      </c>
      <c r="F590" s="35"/>
      <c r="G590" s="30"/>
      <c r="H590" s="30"/>
      <c r="I590" s="189"/>
      <c r="J590" s="189"/>
      <c r="K590" s="189"/>
      <c r="L590" s="30"/>
    </row>
    <row r="591" spans="1:228">
      <c r="B591" s="36"/>
      <c r="C591" s="30"/>
      <c r="D591" s="43"/>
      <c r="E591" s="50" t="s">
        <v>218</v>
      </c>
      <c r="F591" s="35"/>
      <c r="G591" s="30"/>
      <c r="H591" s="30"/>
      <c r="I591" s="189"/>
      <c r="J591" s="189"/>
      <c r="K591" s="189"/>
      <c r="L591" s="30"/>
    </row>
    <row r="592" spans="1:228">
      <c r="B592" s="36"/>
      <c r="C592" s="30"/>
      <c r="D592" s="43"/>
      <c r="E592" s="50" t="s">
        <v>218</v>
      </c>
      <c r="F592" s="35"/>
      <c r="G592" s="30"/>
      <c r="H592" s="30"/>
      <c r="I592" s="189"/>
      <c r="J592" s="189"/>
      <c r="K592" s="189"/>
      <c r="L592" s="30"/>
    </row>
    <row r="593" spans="1:228">
      <c r="B593" s="36"/>
      <c r="C593" s="30"/>
      <c r="D593" s="43"/>
      <c r="E593" s="50" t="s">
        <v>218</v>
      </c>
      <c r="F593" s="35"/>
      <c r="G593" s="30"/>
      <c r="H593" s="30"/>
      <c r="I593" s="189"/>
      <c r="J593" s="189"/>
      <c r="K593" s="189"/>
      <c r="L593" s="30"/>
    </row>
    <row r="594" spans="1:228">
      <c r="B594" s="36"/>
      <c r="C594" s="30"/>
      <c r="D594" s="43"/>
      <c r="E594" s="50" t="s">
        <v>218</v>
      </c>
      <c r="F594" s="35"/>
      <c r="G594" s="30"/>
      <c r="H594" s="30"/>
      <c r="I594" s="189"/>
      <c r="J594" s="189"/>
      <c r="K594" s="189"/>
      <c r="L594" s="30"/>
    </row>
    <row r="595" spans="1:228">
      <c r="B595" s="36"/>
      <c r="C595" s="30"/>
      <c r="D595" s="43"/>
      <c r="E595" s="50" t="s">
        <v>218</v>
      </c>
      <c r="F595" s="35"/>
      <c r="G595" s="30"/>
      <c r="H595" s="30"/>
      <c r="I595" s="189"/>
      <c r="J595" s="189"/>
      <c r="K595" s="189"/>
      <c r="L595" s="30"/>
      <c r="M595" s="29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  <c r="AD595" s="31"/>
      <c r="AE595" s="31"/>
      <c r="AF595" s="31"/>
      <c r="AG595" s="31"/>
      <c r="AH595" s="31"/>
      <c r="AI595" s="31"/>
      <c r="AJ595" s="31"/>
      <c r="AK595" s="31"/>
      <c r="AL595" s="31"/>
      <c r="AM595" s="31"/>
      <c r="AN595" s="31"/>
      <c r="AO595" s="31"/>
      <c r="AP595" s="31"/>
      <c r="AQ595" s="31"/>
      <c r="AR595" s="31"/>
      <c r="AS595" s="31"/>
      <c r="AT595" s="31"/>
      <c r="AU595" s="31"/>
      <c r="AV595" s="31"/>
      <c r="AW595" s="31"/>
      <c r="AX595" s="31"/>
      <c r="AY595" s="31"/>
      <c r="AZ595" s="31"/>
      <c r="BA595" s="31"/>
      <c r="BB595" s="31"/>
      <c r="BC595" s="31"/>
      <c r="BD595" s="31"/>
      <c r="BE595" s="31"/>
      <c r="BF595" s="31"/>
      <c r="BG595" s="31"/>
      <c r="BH595" s="31"/>
      <c r="BI595" s="31"/>
      <c r="BJ595" s="31"/>
      <c r="BK595" s="31"/>
      <c r="BL595" s="31"/>
      <c r="BM595" s="31"/>
      <c r="BN595" s="31"/>
      <c r="BO595" s="31"/>
      <c r="BP595" s="31"/>
      <c r="BQ595" s="31"/>
      <c r="BR595" s="31"/>
      <c r="BS595" s="31"/>
      <c r="BT595" s="31"/>
      <c r="BU595" s="31"/>
      <c r="BV595" s="31"/>
      <c r="BW595" s="31"/>
      <c r="BX595" s="31"/>
      <c r="BY595" s="31"/>
      <c r="BZ595" s="31"/>
      <c r="CA595" s="31"/>
      <c r="CB595" s="31"/>
      <c r="CC595" s="31"/>
      <c r="CD595" s="31"/>
      <c r="CE595" s="31"/>
      <c r="CF595" s="31"/>
      <c r="CG595" s="31"/>
      <c r="CH595" s="31"/>
      <c r="CI595" s="31"/>
      <c r="CJ595" s="31"/>
      <c r="CK595" s="31"/>
      <c r="CL595" s="31"/>
      <c r="CM595" s="31"/>
      <c r="CN595" s="31"/>
      <c r="CO595" s="31"/>
      <c r="CP595" s="31"/>
      <c r="CQ595" s="31"/>
      <c r="CR595" s="31"/>
      <c r="CS595" s="31"/>
      <c r="CT595" s="31"/>
      <c r="CU595" s="31"/>
      <c r="CV595" s="31"/>
      <c r="CW595" s="31"/>
      <c r="CX595" s="31"/>
      <c r="CY595" s="31"/>
      <c r="CZ595" s="31"/>
      <c r="DA595" s="31"/>
      <c r="DB595" s="31"/>
      <c r="DC595" s="31"/>
      <c r="DD595" s="31"/>
      <c r="DE595" s="31"/>
      <c r="DF595" s="31"/>
      <c r="DG595" s="31"/>
      <c r="DH595" s="31"/>
      <c r="DI595" s="31"/>
      <c r="DJ595" s="31"/>
      <c r="DK595" s="31"/>
      <c r="DL595" s="31"/>
      <c r="DM595" s="31"/>
      <c r="DN595" s="31"/>
      <c r="DO595" s="31"/>
      <c r="DP595" s="31"/>
      <c r="DQ595" s="31"/>
      <c r="DR595" s="31"/>
      <c r="DS595" s="31"/>
      <c r="DT595" s="31"/>
      <c r="DU595" s="31"/>
      <c r="DV595" s="31"/>
      <c r="DW595" s="31"/>
      <c r="DX595" s="31"/>
      <c r="DY595" s="31"/>
      <c r="DZ595" s="31"/>
      <c r="EA595" s="31"/>
      <c r="EB595" s="31"/>
      <c r="EC595" s="31"/>
      <c r="ED595" s="31"/>
      <c r="EE595" s="31"/>
      <c r="EF595" s="31"/>
      <c r="EG595" s="31"/>
      <c r="EH595" s="31"/>
      <c r="EI595" s="31"/>
      <c r="EJ595" s="31"/>
      <c r="EK595" s="31"/>
      <c r="EL595" s="31"/>
      <c r="EM595" s="31"/>
      <c r="EN595" s="31"/>
      <c r="EO595" s="31"/>
      <c r="EP595" s="31"/>
      <c r="EQ595" s="31"/>
      <c r="ER595" s="31"/>
      <c r="ES595" s="31"/>
      <c r="ET595" s="31"/>
      <c r="EU595" s="31"/>
      <c r="EV595" s="31"/>
      <c r="EW595" s="31"/>
      <c r="EX595" s="31"/>
      <c r="EY595" s="31"/>
      <c r="EZ595" s="31"/>
      <c r="FA595" s="31"/>
      <c r="FB595" s="31"/>
      <c r="FC595" s="31"/>
      <c r="FD595" s="31"/>
      <c r="FE595" s="31"/>
      <c r="FF595" s="31"/>
      <c r="FG595" s="31"/>
      <c r="FH595" s="31"/>
      <c r="FI595" s="31"/>
      <c r="FJ595" s="31"/>
      <c r="FK595" s="31"/>
      <c r="FL595" s="31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</row>
    <row r="596" spans="1:228">
      <c r="B596" s="36"/>
      <c r="C596" s="30"/>
      <c r="D596" s="43"/>
      <c r="E596" s="50" t="s">
        <v>218</v>
      </c>
      <c r="F596" s="35"/>
      <c r="G596" s="30"/>
      <c r="H596" s="30"/>
      <c r="I596" s="189"/>
      <c r="J596" s="189"/>
      <c r="K596" s="189"/>
      <c r="L596" s="30"/>
      <c r="M596" s="29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  <c r="AD596" s="31"/>
      <c r="AE596" s="31"/>
      <c r="AF596" s="31"/>
      <c r="AG596" s="31"/>
      <c r="AH596" s="31"/>
      <c r="AI596" s="31"/>
      <c r="AJ596" s="31"/>
      <c r="AK596" s="31"/>
      <c r="AL596" s="31"/>
      <c r="AM596" s="31"/>
      <c r="AN596" s="31"/>
      <c r="AO596" s="31"/>
      <c r="AP596" s="31"/>
      <c r="AQ596" s="31"/>
      <c r="AR596" s="31"/>
      <c r="AS596" s="31"/>
      <c r="AT596" s="31"/>
      <c r="AU596" s="31"/>
      <c r="AV596" s="31"/>
      <c r="AW596" s="31"/>
      <c r="AX596" s="31"/>
      <c r="AY596" s="31"/>
      <c r="AZ596" s="31"/>
      <c r="BA596" s="31"/>
      <c r="BB596" s="31"/>
      <c r="BC596" s="31"/>
      <c r="BD596" s="31"/>
      <c r="BE596" s="31"/>
      <c r="BF596" s="31"/>
      <c r="BG596" s="31"/>
      <c r="BH596" s="31"/>
      <c r="BI596" s="31"/>
      <c r="BJ596" s="31"/>
      <c r="BK596" s="31"/>
      <c r="BL596" s="31"/>
      <c r="BM596" s="31"/>
      <c r="BN596" s="31"/>
      <c r="BO596" s="31"/>
      <c r="BP596" s="31"/>
      <c r="BQ596" s="31"/>
      <c r="BR596" s="31"/>
      <c r="BS596" s="31"/>
      <c r="BT596" s="31"/>
      <c r="BU596" s="31"/>
      <c r="BV596" s="31"/>
      <c r="BW596" s="31"/>
      <c r="BX596" s="31"/>
      <c r="BY596" s="31"/>
      <c r="BZ596" s="31"/>
      <c r="CA596" s="31"/>
      <c r="CB596" s="31"/>
      <c r="CC596" s="31"/>
      <c r="CD596" s="31"/>
      <c r="CE596" s="31"/>
      <c r="CF596" s="31"/>
      <c r="CG596" s="31"/>
      <c r="CH596" s="31"/>
      <c r="CI596" s="31"/>
      <c r="CJ596" s="31"/>
      <c r="CK596" s="31"/>
      <c r="CL596" s="31"/>
      <c r="CM596" s="31"/>
      <c r="CN596" s="31"/>
      <c r="CO596" s="31"/>
      <c r="CP596" s="31"/>
      <c r="CQ596" s="31"/>
      <c r="CR596" s="31"/>
      <c r="CS596" s="31"/>
      <c r="CT596" s="31"/>
      <c r="CU596" s="31"/>
      <c r="CV596" s="31"/>
      <c r="CW596" s="31"/>
      <c r="CX596" s="31"/>
      <c r="CY596" s="31"/>
      <c r="CZ596" s="31"/>
      <c r="DA596" s="31"/>
      <c r="DB596" s="31"/>
      <c r="DC596" s="31"/>
      <c r="DD596" s="31"/>
      <c r="DE596" s="31"/>
      <c r="DF596" s="31"/>
      <c r="DG596" s="31"/>
      <c r="DH596" s="31"/>
      <c r="DI596" s="31"/>
      <c r="DJ596" s="31"/>
      <c r="DK596" s="31"/>
      <c r="DL596" s="31"/>
      <c r="DM596" s="31"/>
      <c r="DN596" s="31"/>
      <c r="DO596" s="31"/>
      <c r="DP596" s="31"/>
      <c r="DQ596" s="31"/>
      <c r="DR596" s="31"/>
      <c r="DS596" s="31"/>
      <c r="DT596" s="31"/>
      <c r="DU596" s="31"/>
      <c r="DV596" s="31"/>
      <c r="DW596" s="31"/>
      <c r="DX596" s="31"/>
      <c r="DY596" s="31"/>
      <c r="DZ596" s="31"/>
      <c r="EA596" s="31"/>
      <c r="EB596" s="31"/>
      <c r="EC596" s="31"/>
      <c r="ED596" s="31"/>
      <c r="EE596" s="31"/>
      <c r="EF596" s="31"/>
      <c r="EG596" s="31"/>
      <c r="EH596" s="31"/>
      <c r="EI596" s="31"/>
      <c r="EJ596" s="31"/>
      <c r="EK596" s="31"/>
      <c r="EL596" s="31"/>
      <c r="EM596" s="31"/>
      <c r="EN596" s="31"/>
      <c r="EO596" s="31"/>
      <c r="EP596" s="31"/>
      <c r="EQ596" s="31"/>
      <c r="ER596" s="31"/>
      <c r="ES596" s="31"/>
      <c r="ET596" s="31"/>
      <c r="EU596" s="31"/>
      <c r="EV596" s="31"/>
      <c r="EW596" s="31"/>
      <c r="EX596" s="31"/>
      <c r="EY596" s="31"/>
      <c r="EZ596" s="31"/>
      <c r="FA596" s="31"/>
      <c r="FB596" s="31"/>
      <c r="FC596" s="31"/>
      <c r="FD596" s="31"/>
      <c r="FE596" s="31"/>
      <c r="FF596" s="31"/>
      <c r="FG596" s="31"/>
      <c r="FH596" s="31"/>
      <c r="FI596" s="31"/>
      <c r="FJ596" s="31"/>
      <c r="FK596" s="31"/>
      <c r="FL596" s="31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</row>
    <row r="597" spans="1:228">
      <c r="B597" s="36"/>
      <c r="C597" s="30"/>
      <c r="D597" s="43"/>
      <c r="E597" s="50" t="s">
        <v>218</v>
      </c>
      <c r="F597" s="35"/>
      <c r="G597" s="30"/>
      <c r="H597" s="30"/>
      <c r="I597" s="189"/>
      <c r="J597" s="189"/>
      <c r="K597" s="189"/>
      <c r="L597" s="30"/>
      <c r="M597" s="29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  <c r="AD597" s="31"/>
      <c r="AE597" s="31"/>
      <c r="AF597" s="31"/>
      <c r="AG597" s="31"/>
      <c r="AH597" s="31"/>
      <c r="AI597" s="31"/>
      <c r="AJ597" s="31"/>
      <c r="AK597" s="31"/>
      <c r="AL597" s="31"/>
      <c r="AM597" s="31"/>
      <c r="AN597" s="31"/>
      <c r="AO597" s="31"/>
      <c r="AP597" s="31"/>
      <c r="AQ597" s="31"/>
      <c r="AR597" s="31"/>
      <c r="AS597" s="31"/>
      <c r="AT597" s="31"/>
      <c r="AU597" s="31"/>
      <c r="AV597" s="31"/>
      <c r="AW597" s="31"/>
      <c r="AX597" s="31"/>
      <c r="AY597" s="31"/>
      <c r="AZ597" s="31"/>
      <c r="BA597" s="31"/>
      <c r="BB597" s="31"/>
      <c r="BC597" s="31"/>
      <c r="BD597" s="31"/>
      <c r="BE597" s="31"/>
      <c r="BF597" s="31"/>
      <c r="BG597" s="31"/>
      <c r="BH597" s="31"/>
      <c r="BI597" s="31"/>
      <c r="BJ597" s="31"/>
      <c r="BK597" s="31"/>
      <c r="BL597" s="31"/>
      <c r="BM597" s="31"/>
      <c r="BN597" s="31"/>
      <c r="BO597" s="31"/>
      <c r="BP597" s="31"/>
      <c r="BQ597" s="31"/>
      <c r="BR597" s="31"/>
      <c r="BS597" s="31"/>
      <c r="BT597" s="31"/>
      <c r="BU597" s="31"/>
      <c r="BV597" s="31"/>
      <c r="BW597" s="31"/>
      <c r="BX597" s="31"/>
      <c r="BY597" s="31"/>
      <c r="BZ597" s="31"/>
      <c r="CA597" s="31"/>
      <c r="CB597" s="31"/>
      <c r="CC597" s="31"/>
      <c r="CD597" s="31"/>
      <c r="CE597" s="31"/>
      <c r="CF597" s="31"/>
      <c r="CG597" s="31"/>
      <c r="CH597" s="31"/>
      <c r="CI597" s="31"/>
      <c r="CJ597" s="31"/>
      <c r="CK597" s="31"/>
      <c r="CL597" s="31"/>
      <c r="CM597" s="31"/>
      <c r="CN597" s="31"/>
      <c r="CO597" s="31"/>
      <c r="CP597" s="31"/>
      <c r="CQ597" s="31"/>
      <c r="CR597" s="31"/>
      <c r="CS597" s="31"/>
      <c r="CT597" s="31"/>
      <c r="CU597" s="31"/>
      <c r="CV597" s="31"/>
      <c r="CW597" s="31"/>
      <c r="CX597" s="31"/>
      <c r="CY597" s="31"/>
      <c r="CZ597" s="31"/>
      <c r="DA597" s="31"/>
      <c r="DB597" s="31"/>
      <c r="DC597" s="31"/>
      <c r="DD597" s="31"/>
      <c r="DE597" s="31"/>
      <c r="DF597" s="31"/>
      <c r="DG597" s="31"/>
      <c r="DH597" s="31"/>
      <c r="DI597" s="31"/>
      <c r="DJ597" s="31"/>
      <c r="DK597" s="31"/>
      <c r="DL597" s="31"/>
      <c r="DM597" s="31"/>
      <c r="DN597" s="31"/>
      <c r="DO597" s="31"/>
      <c r="DP597" s="31"/>
      <c r="DQ597" s="31"/>
      <c r="DR597" s="31"/>
      <c r="DS597" s="31"/>
      <c r="DT597" s="31"/>
      <c r="DU597" s="31"/>
      <c r="DV597" s="31"/>
      <c r="DW597" s="31"/>
      <c r="DX597" s="31"/>
      <c r="DY597" s="31"/>
      <c r="DZ597" s="31"/>
      <c r="EA597" s="31"/>
      <c r="EB597" s="31"/>
      <c r="EC597" s="31"/>
      <c r="ED597" s="31"/>
      <c r="EE597" s="31"/>
      <c r="EF597" s="31"/>
      <c r="EG597" s="31"/>
      <c r="EH597" s="31"/>
      <c r="EI597" s="31"/>
      <c r="EJ597" s="31"/>
      <c r="EK597" s="31"/>
      <c r="EL597" s="31"/>
      <c r="EM597" s="31"/>
      <c r="EN597" s="31"/>
      <c r="EO597" s="31"/>
      <c r="EP597" s="31"/>
      <c r="EQ597" s="31"/>
      <c r="ER597" s="31"/>
      <c r="ES597" s="31"/>
      <c r="ET597" s="31"/>
      <c r="EU597" s="31"/>
      <c r="EV597" s="31"/>
      <c r="EW597" s="31"/>
      <c r="EX597" s="31"/>
      <c r="EY597" s="31"/>
      <c r="EZ597" s="31"/>
      <c r="FA597" s="31"/>
      <c r="FB597" s="31"/>
      <c r="FC597" s="31"/>
      <c r="FD597" s="31"/>
      <c r="FE597" s="31"/>
      <c r="FF597" s="31"/>
      <c r="FG597" s="31"/>
      <c r="FH597" s="31"/>
      <c r="FI597" s="31"/>
      <c r="FJ597" s="31"/>
      <c r="FK597" s="31"/>
      <c r="FL597" s="31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</row>
    <row r="598" spans="1:228">
      <c r="B598" s="36"/>
      <c r="C598" s="30"/>
      <c r="D598" s="43"/>
      <c r="E598" s="50" t="s">
        <v>218</v>
      </c>
      <c r="F598" s="35"/>
      <c r="G598" s="30"/>
      <c r="H598" s="30"/>
      <c r="I598" s="189"/>
      <c r="J598" s="189"/>
      <c r="K598" s="189"/>
      <c r="L598" s="30"/>
      <c r="M598" s="29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  <c r="AD598" s="31"/>
      <c r="AE598" s="31"/>
      <c r="AF598" s="31"/>
      <c r="AG598" s="31"/>
      <c r="AH598" s="31"/>
      <c r="AI598" s="31"/>
      <c r="AJ598" s="31"/>
      <c r="AK598" s="31"/>
      <c r="AL598" s="31"/>
      <c r="AM598" s="31"/>
      <c r="AN598" s="31"/>
      <c r="AO598" s="31"/>
      <c r="AP598" s="31"/>
      <c r="AQ598" s="31"/>
      <c r="AR598" s="31"/>
      <c r="AS598" s="31"/>
      <c r="AT598" s="31"/>
      <c r="AU598" s="31"/>
      <c r="AV598" s="31"/>
      <c r="AW598" s="31"/>
      <c r="AX598" s="31"/>
      <c r="AY598" s="31"/>
      <c r="AZ598" s="31"/>
      <c r="BA598" s="31"/>
      <c r="BB598" s="31"/>
      <c r="BC598" s="31"/>
      <c r="BD598" s="31"/>
      <c r="BE598" s="31"/>
      <c r="BF598" s="31"/>
      <c r="BG598" s="31"/>
      <c r="BH598" s="31"/>
      <c r="BI598" s="31"/>
      <c r="BJ598" s="31"/>
      <c r="BK598" s="31"/>
      <c r="BL598" s="31"/>
      <c r="BM598" s="31"/>
      <c r="BN598" s="31"/>
      <c r="BO598" s="31"/>
      <c r="BP598" s="31"/>
      <c r="BQ598" s="31"/>
      <c r="BR598" s="31"/>
      <c r="BS598" s="31"/>
      <c r="BT598" s="31"/>
      <c r="BU598" s="31"/>
      <c r="BV598" s="31"/>
      <c r="BW598" s="31"/>
      <c r="BX598" s="31"/>
      <c r="BY598" s="31"/>
      <c r="BZ598" s="31"/>
      <c r="CA598" s="31"/>
      <c r="CB598" s="31"/>
      <c r="CC598" s="31"/>
      <c r="CD598" s="31"/>
      <c r="CE598" s="31"/>
      <c r="CF598" s="31"/>
      <c r="CG598" s="31"/>
      <c r="CH598" s="31"/>
      <c r="CI598" s="31"/>
      <c r="CJ598" s="31"/>
      <c r="CK598" s="31"/>
      <c r="CL598" s="31"/>
      <c r="CM598" s="31"/>
      <c r="CN598" s="31"/>
      <c r="CO598" s="31"/>
      <c r="CP598" s="31"/>
      <c r="CQ598" s="31"/>
      <c r="CR598" s="31"/>
      <c r="CS598" s="31"/>
      <c r="CT598" s="31"/>
      <c r="CU598" s="31"/>
      <c r="CV598" s="31"/>
      <c r="CW598" s="31"/>
      <c r="CX598" s="31"/>
      <c r="CY598" s="31"/>
      <c r="CZ598" s="31"/>
      <c r="DA598" s="31"/>
      <c r="DB598" s="31"/>
      <c r="DC598" s="31"/>
      <c r="DD598" s="31"/>
      <c r="DE598" s="31"/>
      <c r="DF598" s="31"/>
      <c r="DG598" s="31"/>
      <c r="DH598" s="31"/>
      <c r="DI598" s="31"/>
      <c r="DJ598" s="31"/>
      <c r="DK598" s="31"/>
      <c r="DL598" s="31"/>
      <c r="DM598" s="31"/>
      <c r="DN598" s="31"/>
      <c r="DO598" s="31"/>
      <c r="DP598" s="31"/>
      <c r="DQ598" s="31"/>
      <c r="DR598" s="31"/>
      <c r="DS598" s="31"/>
      <c r="DT598" s="31"/>
      <c r="DU598" s="31"/>
      <c r="DV598" s="31"/>
      <c r="DW598" s="31"/>
      <c r="DX598" s="31"/>
      <c r="DY598" s="31"/>
      <c r="DZ598" s="31"/>
      <c r="EA598" s="31"/>
      <c r="EB598" s="31"/>
      <c r="EC598" s="31"/>
      <c r="ED598" s="31"/>
      <c r="EE598" s="31"/>
      <c r="EF598" s="31"/>
      <c r="EG598" s="31"/>
      <c r="EH598" s="31"/>
      <c r="EI598" s="31"/>
      <c r="EJ598" s="31"/>
      <c r="EK598" s="31"/>
      <c r="EL598" s="31"/>
      <c r="EM598" s="31"/>
      <c r="EN598" s="31"/>
      <c r="EO598" s="31"/>
      <c r="EP598" s="31"/>
      <c r="EQ598" s="31"/>
      <c r="ER598" s="31"/>
      <c r="ES598" s="31"/>
      <c r="ET598" s="31"/>
      <c r="EU598" s="31"/>
      <c r="EV598" s="31"/>
      <c r="EW598" s="31"/>
      <c r="EX598" s="31"/>
      <c r="EY598" s="31"/>
      <c r="EZ598" s="31"/>
      <c r="FA598" s="31"/>
      <c r="FB598" s="31"/>
      <c r="FC598" s="31"/>
      <c r="FD598" s="31"/>
      <c r="FE598" s="31"/>
      <c r="FF598" s="31"/>
      <c r="FG598" s="31"/>
      <c r="FH598" s="31"/>
      <c r="FI598" s="31"/>
      <c r="FJ598" s="31"/>
      <c r="FK598" s="31"/>
      <c r="FL598" s="31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</row>
    <row r="599" spans="1:228" s="179" customFormat="1">
      <c r="A599" s="83"/>
      <c r="B599" s="36"/>
      <c r="C599" s="30"/>
      <c r="D599" s="43"/>
      <c r="E599" s="50" t="s">
        <v>218</v>
      </c>
      <c r="F599" s="35"/>
      <c r="G599" s="30"/>
      <c r="H599" s="30"/>
      <c r="I599" s="189"/>
      <c r="J599" s="189"/>
      <c r="K599" s="189"/>
      <c r="L599" s="30"/>
      <c r="M599" s="25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  <c r="AD599" s="31"/>
      <c r="AE599" s="31"/>
      <c r="AF599" s="31"/>
      <c r="AG599" s="31"/>
      <c r="AH599" s="31"/>
      <c r="AI599" s="31"/>
      <c r="AJ599" s="31"/>
      <c r="AK599" s="31"/>
      <c r="AL599" s="31"/>
      <c r="AM599" s="31"/>
      <c r="AN599" s="31"/>
      <c r="AO599" s="31"/>
      <c r="AP599" s="31"/>
      <c r="AQ599" s="31"/>
      <c r="AR599" s="31"/>
      <c r="AS599" s="31"/>
      <c r="AT599" s="31"/>
      <c r="AU599" s="31"/>
      <c r="AV599" s="31"/>
      <c r="AW599" s="31"/>
      <c r="AX599" s="31"/>
      <c r="AY599" s="31"/>
      <c r="AZ599" s="31"/>
      <c r="BA599" s="31"/>
      <c r="BB599" s="31"/>
      <c r="BC599" s="31"/>
      <c r="BD599" s="31"/>
      <c r="BE599" s="31"/>
      <c r="BF599" s="31"/>
      <c r="BG599" s="31"/>
      <c r="BH599" s="31"/>
      <c r="BI599" s="31"/>
      <c r="BJ599" s="31"/>
      <c r="BK599" s="31"/>
      <c r="BL599" s="31"/>
      <c r="BM599" s="31"/>
      <c r="BN599" s="31"/>
      <c r="BO599" s="31"/>
      <c r="BP599" s="31"/>
      <c r="BQ599" s="31"/>
      <c r="BR599" s="31"/>
      <c r="BS599" s="31"/>
      <c r="BT599" s="31"/>
      <c r="BU599" s="31"/>
      <c r="BV599" s="31"/>
      <c r="BW599" s="31"/>
      <c r="BX599" s="31"/>
      <c r="BY599" s="31"/>
      <c r="BZ599" s="31"/>
      <c r="CA599" s="31"/>
      <c r="CB599" s="31"/>
      <c r="CC599" s="31"/>
      <c r="CD599" s="31"/>
      <c r="CE599" s="31"/>
      <c r="CF599" s="31"/>
      <c r="CG599" s="31"/>
      <c r="CH599" s="31"/>
      <c r="CI599" s="31"/>
      <c r="CJ599" s="31"/>
      <c r="CK599" s="31"/>
      <c r="CL599" s="31"/>
      <c r="CM599" s="31"/>
      <c r="CN599" s="31"/>
      <c r="CO599" s="31"/>
      <c r="CP599" s="31"/>
      <c r="CQ599" s="31"/>
      <c r="CR599" s="31"/>
      <c r="CS599" s="31"/>
      <c r="CT599" s="31"/>
      <c r="CU599" s="31"/>
      <c r="CV599" s="31"/>
      <c r="CW599" s="31"/>
      <c r="CX599" s="31"/>
      <c r="CY599" s="31"/>
      <c r="CZ599" s="31"/>
      <c r="DA599" s="31"/>
      <c r="DB599" s="31"/>
      <c r="DC599" s="31"/>
      <c r="DD599" s="31"/>
      <c r="DE599" s="31"/>
      <c r="DF599" s="31"/>
      <c r="DG599" s="31"/>
      <c r="DH599" s="31"/>
      <c r="DI599" s="31"/>
      <c r="DJ599" s="31"/>
      <c r="DK599" s="31"/>
      <c r="DL599" s="31"/>
      <c r="DM599" s="31"/>
      <c r="DN599" s="31"/>
      <c r="DO599" s="31"/>
      <c r="DP599" s="31"/>
      <c r="DQ599" s="31"/>
      <c r="DR599" s="31"/>
      <c r="DS599" s="31"/>
      <c r="DT599" s="31"/>
      <c r="DU599" s="31"/>
      <c r="DV599" s="31"/>
      <c r="DW599" s="31"/>
      <c r="DX599" s="31"/>
      <c r="DY599" s="31"/>
      <c r="DZ599" s="31"/>
      <c r="EA599" s="31"/>
      <c r="EB599" s="31"/>
      <c r="EC599" s="31"/>
      <c r="ED599" s="31"/>
      <c r="EE599" s="31"/>
      <c r="EF599" s="31"/>
      <c r="EG599" s="31"/>
      <c r="EH599" s="31"/>
      <c r="EI599" s="31"/>
      <c r="EJ599" s="31"/>
      <c r="EK599" s="31"/>
      <c r="EL599" s="31"/>
      <c r="EM599" s="31"/>
      <c r="EN599" s="31"/>
      <c r="EO599" s="31"/>
      <c r="EP599" s="31"/>
      <c r="EQ599" s="31"/>
      <c r="ER599" s="31"/>
      <c r="ES599" s="31"/>
      <c r="ET599" s="31"/>
      <c r="EU599" s="31"/>
      <c r="EV599" s="31"/>
      <c r="EW599" s="31"/>
      <c r="EX599" s="31"/>
      <c r="EY599" s="31"/>
      <c r="EZ599" s="31"/>
      <c r="FA599" s="31"/>
      <c r="FB599" s="31"/>
      <c r="FC599" s="31"/>
      <c r="FD599" s="31"/>
      <c r="FE599" s="31"/>
      <c r="FF599" s="31"/>
      <c r="FG599" s="31"/>
      <c r="FH599" s="31"/>
      <c r="FI599" s="31"/>
      <c r="FJ599" s="31"/>
      <c r="FK599" s="31"/>
      <c r="FL599" s="31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</row>
    <row r="600" spans="1:228" s="40" customFormat="1">
      <c r="A600" s="83"/>
      <c r="B600" s="36"/>
      <c r="C600" s="30"/>
      <c r="D600" s="43"/>
      <c r="E600" s="50" t="s">
        <v>218</v>
      </c>
      <c r="F600" s="35"/>
      <c r="G600" s="30"/>
      <c r="H600" s="30"/>
      <c r="I600" s="189"/>
      <c r="J600" s="189"/>
      <c r="K600" s="189"/>
      <c r="L600" s="30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  <c r="BJ600" s="25"/>
      <c r="BK600" s="25"/>
      <c r="BL600" s="25"/>
      <c r="BM600" s="25"/>
      <c r="BN600" s="25"/>
      <c r="BO600" s="25"/>
      <c r="BP600" s="25"/>
      <c r="BQ600" s="25"/>
      <c r="BR600" s="25"/>
      <c r="BS600" s="25"/>
      <c r="BT600" s="25"/>
      <c r="BU600" s="25"/>
      <c r="BV600" s="25"/>
      <c r="BW600" s="25"/>
      <c r="BX600" s="25"/>
      <c r="BY600" s="25"/>
      <c r="BZ600" s="25"/>
      <c r="CA600" s="25"/>
      <c r="CB600" s="25"/>
      <c r="CC600" s="25"/>
      <c r="CD600" s="25"/>
      <c r="CE600" s="25"/>
      <c r="CF600" s="25"/>
      <c r="CG600" s="25"/>
      <c r="CH600" s="25"/>
      <c r="CI600" s="25"/>
      <c r="CJ600" s="25"/>
      <c r="CK600" s="25"/>
      <c r="CL600" s="25"/>
      <c r="CM600" s="25"/>
      <c r="CN600" s="25"/>
      <c r="CO600" s="25"/>
      <c r="CP600" s="25"/>
      <c r="CQ600" s="25"/>
      <c r="CR600" s="25"/>
      <c r="CS600" s="25"/>
      <c r="CT600" s="25"/>
      <c r="CU600" s="25"/>
      <c r="CV600" s="25"/>
      <c r="CW600" s="25"/>
      <c r="CX600" s="25"/>
      <c r="CY600" s="25"/>
      <c r="CZ600" s="25"/>
      <c r="DA600" s="25"/>
      <c r="DB600" s="25"/>
      <c r="DC600" s="25"/>
      <c r="DD600" s="25"/>
      <c r="DE600" s="25"/>
      <c r="DF600" s="25"/>
      <c r="DG600" s="25"/>
      <c r="DH600" s="25"/>
      <c r="DI600" s="25"/>
      <c r="DJ600" s="25"/>
      <c r="DK600" s="25"/>
      <c r="DL600" s="25"/>
      <c r="DM600" s="25"/>
      <c r="DN600" s="25"/>
      <c r="DO600" s="25"/>
      <c r="DP600" s="25"/>
      <c r="DQ600" s="25"/>
      <c r="DR600" s="25"/>
      <c r="DS600" s="25"/>
      <c r="DT600" s="25"/>
      <c r="DU600" s="25"/>
      <c r="DV600" s="25"/>
      <c r="DW600" s="25"/>
      <c r="DX600" s="25"/>
      <c r="DY600" s="25"/>
      <c r="DZ600" s="25"/>
      <c r="EA600" s="25"/>
      <c r="EB600" s="25"/>
      <c r="EC600" s="25"/>
      <c r="ED600" s="25"/>
      <c r="EE600" s="25"/>
      <c r="EF600" s="25"/>
      <c r="EG600" s="25"/>
      <c r="EH600" s="25"/>
      <c r="EI600" s="25"/>
      <c r="EJ600" s="25"/>
      <c r="EK600" s="25"/>
      <c r="EL600" s="25"/>
      <c r="EM600" s="25"/>
      <c r="EN600" s="25"/>
      <c r="EO600" s="25"/>
      <c r="EP600" s="25"/>
      <c r="EQ600" s="25"/>
      <c r="ER600" s="25"/>
      <c r="ES600" s="25"/>
      <c r="ET600" s="25"/>
      <c r="EU600" s="25"/>
      <c r="EV600" s="25"/>
      <c r="EW600" s="25"/>
      <c r="EX600" s="25"/>
      <c r="EY600" s="25"/>
      <c r="EZ600" s="25"/>
      <c r="FA600" s="25"/>
      <c r="FB600" s="25"/>
      <c r="FC600" s="25"/>
      <c r="FD600" s="25"/>
      <c r="FE600" s="25"/>
      <c r="FF600" s="25"/>
      <c r="FG600" s="25"/>
      <c r="FH600" s="25"/>
      <c r="FI600" s="25"/>
      <c r="FJ600" s="25"/>
      <c r="FK600" s="25"/>
      <c r="FL600" s="25"/>
      <c r="FM600" s="25"/>
      <c r="FN600" s="25"/>
      <c r="FO600" s="25"/>
      <c r="FP600" s="25"/>
      <c r="FQ600" s="25"/>
      <c r="FR600" s="25"/>
      <c r="FS600" s="25"/>
      <c r="FT600" s="25"/>
      <c r="FU600" s="25"/>
      <c r="FV600" s="25"/>
      <c r="FW600" s="25"/>
      <c r="FX600" s="25"/>
      <c r="FY600" s="25"/>
      <c r="FZ600" s="25"/>
      <c r="GA600" s="25"/>
      <c r="GB600" s="25"/>
      <c r="GC600" s="25"/>
      <c r="GD600" s="25"/>
      <c r="GE600" s="25"/>
      <c r="GF600" s="25"/>
      <c r="GG600" s="25"/>
      <c r="GH600" s="25"/>
      <c r="GI600" s="25"/>
      <c r="GJ600" s="25"/>
      <c r="GK600" s="25"/>
      <c r="GL600" s="25"/>
      <c r="GM600" s="25"/>
      <c r="GN600" s="25"/>
      <c r="GO600" s="25"/>
      <c r="GP600" s="25"/>
      <c r="GQ600" s="25"/>
      <c r="GR600" s="25"/>
      <c r="GS600" s="25"/>
      <c r="GT600" s="25"/>
      <c r="GU600" s="25"/>
      <c r="GV600" s="25"/>
      <c r="GW600" s="25"/>
      <c r="GX600" s="25"/>
      <c r="GY600" s="25"/>
      <c r="GZ600" s="25"/>
      <c r="HA600" s="25"/>
      <c r="HB600" s="25"/>
      <c r="HC600" s="25"/>
      <c r="HD600" s="25"/>
      <c r="HE600" s="25"/>
      <c r="HF600" s="25"/>
      <c r="HG600" s="25"/>
      <c r="HH600" s="25"/>
      <c r="HI600" s="25"/>
      <c r="HJ600" s="25"/>
      <c r="HK600" s="25"/>
      <c r="HL600" s="25"/>
      <c r="HM600" s="25"/>
      <c r="HN600" s="25"/>
      <c r="HO600" s="25"/>
      <c r="HP600" s="25"/>
      <c r="HQ600" s="25"/>
      <c r="HR600" s="25"/>
      <c r="HS600" s="25"/>
      <c r="HT600" s="25"/>
    </row>
    <row r="601" spans="1:228" s="40" customFormat="1">
      <c r="A601" s="83"/>
      <c r="B601" s="36"/>
      <c r="C601" s="30"/>
      <c r="D601" s="43"/>
      <c r="E601" s="50" t="s">
        <v>218</v>
      </c>
      <c r="F601" s="35"/>
      <c r="G601" s="30"/>
      <c r="H601" s="30"/>
      <c r="I601" s="189"/>
      <c r="J601" s="189"/>
      <c r="K601" s="189"/>
      <c r="L601" s="30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  <c r="BJ601" s="25"/>
      <c r="BK601" s="25"/>
      <c r="BL601" s="25"/>
      <c r="BM601" s="25"/>
      <c r="BN601" s="25"/>
      <c r="BO601" s="25"/>
      <c r="BP601" s="25"/>
      <c r="BQ601" s="25"/>
      <c r="BR601" s="25"/>
      <c r="BS601" s="25"/>
      <c r="BT601" s="25"/>
      <c r="BU601" s="25"/>
      <c r="BV601" s="25"/>
      <c r="BW601" s="25"/>
      <c r="BX601" s="25"/>
      <c r="BY601" s="25"/>
      <c r="BZ601" s="25"/>
      <c r="CA601" s="25"/>
      <c r="CB601" s="25"/>
      <c r="CC601" s="25"/>
      <c r="CD601" s="25"/>
      <c r="CE601" s="25"/>
      <c r="CF601" s="25"/>
      <c r="CG601" s="25"/>
      <c r="CH601" s="25"/>
      <c r="CI601" s="25"/>
      <c r="CJ601" s="25"/>
      <c r="CK601" s="25"/>
      <c r="CL601" s="25"/>
      <c r="CM601" s="25"/>
      <c r="CN601" s="25"/>
      <c r="CO601" s="25"/>
      <c r="CP601" s="25"/>
      <c r="CQ601" s="25"/>
      <c r="CR601" s="25"/>
      <c r="CS601" s="25"/>
      <c r="CT601" s="25"/>
      <c r="CU601" s="25"/>
      <c r="CV601" s="25"/>
      <c r="CW601" s="25"/>
      <c r="CX601" s="25"/>
      <c r="CY601" s="25"/>
      <c r="CZ601" s="25"/>
      <c r="DA601" s="25"/>
      <c r="DB601" s="25"/>
      <c r="DC601" s="25"/>
      <c r="DD601" s="25"/>
      <c r="DE601" s="25"/>
      <c r="DF601" s="25"/>
      <c r="DG601" s="25"/>
      <c r="DH601" s="25"/>
      <c r="DI601" s="25"/>
      <c r="DJ601" s="25"/>
      <c r="DK601" s="25"/>
      <c r="DL601" s="25"/>
      <c r="DM601" s="25"/>
      <c r="DN601" s="25"/>
      <c r="DO601" s="25"/>
      <c r="DP601" s="25"/>
      <c r="DQ601" s="25"/>
      <c r="DR601" s="25"/>
      <c r="DS601" s="25"/>
      <c r="DT601" s="25"/>
      <c r="DU601" s="25"/>
      <c r="DV601" s="25"/>
      <c r="DW601" s="25"/>
      <c r="DX601" s="25"/>
      <c r="DY601" s="25"/>
      <c r="DZ601" s="25"/>
      <c r="EA601" s="25"/>
      <c r="EB601" s="25"/>
      <c r="EC601" s="25"/>
      <c r="ED601" s="25"/>
      <c r="EE601" s="25"/>
      <c r="EF601" s="25"/>
      <c r="EG601" s="25"/>
      <c r="EH601" s="25"/>
      <c r="EI601" s="25"/>
      <c r="EJ601" s="25"/>
      <c r="EK601" s="25"/>
      <c r="EL601" s="25"/>
      <c r="EM601" s="25"/>
      <c r="EN601" s="25"/>
      <c r="EO601" s="25"/>
      <c r="EP601" s="25"/>
      <c r="EQ601" s="25"/>
      <c r="ER601" s="25"/>
      <c r="ES601" s="25"/>
      <c r="ET601" s="25"/>
      <c r="EU601" s="25"/>
      <c r="EV601" s="25"/>
      <c r="EW601" s="25"/>
      <c r="EX601" s="25"/>
      <c r="EY601" s="25"/>
      <c r="EZ601" s="25"/>
      <c r="FA601" s="25"/>
      <c r="FB601" s="25"/>
      <c r="FC601" s="25"/>
      <c r="FD601" s="25"/>
      <c r="FE601" s="25"/>
      <c r="FF601" s="25"/>
      <c r="FG601" s="25"/>
      <c r="FH601" s="25"/>
      <c r="FI601" s="25"/>
      <c r="FJ601" s="25"/>
      <c r="FK601" s="25"/>
      <c r="FL601" s="25"/>
      <c r="FM601" s="25"/>
      <c r="FN601" s="25"/>
      <c r="FO601" s="25"/>
      <c r="FP601" s="25"/>
      <c r="FQ601" s="25"/>
      <c r="FR601" s="25"/>
      <c r="FS601" s="25"/>
      <c r="FT601" s="25"/>
      <c r="FU601" s="25"/>
      <c r="FV601" s="25"/>
      <c r="FW601" s="25"/>
      <c r="FX601" s="25"/>
      <c r="FY601" s="25"/>
      <c r="FZ601" s="25"/>
      <c r="GA601" s="25"/>
      <c r="GB601" s="25"/>
      <c r="GC601" s="25"/>
      <c r="GD601" s="25"/>
      <c r="GE601" s="25"/>
      <c r="GF601" s="25"/>
      <c r="GG601" s="25"/>
      <c r="GH601" s="25"/>
      <c r="GI601" s="25"/>
      <c r="GJ601" s="25"/>
      <c r="GK601" s="25"/>
      <c r="GL601" s="25"/>
      <c r="GM601" s="25"/>
      <c r="GN601" s="25"/>
      <c r="GO601" s="25"/>
      <c r="GP601" s="25"/>
      <c r="GQ601" s="25"/>
      <c r="GR601" s="25"/>
      <c r="GS601" s="25"/>
      <c r="GT601" s="25"/>
      <c r="GU601" s="25"/>
      <c r="GV601" s="25"/>
      <c r="GW601" s="25"/>
      <c r="GX601" s="25"/>
      <c r="GY601" s="25"/>
      <c r="GZ601" s="25"/>
      <c r="HA601" s="25"/>
      <c r="HB601" s="25"/>
      <c r="HC601" s="25"/>
      <c r="HD601" s="25"/>
      <c r="HE601" s="25"/>
      <c r="HF601" s="25"/>
      <c r="HG601" s="25"/>
      <c r="HH601" s="25"/>
      <c r="HI601" s="25"/>
      <c r="HJ601" s="25"/>
      <c r="HK601" s="25"/>
      <c r="HL601" s="25"/>
      <c r="HM601" s="25"/>
      <c r="HN601" s="25"/>
      <c r="HO601" s="25"/>
      <c r="HP601" s="25"/>
      <c r="HQ601" s="25"/>
      <c r="HR601" s="25"/>
      <c r="HS601" s="25"/>
      <c r="HT601" s="25"/>
    </row>
    <row r="602" spans="1:228" s="40" customFormat="1">
      <c r="A602" s="83"/>
      <c r="B602" s="36"/>
      <c r="C602" s="30"/>
      <c r="D602" s="43"/>
      <c r="E602" s="50" t="s">
        <v>218</v>
      </c>
      <c r="F602" s="35"/>
      <c r="G602" s="30"/>
      <c r="H602" s="30"/>
      <c r="I602" s="189"/>
      <c r="J602" s="189"/>
      <c r="K602" s="189"/>
      <c r="L602" s="30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  <c r="BJ602" s="25"/>
      <c r="BK602" s="25"/>
      <c r="BL602" s="25"/>
      <c r="BM602" s="25"/>
      <c r="BN602" s="25"/>
      <c r="BO602" s="25"/>
      <c r="BP602" s="25"/>
      <c r="BQ602" s="25"/>
      <c r="BR602" s="25"/>
      <c r="BS602" s="25"/>
      <c r="BT602" s="25"/>
      <c r="BU602" s="25"/>
      <c r="BV602" s="25"/>
      <c r="BW602" s="25"/>
      <c r="BX602" s="25"/>
      <c r="BY602" s="25"/>
      <c r="BZ602" s="25"/>
      <c r="CA602" s="25"/>
      <c r="CB602" s="25"/>
      <c r="CC602" s="25"/>
      <c r="CD602" s="25"/>
      <c r="CE602" s="25"/>
      <c r="CF602" s="25"/>
      <c r="CG602" s="25"/>
      <c r="CH602" s="25"/>
      <c r="CI602" s="25"/>
      <c r="CJ602" s="25"/>
      <c r="CK602" s="25"/>
      <c r="CL602" s="25"/>
      <c r="CM602" s="25"/>
      <c r="CN602" s="25"/>
      <c r="CO602" s="25"/>
      <c r="CP602" s="25"/>
      <c r="CQ602" s="25"/>
      <c r="CR602" s="25"/>
      <c r="CS602" s="25"/>
      <c r="CT602" s="25"/>
      <c r="CU602" s="25"/>
      <c r="CV602" s="25"/>
      <c r="CW602" s="25"/>
      <c r="CX602" s="25"/>
      <c r="CY602" s="25"/>
      <c r="CZ602" s="25"/>
      <c r="DA602" s="25"/>
      <c r="DB602" s="25"/>
      <c r="DC602" s="25"/>
      <c r="DD602" s="25"/>
      <c r="DE602" s="25"/>
      <c r="DF602" s="25"/>
      <c r="DG602" s="25"/>
      <c r="DH602" s="25"/>
      <c r="DI602" s="25"/>
      <c r="DJ602" s="25"/>
      <c r="DK602" s="25"/>
      <c r="DL602" s="25"/>
      <c r="DM602" s="25"/>
      <c r="DN602" s="25"/>
      <c r="DO602" s="25"/>
      <c r="DP602" s="25"/>
      <c r="DQ602" s="25"/>
      <c r="DR602" s="25"/>
      <c r="DS602" s="25"/>
      <c r="DT602" s="25"/>
      <c r="DU602" s="25"/>
      <c r="DV602" s="25"/>
      <c r="DW602" s="25"/>
      <c r="DX602" s="25"/>
      <c r="DY602" s="25"/>
      <c r="DZ602" s="25"/>
      <c r="EA602" s="25"/>
      <c r="EB602" s="25"/>
      <c r="EC602" s="25"/>
      <c r="ED602" s="25"/>
      <c r="EE602" s="25"/>
      <c r="EF602" s="25"/>
      <c r="EG602" s="25"/>
      <c r="EH602" s="25"/>
      <c r="EI602" s="25"/>
      <c r="EJ602" s="25"/>
      <c r="EK602" s="25"/>
      <c r="EL602" s="25"/>
      <c r="EM602" s="25"/>
      <c r="EN602" s="25"/>
      <c r="EO602" s="25"/>
      <c r="EP602" s="25"/>
      <c r="EQ602" s="25"/>
      <c r="ER602" s="25"/>
      <c r="ES602" s="25"/>
      <c r="ET602" s="25"/>
      <c r="EU602" s="25"/>
      <c r="EV602" s="25"/>
      <c r="EW602" s="25"/>
      <c r="EX602" s="25"/>
      <c r="EY602" s="25"/>
      <c r="EZ602" s="25"/>
      <c r="FA602" s="25"/>
      <c r="FB602" s="25"/>
      <c r="FC602" s="25"/>
      <c r="FD602" s="25"/>
      <c r="FE602" s="25"/>
      <c r="FF602" s="25"/>
      <c r="FG602" s="25"/>
      <c r="FH602" s="25"/>
      <c r="FI602" s="25"/>
      <c r="FJ602" s="25"/>
      <c r="FK602" s="25"/>
      <c r="FL602" s="25"/>
      <c r="FM602" s="25"/>
      <c r="FN602" s="25"/>
      <c r="FO602" s="25"/>
      <c r="FP602" s="25"/>
      <c r="FQ602" s="25"/>
      <c r="FR602" s="25"/>
      <c r="FS602" s="25"/>
      <c r="FT602" s="25"/>
      <c r="FU602" s="25"/>
      <c r="FV602" s="25"/>
      <c r="FW602" s="25"/>
      <c r="FX602" s="25"/>
      <c r="FY602" s="25"/>
      <c r="FZ602" s="25"/>
      <c r="GA602" s="25"/>
      <c r="GB602" s="25"/>
      <c r="GC602" s="25"/>
      <c r="GD602" s="25"/>
      <c r="GE602" s="25"/>
      <c r="GF602" s="25"/>
      <c r="GG602" s="25"/>
      <c r="GH602" s="25"/>
      <c r="GI602" s="25"/>
      <c r="GJ602" s="25"/>
      <c r="GK602" s="25"/>
      <c r="GL602" s="25"/>
      <c r="GM602" s="25"/>
      <c r="GN602" s="25"/>
      <c r="GO602" s="25"/>
      <c r="GP602" s="25"/>
      <c r="GQ602" s="25"/>
      <c r="GR602" s="25"/>
      <c r="GS602" s="25"/>
      <c r="GT602" s="25"/>
      <c r="GU602" s="25"/>
      <c r="GV602" s="25"/>
      <c r="GW602" s="25"/>
      <c r="GX602" s="25"/>
      <c r="GY602" s="25"/>
      <c r="GZ602" s="25"/>
      <c r="HA602" s="25"/>
      <c r="HB602" s="25"/>
      <c r="HC602" s="25"/>
      <c r="HD602" s="25"/>
      <c r="HE602" s="25"/>
      <c r="HF602" s="25"/>
      <c r="HG602" s="25"/>
      <c r="HH602" s="25"/>
      <c r="HI602" s="25"/>
      <c r="HJ602" s="25"/>
      <c r="HK602" s="25"/>
      <c r="HL602" s="25"/>
      <c r="HM602" s="25"/>
      <c r="HN602" s="25"/>
      <c r="HO602" s="25"/>
      <c r="HP602" s="25"/>
      <c r="HQ602" s="25"/>
      <c r="HR602" s="25"/>
      <c r="HS602" s="25"/>
      <c r="HT602" s="25"/>
    </row>
    <row r="603" spans="1:228" s="40" customFormat="1">
      <c r="A603" s="83"/>
      <c r="B603" s="36"/>
      <c r="C603" s="30"/>
      <c r="D603" s="43"/>
      <c r="E603" s="50" t="s">
        <v>218</v>
      </c>
      <c r="F603" s="35"/>
      <c r="G603" s="30"/>
      <c r="H603" s="30"/>
      <c r="I603" s="189"/>
      <c r="J603" s="189"/>
      <c r="K603" s="189"/>
      <c r="L603" s="30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  <c r="BJ603" s="25"/>
      <c r="BK603" s="25"/>
      <c r="BL603" s="25"/>
      <c r="BM603" s="25"/>
      <c r="BN603" s="25"/>
      <c r="BO603" s="25"/>
      <c r="BP603" s="25"/>
      <c r="BQ603" s="25"/>
      <c r="BR603" s="25"/>
      <c r="BS603" s="25"/>
      <c r="BT603" s="25"/>
      <c r="BU603" s="25"/>
      <c r="BV603" s="25"/>
      <c r="BW603" s="25"/>
      <c r="BX603" s="25"/>
      <c r="BY603" s="25"/>
      <c r="BZ603" s="25"/>
      <c r="CA603" s="25"/>
      <c r="CB603" s="25"/>
      <c r="CC603" s="25"/>
      <c r="CD603" s="25"/>
      <c r="CE603" s="25"/>
      <c r="CF603" s="25"/>
      <c r="CG603" s="25"/>
      <c r="CH603" s="25"/>
      <c r="CI603" s="25"/>
      <c r="CJ603" s="25"/>
      <c r="CK603" s="25"/>
      <c r="CL603" s="25"/>
      <c r="CM603" s="25"/>
      <c r="CN603" s="25"/>
      <c r="CO603" s="25"/>
      <c r="CP603" s="25"/>
      <c r="CQ603" s="25"/>
      <c r="CR603" s="25"/>
      <c r="CS603" s="25"/>
      <c r="CT603" s="25"/>
      <c r="CU603" s="25"/>
      <c r="CV603" s="25"/>
      <c r="CW603" s="25"/>
      <c r="CX603" s="25"/>
      <c r="CY603" s="25"/>
      <c r="CZ603" s="25"/>
      <c r="DA603" s="25"/>
      <c r="DB603" s="25"/>
      <c r="DC603" s="25"/>
      <c r="DD603" s="25"/>
      <c r="DE603" s="25"/>
      <c r="DF603" s="25"/>
      <c r="DG603" s="25"/>
      <c r="DH603" s="25"/>
      <c r="DI603" s="25"/>
      <c r="DJ603" s="25"/>
      <c r="DK603" s="25"/>
      <c r="DL603" s="25"/>
      <c r="DM603" s="25"/>
      <c r="DN603" s="25"/>
      <c r="DO603" s="25"/>
      <c r="DP603" s="25"/>
      <c r="DQ603" s="25"/>
      <c r="DR603" s="25"/>
      <c r="DS603" s="25"/>
      <c r="DT603" s="25"/>
      <c r="DU603" s="25"/>
      <c r="DV603" s="25"/>
      <c r="DW603" s="25"/>
      <c r="DX603" s="25"/>
      <c r="DY603" s="25"/>
      <c r="DZ603" s="25"/>
      <c r="EA603" s="25"/>
      <c r="EB603" s="25"/>
      <c r="EC603" s="25"/>
      <c r="ED603" s="25"/>
      <c r="EE603" s="25"/>
      <c r="EF603" s="25"/>
      <c r="EG603" s="25"/>
      <c r="EH603" s="25"/>
      <c r="EI603" s="25"/>
      <c r="EJ603" s="25"/>
      <c r="EK603" s="25"/>
      <c r="EL603" s="25"/>
      <c r="EM603" s="25"/>
      <c r="EN603" s="25"/>
      <c r="EO603" s="25"/>
      <c r="EP603" s="25"/>
      <c r="EQ603" s="25"/>
      <c r="ER603" s="25"/>
      <c r="ES603" s="25"/>
      <c r="ET603" s="25"/>
      <c r="EU603" s="25"/>
      <c r="EV603" s="25"/>
      <c r="EW603" s="25"/>
      <c r="EX603" s="25"/>
      <c r="EY603" s="25"/>
      <c r="EZ603" s="25"/>
      <c r="FA603" s="25"/>
      <c r="FB603" s="25"/>
      <c r="FC603" s="25"/>
      <c r="FD603" s="25"/>
      <c r="FE603" s="25"/>
      <c r="FF603" s="25"/>
      <c r="FG603" s="25"/>
      <c r="FH603" s="25"/>
      <c r="FI603" s="25"/>
      <c r="FJ603" s="25"/>
      <c r="FK603" s="25"/>
      <c r="FL603" s="25"/>
      <c r="FM603" s="25"/>
      <c r="FN603" s="25"/>
      <c r="FO603" s="25"/>
      <c r="FP603" s="25"/>
      <c r="FQ603" s="25"/>
      <c r="FR603" s="25"/>
      <c r="FS603" s="25"/>
      <c r="FT603" s="25"/>
      <c r="FU603" s="25"/>
      <c r="FV603" s="25"/>
      <c r="FW603" s="25"/>
      <c r="FX603" s="25"/>
      <c r="FY603" s="25"/>
      <c r="FZ603" s="25"/>
      <c r="GA603" s="25"/>
      <c r="GB603" s="25"/>
      <c r="GC603" s="25"/>
      <c r="GD603" s="25"/>
      <c r="GE603" s="25"/>
      <c r="GF603" s="25"/>
      <c r="GG603" s="25"/>
      <c r="GH603" s="25"/>
      <c r="GI603" s="25"/>
      <c r="GJ603" s="25"/>
      <c r="GK603" s="25"/>
      <c r="GL603" s="25"/>
      <c r="GM603" s="25"/>
      <c r="GN603" s="25"/>
      <c r="GO603" s="25"/>
      <c r="GP603" s="25"/>
      <c r="GQ603" s="25"/>
      <c r="GR603" s="25"/>
      <c r="GS603" s="25"/>
      <c r="GT603" s="25"/>
      <c r="GU603" s="25"/>
      <c r="GV603" s="25"/>
      <c r="GW603" s="25"/>
      <c r="GX603" s="25"/>
      <c r="GY603" s="25"/>
      <c r="GZ603" s="25"/>
      <c r="HA603" s="25"/>
      <c r="HB603" s="25"/>
      <c r="HC603" s="25"/>
      <c r="HD603" s="25"/>
      <c r="HE603" s="25"/>
      <c r="HF603" s="25"/>
      <c r="HG603" s="25"/>
      <c r="HH603" s="25"/>
      <c r="HI603" s="25"/>
      <c r="HJ603" s="25"/>
      <c r="HK603" s="25"/>
      <c r="HL603" s="25"/>
      <c r="HM603" s="25"/>
      <c r="HN603" s="25"/>
      <c r="HO603" s="25"/>
      <c r="HP603" s="25"/>
      <c r="HQ603" s="25"/>
      <c r="HR603" s="25"/>
      <c r="HS603" s="25"/>
      <c r="HT603" s="25"/>
    </row>
    <row r="604" spans="1:228" s="40" customFormat="1">
      <c r="A604" s="83"/>
      <c r="B604" s="36"/>
      <c r="C604" s="30"/>
      <c r="D604" s="43"/>
      <c r="E604" s="50" t="s">
        <v>218</v>
      </c>
      <c r="F604" s="35"/>
      <c r="G604" s="30"/>
      <c r="H604" s="30"/>
      <c r="I604" s="189"/>
      <c r="J604" s="189"/>
      <c r="K604" s="189"/>
      <c r="L604" s="30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  <c r="BJ604" s="25"/>
      <c r="BK604" s="25"/>
      <c r="BL604" s="25"/>
      <c r="BM604" s="25"/>
      <c r="BN604" s="25"/>
      <c r="BO604" s="25"/>
      <c r="BP604" s="25"/>
      <c r="BQ604" s="25"/>
      <c r="BR604" s="25"/>
      <c r="BS604" s="25"/>
      <c r="BT604" s="25"/>
      <c r="BU604" s="25"/>
      <c r="BV604" s="25"/>
      <c r="BW604" s="25"/>
      <c r="BX604" s="25"/>
      <c r="BY604" s="25"/>
      <c r="BZ604" s="25"/>
      <c r="CA604" s="25"/>
      <c r="CB604" s="25"/>
      <c r="CC604" s="25"/>
      <c r="CD604" s="25"/>
      <c r="CE604" s="25"/>
      <c r="CF604" s="25"/>
      <c r="CG604" s="25"/>
      <c r="CH604" s="25"/>
      <c r="CI604" s="25"/>
      <c r="CJ604" s="25"/>
      <c r="CK604" s="25"/>
      <c r="CL604" s="25"/>
      <c r="CM604" s="25"/>
      <c r="CN604" s="25"/>
      <c r="CO604" s="25"/>
      <c r="CP604" s="25"/>
      <c r="CQ604" s="25"/>
      <c r="CR604" s="25"/>
      <c r="CS604" s="25"/>
      <c r="CT604" s="25"/>
      <c r="CU604" s="25"/>
      <c r="CV604" s="25"/>
      <c r="CW604" s="25"/>
      <c r="CX604" s="25"/>
      <c r="CY604" s="25"/>
      <c r="CZ604" s="25"/>
      <c r="DA604" s="25"/>
      <c r="DB604" s="25"/>
      <c r="DC604" s="25"/>
      <c r="DD604" s="25"/>
      <c r="DE604" s="25"/>
      <c r="DF604" s="25"/>
      <c r="DG604" s="25"/>
      <c r="DH604" s="25"/>
      <c r="DI604" s="25"/>
      <c r="DJ604" s="25"/>
      <c r="DK604" s="25"/>
      <c r="DL604" s="25"/>
      <c r="DM604" s="25"/>
      <c r="DN604" s="25"/>
      <c r="DO604" s="25"/>
      <c r="DP604" s="25"/>
      <c r="DQ604" s="25"/>
      <c r="DR604" s="25"/>
      <c r="DS604" s="25"/>
      <c r="DT604" s="25"/>
      <c r="DU604" s="25"/>
      <c r="DV604" s="25"/>
      <c r="DW604" s="25"/>
      <c r="DX604" s="25"/>
      <c r="DY604" s="25"/>
      <c r="DZ604" s="25"/>
      <c r="EA604" s="25"/>
      <c r="EB604" s="25"/>
      <c r="EC604" s="25"/>
      <c r="ED604" s="25"/>
      <c r="EE604" s="25"/>
      <c r="EF604" s="25"/>
      <c r="EG604" s="25"/>
      <c r="EH604" s="25"/>
      <c r="EI604" s="25"/>
      <c r="EJ604" s="25"/>
      <c r="EK604" s="25"/>
      <c r="EL604" s="25"/>
      <c r="EM604" s="25"/>
      <c r="EN604" s="25"/>
      <c r="EO604" s="25"/>
      <c r="EP604" s="25"/>
      <c r="EQ604" s="25"/>
      <c r="ER604" s="25"/>
      <c r="ES604" s="25"/>
      <c r="ET604" s="25"/>
      <c r="EU604" s="25"/>
      <c r="EV604" s="25"/>
      <c r="EW604" s="25"/>
      <c r="EX604" s="25"/>
      <c r="EY604" s="25"/>
      <c r="EZ604" s="25"/>
      <c r="FA604" s="25"/>
      <c r="FB604" s="25"/>
      <c r="FC604" s="25"/>
      <c r="FD604" s="25"/>
      <c r="FE604" s="25"/>
      <c r="FF604" s="25"/>
      <c r="FG604" s="25"/>
      <c r="FH604" s="25"/>
      <c r="FI604" s="25"/>
      <c r="FJ604" s="25"/>
      <c r="FK604" s="25"/>
      <c r="FL604" s="25"/>
      <c r="FM604" s="25"/>
      <c r="FN604" s="25"/>
      <c r="FO604" s="25"/>
      <c r="FP604" s="25"/>
      <c r="FQ604" s="25"/>
      <c r="FR604" s="25"/>
      <c r="FS604" s="25"/>
      <c r="FT604" s="25"/>
      <c r="FU604" s="25"/>
      <c r="FV604" s="25"/>
      <c r="FW604" s="25"/>
      <c r="FX604" s="25"/>
      <c r="FY604" s="25"/>
      <c r="FZ604" s="25"/>
      <c r="GA604" s="25"/>
      <c r="GB604" s="25"/>
      <c r="GC604" s="25"/>
      <c r="GD604" s="25"/>
      <c r="GE604" s="25"/>
      <c r="GF604" s="25"/>
      <c r="GG604" s="25"/>
      <c r="GH604" s="25"/>
      <c r="GI604" s="25"/>
      <c r="GJ604" s="25"/>
      <c r="GK604" s="25"/>
      <c r="GL604" s="25"/>
      <c r="GM604" s="25"/>
      <c r="GN604" s="25"/>
      <c r="GO604" s="25"/>
      <c r="GP604" s="25"/>
      <c r="GQ604" s="25"/>
      <c r="GR604" s="25"/>
      <c r="GS604" s="25"/>
      <c r="GT604" s="25"/>
      <c r="GU604" s="25"/>
      <c r="GV604" s="25"/>
      <c r="GW604" s="25"/>
      <c r="GX604" s="25"/>
      <c r="GY604" s="25"/>
      <c r="GZ604" s="25"/>
      <c r="HA604" s="25"/>
      <c r="HB604" s="25"/>
      <c r="HC604" s="25"/>
      <c r="HD604" s="25"/>
      <c r="HE604" s="25"/>
      <c r="HF604" s="25"/>
      <c r="HG604" s="25"/>
      <c r="HH604" s="25"/>
      <c r="HI604" s="25"/>
      <c r="HJ604" s="25"/>
      <c r="HK604" s="25"/>
      <c r="HL604" s="25"/>
      <c r="HM604" s="25"/>
      <c r="HN604" s="25"/>
      <c r="HO604" s="25"/>
      <c r="HP604" s="25"/>
      <c r="HQ604" s="25"/>
      <c r="HR604" s="25"/>
      <c r="HS604" s="25"/>
      <c r="HT604" s="25"/>
    </row>
    <row r="605" spans="1:228" s="40" customFormat="1">
      <c r="A605" s="83"/>
      <c r="B605" s="36"/>
      <c r="C605" s="30"/>
      <c r="D605" s="43"/>
      <c r="E605" s="50" t="s">
        <v>218</v>
      </c>
      <c r="F605" s="35"/>
      <c r="G605" s="30"/>
      <c r="H605" s="30"/>
      <c r="I605" s="189"/>
      <c r="J605" s="189"/>
      <c r="K605" s="189"/>
      <c r="L605" s="30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  <c r="BJ605" s="25"/>
      <c r="BK605" s="25"/>
      <c r="BL605" s="25"/>
      <c r="BM605" s="25"/>
      <c r="BN605" s="25"/>
      <c r="BO605" s="25"/>
      <c r="BP605" s="25"/>
      <c r="BQ605" s="25"/>
      <c r="BR605" s="25"/>
      <c r="BS605" s="25"/>
      <c r="BT605" s="25"/>
      <c r="BU605" s="25"/>
      <c r="BV605" s="25"/>
      <c r="BW605" s="25"/>
      <c r="BX605" s="25"/>
      <c r="BY605" s="25"/>
      <c r="BZ605" s="25"/>
      <c r="CA605" s="25"/>
      <c r="CB605" s="25"/>
      <c r="CC605" s="25"/>
      <c r="CD605" s="25"/>
      <c r="CE605" s="25"/>
      <c r="CF605" s="25"/>
      <c r="CG605" s="25"/>
      <c r="CH605" s="25"/>
      <c r="CI605" s="25"/>
      <c r="CJ605" s="25"/>
      <c r="CK605" s="25"/>
      <c r="CL605" s="25"/>
      <c r="CM605" s="25"/>
      <c r="CN605" s="25"/>
      <c r="CO605" s="25"/>
      <c r="CP605" s="25"/>
      <c r="CQ605" s="25"/>
      <c r="CR605" s="25"/>
      <c r="CS605" s="25"/>
      <c r="CT605" s="25"/>
      <c r="CU605" s="25"/>
      <c r="CV605" s="25"/>
      <c r="CW605" s="25"/>
      <c r="CX605" s="25"/>
      <c r="CY605" s="25"/>
      <c r="CZ605" s="25"/>
      <c r="DA605" s="25"/>
      <c r="DB605" s="25"/>
      <c r="DC605" s="25"/>
      <c r="DD605" s="25"/>
      <c r="DE605" s="25"/>
      <c r="DF605" s="25"/>
      <c r="DG605" s="25"/>
      <c r="DH605" s="25"/>
      <c r="DI605" s="25"/>
      <c r="DJ605" s="25"/>
      <c r="DK605" s="25"/>
      <c r="DL605" s="25"/>
      <c r="DM605" s="25"/>
      <c r="DN605" s="25"/>
      <c r="DO605" s="25"/>
      <c r="DP605" s="25"/>
      <c r="DQ605" s="25"/>
      <c r="DR605" s="25"/>
      <c r="DS605" s="25"/>
      <c r="DT605" s="25"/>
      <c r="DU605" s="25"/>
      <c r="DV605" s="25"/>
      <c r="DW605" s="25"/>
      <c r="DX605" s="25"/>
      <c r="DY605" s="25"/>
      <c r="DZ605" s="25"/>
      <c r="EA605" s="25"/>
      <c r="EB605" s="25"/>
      <c r="EC605" s="25"/>
      <c r="ED605" s="25"/>
      <c r="EE605" s="25"/>
      <c r="EF605" s="25"/>
      <c r="EG605" s="25"/>
      <c r="EH605" s="25"/>
      <c r="EI605" s="25"/>
      <c r="EJ605" s="25"/>
      <c r="EK605" s="25"/>
      <c r="EL605" s="25"/>
      <c r="EM605" s="25"/>
      <c r="EN605" s="25"/>
      <c r="EO605" s="25"/>
      <c r="EP605" s="25"/>
      <c r="EQ605" s="25"/>
      <c r="ER605" s="25"/>
      <c r="ES605" s="25"/>
      <c r="ET605" s="25"/>
      <c r="EU605" s="25"/>
      <c r="EV605" s="25"/>
      <c r="EW605" s="25"/>
      <c r="EX605" s="25"/>
      <c r="EY605" s="25"/>
      <c r="EZ605" s="25"/>
      <c r="FA605" s="25"/>
      <c r="FB605" s="25"/>
      <c r="FC605" s="25"/>
      <c r="FD605" s="25"/>
      <c r="FE605" s="25"/>
      <c r="FF605" s="25"/>
      <c r="FG605" s="25"/>
      <c r="FH605" s="25"/>
      <c r="FI605" s="25"/>
      <c r="FJ605" s="25"/>
      <c r="FK605" s="25"/>
      <c r="FL605" s="25"/>
      <c r="FM605" s="25"/>
      <c r="FN605" s="25"/>
      <c r="FO605" s="25"/>
      <c r="FP605" s="25"/>
      <c r="FQ605" s="25"/>
      <c r="FR605" s="25"/>
      <c r="FS605" s="25"/>
      <c r="FT605" s="25"/>
      <c r="FU605" s="25"/>
      <c r="FV605" s="25"/>
      <c r="FW605" s="25"/>
      <c r="FX605" s="25"/>
      <c r="FY605" s="25"/>
      <c r="FZ605" s="25"/>
      <c r="GA605" s="25"/>
      <c r="GB605" s="25"/>
      <c r="GC605" s="25"/>
      <c r="GD605" s="25"/>
      <c r="GE605" s="25"/>
      <c r="GF605" s="25"/>
      <c r="GG605" s="25"/>
      <c r="GH605" s="25"/>
      <c r="GI605" s="25"/>
      <c r="GJ605" s="25"/>
      <c r="GK605" s="25"/>
      <c r="GL605" s="25"/>
      <c r="GM605" s="25"/>
      <c r="GN605" s="25"/>
      <c r="GO605" s="25"/>
      <c r="GP605" s="25"/>
      <c r="GQ605" s="25"/>
      <c r="GR605" s="25"/>
      <c r="GS605" s="25"/>
      <c r="GT605" s="25"/>
      <c r="GU605" s="25"/>
      <c r="GV605" s="25"/>
      <c r="GW605" s="25"/>
      <c r="GX605" s="25"/>
      <c r="GY605" s="25"/>
      <c r="GZ605" s="25"/>
      <c r="HA605" s="25"/>
      <c r="HB605" s="25"/>
      <c r="HC605" s="25"/>
      <c r="HD605" s="25"/>
      <c r="HE605" s="25"/>
      <c r="HF605" s="25"/>
      <c r="HG605" s="25"/>
      <c r="HH605" s="25"/>
      <c r="HI605" s="25"/>
      <c r="HJ605" s="25"/>
      <c r="HK605" s="25"/>
      <c r="HL605" s="25"/>
      <c r="HM605" s="25"/>
      <c r="HN605" s="25"/>
      <c r="HO605" s="25"/>
      <c r="HP605" s="25"/>
      <c r="HQ605" s="25"/>
      <c r="HR605" s="25"/>
      <c r="HS605" s="25"/>
      <c r="HT605" s="25"/>
    </row>
    <row r="606" spans="1:228" s="40" customFormat="1">
      <c r="A606" s="83"/>
      <c r="B606" s="36"/>
      <c r="C606" s="30"/>
      <c r="D606" s="43"/>
      <c r="E606" s="50" t="s">
        <v>218</v>
      </c>
      <c r="F606" s="35"/>
      <c r="G606" s="30"/>
      <c r="H606" s="30"/>
      <c r="I606" s="189"/>
      <c r="J606" s="189"/>
      <c r="K606" s="189"/>
      <c r="L606" s="30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  <c r="BJ606" s="25"/>
      <c r="BK606" s="25"/>
      <c r="BL606" s="25"/>
      <c r="BM606" s="25"/>
      <c r="BN606" s="25"/>
      <c r="BO606" s="25"/>
      <c r="BP606" s="25"/>
      <c r="BQ606" s="25"/>
      <c r="BR606" s="25"/>
      <c r="BS606" s="25"/>
      <c r="BT606" s="25"/>
      <c r="BU606" s="25"/>
      <c r="BV606" s="25"/>
      <c r="BW606" s="25"/>
      <c r="BX606" s="25"/>
      <c r="BY606" s="25"/>
      <c r="BZ606" s="25"/>
      <c r="CA606" s="25"/>
      <c r="CB606" s="25"/>
      <c r="CC606" s="25"/>
      <c r="CD606" s="25"/>
      <c r="CE606" s="25"/>
      <c r="CF606" s="25"/>
      <c r="CG606" s="25"/>
      <c r="CH606" s="25"/>
      <c r="CI606" s="25"/>
      <c r="CJ606" s="25"/>
      <c r="CK606" s="25"/>
      <c r="CL606" s="25"/>
      <c r="CM606" s="25"/>
      <c r="CN606" s="25"/>
      <c r="CO606" s="25"/>
      <c r="CP606" s="25"/>
      <c r="CQ606" s="25"/>
      <c r="CR606" s="25"/>
      <c r="CS606" s="25"/>
      <c r="CT606" s="25"/>
      <c r="CU606" s="25"/>
      <c r="CV606" s="25"/>
      <c r="CW606" s="25"/>
      <c r="CX606" s="25"/>
      <c r="CY606" s="25"/>
      <c r="CZ606" s="25"/>
      <c r="DA606" s="25"/>
      <c r="DB606" s="25"/>
      <c r="DC606" s="25"/>
      <c r="DD606" s="25"/>
      <c r="DE606" s="25"/>
      <c r="DF606" s="25"/>
      <c r="DG606" s="25"/>
      <c r="DH606" s="25"/>
      <c r="DI606" s="25"/>
      <c r="DJ606" s="25"/>
      <c r="DK606" s="25"/>
      <c r="DL606" s="25"/>
      <c r="DM606" s="25"/>
      <c r="DN606" s="25"/>
      <c r="DO606" s="25"/>
      <c r="DP606" s="25"/>
      <c r="DQ606" s="25"/>
      <c r="DR606" s="25"/>
      <c r="DS606" s="25"/>
      <c r="DT606" s="25"/>
      <c r="DU606" s="25"/>
      <c r="DV606" s="25"/>
      <c r="DW606" s="25"/>
      <c r="DX606" s="25"/>
      <c r="DY606" s="25"/>
      <c r="DZ606" s="25"/>
      <c r="EA606" s="25"/>
      <c r="EB606" s="25"/>
      <c r="EC606" s="25"/>
      <c r="ED606" s="25"/>
      <c r="EE606" s="25"/>
      <c r="EF606" s="25"/>
      <c r="EG606" s="25"/>
      <c r="EH606" s="25"/>
      <c r="EI606" s="25"/>
      <c r="EJ606" s="25"/>
      <c r="EK606" s="25"/>
      <c r="EL606" s="25"/>
      <c r="EM606" s="25"/>
      <c r="EN606" s="25"/>
      <c r="EO606" s="25"/>
      <c r="EP606" s="25"/>
      <c r="EQ606" s="25"/>
      <c r="ER606" s="25"/>
      <c r="ES606" s="25"/>
      <c r="ET606" s="25"/>
      <c r="EU606" s="25"/>
      <c r="EV606" s="25"/>
      <c r="EW606" s="25"/>
      <c r="EX606" s="25"/>
      <c r="EY606" s="25"/>
      <c r="EZ606" s="25"/>
      <c r="FA606" s="25"/>
      <c r="FB606" s="25"/>
      <c r="FC606" s="25"/>
      <c r="FD606" s="25"/>
      <c r="FE606" s="25"/>
      <c r="FF606" s="25"/>
      <c r="FG606" s="25"/>
      <c r="FH606" s="25"/>
      <c r="FI606" s="25"/>
      <c r="FJ606" s="25"/>
      <c r="FK606" s="25"/>
      <c r="FL606" s="25"/>
      <c r="FM606" s="25"/>
      <c r="FN606" s="25"/>
      <c r="FO606" s="25"/>
      <c r="FP606" s="25"/>
      <c r="FQ606" s="25"/>
      <c r="FR606" s="25"/>
      <c r="FS606" s="25"/>
      <c r="FT606" s="25"/>
      <c r="FU606" s="25"/>
      <c r="FV606" s="25"/>
      <c r="FW606" s="25"/>
      <c r="FX606" s="25"/>
      <c r="FY606" s="25"/>
      <c r="FZ606" s="25"/>
      <c r="GA606" s="25"/>
      <c r="GB606" s="25"/>
      <c r="GC606" s="25"/>
      <c r="GD606" s="25"/>
      <c r="GE606" s="25"/>
      <c r="GF606" s="25"/>
      <c r="GG606" s="25"/>
      <c r="GH606" s="25"/>
      <c r="GI606" s="25"/>
      <c r="GJ606" s="25"/>
      <c r="GK606" s="25"/>
      <c r="GL606" s="25"/>
      <c r="GM606" s="25"/>
      <c r="GN606" s="25"/>
      <c r="GO606" s="25"/>
      <c r="GP606" s="25"/>
      <c r="GQ606" s="25"/>
      <c r="GR606" s="25"/>
      <c r="GS606" s="25"/>
      <c r="GT606" s="25"/>
      <c r="GU606" s="25"/>
      <c r="GV606" s="25"/>
      <c r="GW606" s="25"/>
      <c r="GX606" s="25"/>
      <c r="GY606" s="25"/>
      <c r="GZ606" s="25"/>
      <c r="HA606" s="25"/>
      <c r="HB606" s="25"/>
      <c r="HC606" s="25"/>
      <c r="HD606" s="25"/>
      <c r="HE606" s="25"/>
      <c r="HF606" s="25"/>
      <c r="HG606" s="25"/>
      <c r="HH606" s="25"/>
      <c r="HI606" s="25"/>
      <c r="HJ606" s="25"/>
      <c r="HK606" s="25"/>
      <c r="HL606" s="25"/>
      <c r="HM606" s="25"/>
      <c r="HN606" s="25"/>
      <c r="HO606" s="25"/>
      <c r="HP606" s="25"/>
      <c r="HQ606" s="25"/>
      <c r="HR606" s="25"/>
      <c r="HS606" s="25"/>
      <c r="HT606" s="25"/>
    </row>
    <row r="607" spans="1:228" s="40" customFormat="1">
      <c r="A607" s="83"/>
      <c r="B607" s="36"/>
      <c r="C607" s="30"/>
      <c r="D607" s="43"/>
      <c r="E607" s="50" t="s">
        <v>218</v>
      </c>
      <c r="F607" s="35"/>
      <c r="G607" s="30"/>
      <c r="H607" s="30"/>
      <c r="I607" s="189"/>
      <c r="J607" s="189"/>
      <c r="K607" s="189"/>
      <c r="L607" s="30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  <c r="BJ607" s="25"/>
      <c r="BK607" s="25"/>
      <c r="BL607" s="25"/>
      <c r="BM607" s="25"/>
      <c r="BN607" s="25"/>
      <c r="BO607" s="25"/>
      <c r="BP607" s="25"/>
      <c r="BQ607" s="25"/>
      <c r="BR607" s="25"/>
      <c r="BS607" s="25"/>
      <c r="BT607" s="25"/>
      <c r="BU607" s="25"/>
      <c r="BV607" s="25"/>
      <c r="BW607" s="25"/>
      <c r="BX607" s="25"/>
      <c r="BY607" s="25"/>
      <c r="BZ607" s="25"/>
      <c r="CA607" s="25"/>
      <c r="CB607" s="25"/>
      <c r="CC607" s="25"/>
      <c r="CD607" s="25"/>
      <c r="CE607" s="25"/>
      <c r="CF607" s="25"/>
      <c r="CG607" s="25"/>
      <c r="CH607" s="25"/>
      <c r="CI607" s="25"/>
      <c r="CJ607" s="25"/>
      <c r="CK607" s="25"/>
      <c r="CL607" s="25"/>
      <c r="CM607" s="25"/>
      <c r="CN607" s="25"/>
      <c r="CO607" s="25"/>
      <c r="CP607" s="25"/>
      <c r="CQ607" s="25"/>
      <c r="CR607" s="25"/>
      <c r="CS607" s="25"/>
      <c r="CT607" s="25"/>
      <c r="CU607" s="25"/>
      <c r="CV607" s="25"/>
      <c r="CW607" s="25"/>
      <c r="CX607" s="25"/>
      <c r="CY607" s="25"/>
      <c r="CZ607" s="25"/>
      <c r="DA607" s="25"/>
      <c r="DB607" s="25"/>
      <c r="DC607" s="25"/>
      <c r="DD607" s="25"/>
      <c r="DE607" s="25"/>
      <c r="DF607" s="25"/>
      <c r="DG607" s="25"/>
      <c r="DH607" s="25"/>
      <c r="DI607" s="25"/>
      <c r="DJ607" s="25"/>
      <c r="DK607" s="25"/>
      <c r="DL607" s="25"/>
      <c r="DM607" s="25"/>
      <c r="DN607" s="25"/>
      <c r="DO607" s="25"/>
      <c r="DP607" s="25"/>
      <c r="DQ607" s="25"/>
      <c r="DR607" s="25"/>
      <c r="DS607" s="25"/>
      <c r="DT607" s="25"/>
      <c r="DU607" s="25"/>
      <c r="DV607" s="25"/>
      <c r="DW607" s="25"/>
      <c r="DX607" s="25"/>
      <c r="DY607" s="25"/>
      <c r="DZ607" s="25"/>
      <c r="EA607" s="25"/>
      <c r="EB607" s="25"/>
      <c r="EC607" s="25"/>
      <c r="ED607" s="25"/>
      <c r="EE607" s="25"/>
      <c r="EF607" s="25"/>
      <c r="EG607" s="25"/>
      <c r="EH607" s="25"/>
      <c r="EI607" s="25"/>
      <c r="EJ607" s="25"/>
      <c r="EK607" s="25"/>
      <c r="EL607" s="25"/>
      <c r="EM607" s="25"/>
      <c r="EN607" s="25"/>
      <c r="EO607" s="25"/>
      <c r="EP607" s="25"/>
      <c r="EQ607" s="25"/>
      <c r="ER607" s="25"/>
      <c r="ES607" s="25"/>
      <c r="ET607" s="25"/>
      <c r="EU607" s="25"/>
      <c r="EV607" s="25"/>
      <c r="EW607" s="25"/>
      <c r="EX607" s="25"/>
      <c r="EY607" s="25"/>
      <c r="EZ607" s="25"/>
      <c r="FA607" s="25"/>
      <c r="FB607" s="25"/>
      <c r="FC607" s="25"/>
      <c r="FD607" s="25"/>
      <c r="FE607" s="25"/>
      <c r="FF607" s="25"/>
      <c r="FG607" s="25"/>
      <c r="FH607" s="25"/>
      <c r="FI607" s="25"/>
      <c r="FJ607" s="25"/>
      <c r="FK607" s="25"/>
      <c r="FL607" s="25"/>
      <c r="FM607" s="25"/>
      <c r="FN607" s="25"/>
      <c r="FO607" s="25"/>
      <c r="FP607" s="25"/>
      <c r="FQ607" s="25"/>
      <c r="FR607" s="25"/>
      <c r="FS607" s="25"/>
      <c r="FT607" s="25"/>
      <c r="FU607" s="25"/>
      <c r="FV607" s="25"/>
      <c r="FW607" s="25"/>
      <c r="FX607" s="25"/>
      <c r="FY607" s="25"/>
      <c r="FZ607" s="25"/>
      <c r="GA607" s="25"/>
      <c r="GB607" s="25"/>
      <c r="GC607" s="25"/>
      <c r="GD607" s="25"/>
      <c r="GE607" s="25"/>
      <c r="GF607" s="25"/>
      <c r="GG607" s="25"/>
      <c r="GH607" s="25"/>
      <c r="GI607" s="25"/>
      <c r="GJ607" s="25"/>
      <c r="GK607" s="25"/>
      <c r="GL607" s="25"/>
      <c r="GM607" s="25"/>
      <c r="GN607" s="25"/>
      <c r="GO607" s="25"/>
      <c r="GP607" s="25"/>
      <c r="GQ607" s="25"/>
      <c r="GR607" s="25"/>
      <c r="GS607" s="25"/>
      <c r="GT607" s="25"/>
      <c r="GU607" s="25"/>
      <c r="GV607" s="25"/>
      <c r="GW607" s="25"/>
      <c r="GX607" s="25"/>
      <c r="GY607" s="25"/>
      <c r="GZ607" s="25"/>
      <c r="HA607" s="25"/>
      <c r="HB607" s="25"/>
      <c r="HC607" s="25"/>
      <c r="HD607" s="25"/>
      <c r="HE607" s="25"/>
      <c r="HF607" s="25"/>
      <c r="HG607" s="25"/>
      <c r="HH607" s="25"/>
      <c r="HI607" s="25"/>
      <c r="HJ607" s="25"/>
      <c r="HK607" s="25"/>
      <c r="HL607" s="25"/>
      <c r="HM607" s="25"/>
      <c r="HN607" s="25"/>
      <c r="HO607" s="25"/>
      <c r="HP607" s="25"/>
      <c r="HQ607" s="25"/>
      <c r="HR607" s="25"/>
      <c r="HS607" s="25"/>
      <c r="HT607" s="25"/>
    </row>
    <row r="608" spans="1:228" s="40" customFormat="1">
      <c r="A608" s="83"/>
      <c r="B608" s="29"/>
      <c r="C608" s="30"/>
      <c r="D608" s="43"/>
      <c r="E608" s="50" t="s">
        <v>218</v>
      </c>
      <c r="F608" s="35"/>
      <c r="G608" s="30"/>
      <c r="H608" s="30"/>
      <c r="I608" s="189"/>
      <c r="J608" s="189"/>
      <c r="K608" s="189"/>
      <c r="L608" s="30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  <c r="BJ608" s="25"/>
      <c r="BK608" s="25"/>
      <c r="BL608" s="25"/>
      <c r="BM608" s="25"/>
      <c r="BN608" s="25"/>
      <c r="BO608" s="25"/>
      <c r="BP608" s="25"/>
      <c r="BQ608" s="25"/>
      <c r="BR608" s="25"/>
      <c r="BS608" s="25"/>
      <c r="BT608" s="25"/>
      <c r="BU608" s="25"/>
      <c r="BV608" s="25"/>
      <c r="BW608" s="25"/>
      <c r="BX608" s="25"/>
      <c r="BY608" s="25"/>
      <c r="BZ608" s="25"/>
      <c r="CA608" s="25"/>
      <c r="CB608" s="25"/>
      <c r="CC608" s="25"/>
      <c r="CD608" s="25"/>
      <c r="CE608" s="25"/>
      <c r="CF608" s="25"/>
      <c r="CG608" s="25"/>
      <c r="CH608" s="25"/>
      <c r="CI608" s="25"/>
      <c r="CJ608" s="25"/>
      <c r="CK608" s="25"/>
      <c r="CL608" s="25"/>
      <c r="CM608" s="25"/>
      <c r="CN608" s="25"/>
      <c r="CO608" s="25"/>
      <c r="CP608" s="25"/>
      <c r="CQ608" s="25"/>
      <c r="CR608" s="25"/>
      <c r="CS608" s="25"/>
      <c r="CT608" s="25"/>
      <c r="CU608" s="25"/>
      <c r="CV608" s="25"/>
      <c r="CW608" s="25"/>
      <c r="CX608" s="25"/>
      <c r="CY608" s="25"/>
      <c r="CZ608" s="25"/>
      <c r="DA608" s="25"/>
      <c r="DB608" s="25"/>
      <c r="DC608" s="25"/>
      <c r="DD608" s="25"/>
      <c r="DE608" s="25"/>
      <c r="DF608" s="25"/>
      <c r="DG608" s="25"/>
      <c r="DH608" s="25"/>
      <c r="DI608" s="25"/>
      <c r="DJ608" s="25"/>
      <c r="DK608" s="25"/>
      <c r="DL608" s="25"/>
      <c r="DM608" s="25"/>
      <c r="DN608" s="25"/>
      <c r="DO608" s="25"/>
      <c r="DP608" s="25"/>
      <c r="DQ608" s="25"/>
      <c r="DR608" s="25"/>
      <c r="DS608" s="25"/>
      <c r="DT608" s="25"/>
      <c r="DU608" s="25"/>
      <c r="DV608" s="25"/>
      <c r="DW608" s="25"/>
      <c r="DX608" s="25"/>
      <c r="DY608" s="25"/>
      <c r="DZ608" s="25"/>
      <c r="EA608" s="25"/>
      <c r="EB608" s="25"/>
      <c r="EC608" s="25"/>
      <c r="ED608" s="25"/>
      <c r="EE608" s="25"/>
      <c r="EF608" s="25"/>
      <c r="EG608" s="25"/>
      <c r="EH608" s="25"/>
      <c r="EI608" s="25"/>
      <c r="EJ608" s="25"/>
      <c r="EK608" s="25"/>
      <c r="EL608" s="25"/>
      <c r="EM608" s="25"/>
      <c r="EN608" s="25"/>
      <c r="EO608" s="25"/>
      <c r="EP608" s="25"/>
      <c r="EQ608" s="25"/>
      <c r="ER608" s="25"/>
      <c r="ES608" s="25"/>
      <c r="ET608" s="25"/>
      <c r="EU608" s="25"/>
      <c r="EV608" s="25"/>
      <c r="EW608" s="25"/>
      <c r="EX608" s="25"/>
      <c r="EY608" s="25"/>
      <c r="EZ608" s="25"/>
      <c r="FA608" s="25"/>
      <c r="FB608" s="25"/>
      <c r="FC608" s="25"/>
      <c r="FD608" s="25"/>
      <c r="FE608" s="25"/>
      <c r="FF608" s="25"/>
      <c r="FG608" s="25"/>
      <c r="FH608" s="25"/>
      <c r="FI608" s="25"/>
      <c r="FJ608" s="25"/>
      <c r="FK608" s="25"/>
      <c r="FL608" s="25"/>
      <c r="FM608" s="25"/>
      <c r="FN608" s="25"/>
      <c r="FO608" s="25"/>
      <c r="FP608" s="25"/>
      <c r="FQ608" s="25"/>
      <c r="FR608" s="25"/>
      <c r="FS608" s="25"/>
      <c r="FT608" s="25"/>
      <c r="FU608" s="25"/>
      <c r="FV608" s="25"/>
      <c r="FW608" s="25"/>
      <c r="FX608" s="25"/>
      <c r="FY608" s="25"/>
      <c r="FZ608" s="25"/>
      <c r="GA608" s="25"/>
      <c r="GB608" s="25"/>
      <c r="GC608" s="25"/>
      <c r="GD608" s="25"/>
      <c r="GE608" s="25"/>
      <c r="GF608" s="25"/>
      <c r="GG608" s="25"/>
      <c r="GH608" s="25"/>
      <c r="GI608" s="25"/>
      <c r="GJ608" s="25"/>
      <c r="GK608" s="25"/>
      <c r="GL608" s="25"/>
      <c r="GM608" s="25"/>
      <c r="GN608" s="25"/>
      <c r="GO608" s="25"/>
      <c r="GP608" s="25"/>
      <c r="GQ608" s="25"/>
      <c r="GR608" s="25"/>
      <c r="GS608" s="25"/>
      <c r="GT608" s="25"/>
      <c r="GU608" s="25"/>
      <c r="GV608" s="25"/>
      <c r="GW608" s="25"/>
      <c r="GX608" s="25"/>
      <c r="GY608" s="25"/>
      <c r="GZ608" s="25"/>
      <c r="HA608" s="25"/>
      <c r="HB608" s="25"/>
      <c r="HC608" s="25"/>
      <c r="HD608" s="25"/>
      <c r="HE608" s="25"/>
      <c r="HF608" s="25"/>
      <c r="HG608" s="25"/>
      <c r="HH608" s="25"/>
      <c r="HI608" s="25"/>
      <c r="HJ608" s="25"/>
      <c r="HK608" s="25"/>
      <c r="HL608" s="25"/>
      <c r="HM608" s="25"/>
      <c r="HN608" s="25"/>
      <c r="HO608" s="25"/>
      <c r="HP608" s="25"/>
      <c r="HQ608" s="25"/>
      <c r="HR608" s="25"/>
      <c r="HS608" s="25"/>
      <c r="HT608" s="25"/>
    </row>
    <row r="609" spans="1:228" s="71" customFormat="1">
      <c r="A609" s="82">
        <v>12500</v>
      </c>
      <c r="B609" s="68" t="s">
        <v>168</v>
      </c>
      <c r="C609" s="211">
        <v>12</v>
      </c>
      <c r="D609" s="81"/>
      <c r="E609" s="81" t="s">
        <v>159</v>
      </c>
      <c r="F609" s="81" t="s">
        <v>159</v>
      </c>
      <c r="G609" s="81" t="s">
        <v>159</v>
      </c>
      <c r="H609" s="70"/>
      <c r="I609" s="152" t="s">
        <v>160</v>
      </c>
      <c r="J609" s="152" t="s">
        <v>161</v>
      </c>
      <c r="K609" s="190" t="s">
        <v>165</v>
      </c>
      <c r="L609" s="194" t="s">
        <v>166</v>
      </c>
      <c r="M609" s="44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  <c r="BJ609" s="25"/>
      <c r="BK609" s="25"/>
      <c r="BL609" s="25"/>
      <c r="BM609" s="25"/>
      <c r="BN609" s="25"/>
      <c r="BO609" s="25"/>
      <c r="BP609" s="25"/>
      <c r="BQ609" s="25"/>
      <c r="BR609" s="25"/>
      <c r="BS609" s="25"/>
      <c r="BT609" s="25"/>
      <c r="BU609" s="25"/>
      <c r="BV609" s="25"/>
      <c r="BW609" s="25"/>
      <c r="BX609" s="25"/>
      <c r="BY609" s="25"/>
      <c r="BZ609" s="25"/>
      <c r="CA609" s="25"/>
      <c r="CB609" s="25"/>
      <c r="CC609" s="25"/>
      <c r="CD609" s="25"/>
      <c r="CE609" s="25"/>
      <c r="CF609" s="25"/>
      <c r="CG609" s="25"/>
      <c r="CH609" s="25"/>
      <c r="CI609" s="25"/>
      <c r="CJ609" s="25"/>
      <c r="CK609" s="25"/>
      <c r="CL609" s="25"/>
      <c r="CM609" s="25"/>
      <c r="CN609" s="25"/>
      <c r="CO609" s="25"/>
      <c r="CP609" s="25"/>
      <c r="CQ609" s="25"/>
      <c r="CR609" s="25"/>
      <c r="CS609" s="25"/>
      <c r="CT609" s="25"/>
      <c r="CU609" s="25"/>
      <c r="CV609" s="25"/>
      <c r="CW609" s="25"/>
      <c r="CX609" s="25"/>
      <c r="CY609" s="25"/>
      <c r="CZ609" s="25"/>
      <c r="DA609" s="25"/>
      <c r="DB609" s="25"/>
      <c r="DC609" s="25"/>
      <c r="DD609" s="25"/>
      <c r="DE609" s="25"/>
      <c r="DF609" s="25"/>
      <c r="DG609" s="25"/>
      <c r="DH609" s="25"/>
      <c r="DI609" s="25"/>
      <c r="DJ609" s="25"/>
      <c r="DK609" s="25"/>
      <c r="DL609" s="25"/>
      <c r="DM609" s="25"/>
      <c r="DN609" s="25"/>
      <c r="DO609" s="25"/>
      <c r="DP609" s="25"/>
      <c r="DQ609" s="25"/>
      <c r="DR609" s="25"/>
      <c r="DS609" s="25"/>
      <c r="DT609" s="25"/>
      <c r="DU609" s="25"/>
      <c r="DV609" s="25"/>
      <c r="DW609" s="25"/>
      <c r="DX609" s="25"/>
      <c r="DY609" s="25"/>
      <c r="DZ609" s="25"/>
      <c r="EA609" s="25"/>
      <c r="EB609" s="25"/>
      <c r="EC609" s="25"/>
      <c r="ED609" s="25"/>
      <c r="EE609" s="25"/>
      <c r="EF609" s="25"/>
      <c r="EG609" s="25"/>
      <c r="EH609" s="25"/>
      <c r="EI609" s="25"/>
      <c r="EJ609" s="25"/>
      <c r="EK609" s="25"/>
      <c r="EL609" s="25"/>
      <c r="EM609" s="25"/>
      <c r="EN609" s="25"/>
      <c r="EO609" s="25"/>
      <c r="EP609" s="25"/>
      <c r="EQ609" s="25"/>
      <c r="ER609" s="25"/>
      <c r="ES609" s="25"/>
      <c r="ET609" s="25"/>
      <c r="EU609" s="25"/>
      <c r="EV609" s="25"/>
      <c r="EW609" s="25"/>
      <c r="EX609" s="25"/>
      <c r="EY609" s="25"/>
      <c r="EZ609" s="25"/>
      <c r="FA609" s="25"/>
      <c r="FB609" s="25"/>
      <c r="FC609" s="25"/>
      <c r="FD609" s="25"/>
      <c r="FE609" s="25"/>
      <c r="FF609" s="25"/>
      <c r="FG609" s="25"/>
      <c r="FH609" s="25"/>
      <c r="FI609" s="25"/>
      <c r="FJ609" s="25"/>
      <c r="FK609" s="25"/>
      <c r="FL609" s="25"/>
      <c r="FM609" s="25"/>
      <c r="FN609" s="25"/>
      <c r="FO609" s="25"/>
      <c r="FP609" s="25"/>
      <c r="FQ609" s="25"/>
      <c r="FR609" s="25"/>
      <c r="FS609" s="25"/>
      <c r="FT609" s="25"/>
      <c r="FU609" s="25"/>
      <c r="FV609" s="25"/>
      <c r="FW609" s="25"/>
      <c r="FX609" s="25"/>
      <c r="FY609" s="25"/>
      <c r="FZ609" s="25"/>
      <c r="GA609" s="25"/>
      <c r="GB609" s="25"/>
      <c r="GC609" s="25"/>
      <c r="GD609" s="25"/>
      <c r="GE609" s="25"/>
      <c r="GF609" s="25"/>
      <c r="GG609" s="25"/>
      <c r="GH609" s="25"/>
      <c r="GI609" s="25"/>
      <c r="GJ609" s="25"/>
      <c r="GK609" s="25"/>
      <c r="GL609" s="25"/>
      <c r="GM609" s="25"/>
      <c r="GN609" s="25"/>
      <c r="GO609" s="25"/>
      <c r="GP609" s="25"/>
      <c r="GQ609" s="25"/>
      <c r="GR609" s="25"/>
      <c r="GS609" s="25"/>
      <c r="GT609" s="25"/>
      <c r="GU609" s="25"/>
      <c r="GV609" s="25"/>
      <c r="GW609" s="25"/>
      <c r="GX609" s="25"/>
      <c r="GY609" s="25"/>
      <c r="GZ609" s="25"/>
      <c r="HA609" s="25"/>
      <c r="HB609" s="25"/>
      <c r="HC609" s="25"/>
      <c r="HD609" s="25"/>
      <c r="HE609" s="25"/>
      <c r="HF609" s="25"/>
      <c r="HG609" s="25"/>
      <c r="HH609" s="25"/>
      <c r="HI609" s="25"/>
      <c r="HJ609" s="25"/>
      <c r="HK609" s="25"/>
      <c r="HL609" s="25"/>
      <c r="HM609" s="25"/>
      <c r="HN609" s="25"/>
      <c r="HO609" s="25"/>
      <c r="HP609" s="25"/>
      <c r="HQ609" s="25"/>
      <c r="HR609" s="25"/>
      <c r="HS609" s="25"/>
      <c r="HT609" s="25"/>
    </row>
    <row r="610" spans="1:228">
      <c r="A610" s="84"/>
      <c r="B610" s="29"/>
      <c r="C610" s="212"/>
      <c r="D610" s="29"/>
      <c r="E610" s="50" t="s">
        <v>159</v>
      </c>
      <c r="F610" s="50" t="s">
        <v>680</v>
      </c>
      <c r="G610" s="30"/>
      <c r="H610" s="30"/>
      <c r="I610" s="189"/>
      <c r="J610" s="189"/>
      <c r="K610" s="189"/>
      <c r="L610" s="30"/>
      <c r="M610" s="38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  <c r="AA610" s="71"/>
      <c r="AB610" s="71"/>
      <c r="AC610" s="71"/>
      <c r="AD610" s="71"/>
      <c r="AE610" s="71"/>
      <c r="AF610" s="71"/>
      <c r="AG610" s="71"/>
      <c r="AH610" s="71"/>
      <c r="AI610" s="71"/>
      <c r="AJ610" s="71"/>
      <c r="AK610" s="71"/>
      <c r="AL610" s="71"/>
      <c r="AM610" s="71"/>
      <c r="AN610" s="71"/>
      <c r="AO610" s="71"/>
      <c r="AP610" s="71"/>
      <c r="AQ610" s="71"/>
      <c r="AR610" s="71"/>
      <c r="AS610" s="71"/>
      <c r="AT610" s="71"/>
      <c r="AU610" s="71"/>
      <c r="AV610" s="71"/>
      <c r="AW610" s="71"/>
      <c r="AX610" s="71"/>
      <c r="AY610" s="71"/>
      <c r="AZ610" s="71"/>
      <c r="BA610" s="71"/>
      <c r="BB610" s="71"/>
      <c r="BC610" s="71"/>
      <c r="BD610" s="71"/>
      <c r="BE610" s="71"/>
      <c r="BF610" s="71"/>
      <c r="BG610" s="71"/>
      <c r="BH610" s="71"/>
      <c r="BI610" s="71"/>
      <c r="BJ610" s="71"/>
      <c r="BK610" s="71"/>
      <c r="BL610" s="71"/>
      <c r="BM610" s="71"/>
      <c r="BN610" s="71"/>
      <c r="BO610" s="71"/>
      <c r="BP610" s="71"/>
      <c r="BQ610" s="71"/>
      <c r="BR610" s="71"/>
      <c r="BS610" s="71"/>
      <c r="BT610" s="71"/>
      <c r="BU610" s="71"/>
      <c r="BV610" s="71"/>
      <c r="BW610" s="71"/>
      <c r="BX610" s="71"/>
      <c r="BY610" s="71"/>
      <c r="BZ610" s="71"/>
      <c r="CA610" s="71"/>
      <c r="CB610" s="71"/>
      <c r="CC610" s="71"/>
      <c r="CD610" s="71"/>
      <c r="CE610" s="71"/>
      <c r="CF610" s="71"/>
      <c r="CG610" s="71"/>
      <c r="CH610" s="71"/>
      <c r="CI610" s="71"/>
      <c r="CJ610" s="71"/>
      <c r="CK610" s="71"/>
      <c r="CL610" s="71"/>
      <c r="CM610" s="71"/>
      <c r="CN610" s="71"/>
      <c r="CO610" s="71"/>
      <c r="CP610" s="71"/>
      <c r="CQ610" s="71"/>
      <c r="CR610" s="71"/>
      <c r="CS610" s="71"/>
      <c r="CT610" s="71"/>
      <c r="CU610" s="71"/>
      <c r="CV610" s="71"/>
      <c r="CW610" s="71"/>
      <c r="CX610" s="71"/>
      <c r="CY610" s="71"/>
      <c r="CZ610" s="71"/>
      <c r="DA610" s="71"/>
      <c r="DB610" s="71"/>
      <c r="DC610" s="71"/>
      <c r="DD610" s="71"/>
      <c r="DE610" s="71"/>
      <c r="DF610" s="71"/>
      <c r="DG610" s="71"/>
      <c r="DH610" s="71"/>
      <c r="DI610" s="71"/>
      <c r="DJ610" s="71"/>
      <c r="DK610" s="71"/>
      <c r="DL610" s="71"/>
      <c r="DM610" s="71"/>
      <c r="DN610" s="71"/>
      <c r="DO610" s="71"/>
      <c r="DP610" s="71"/>
      <c r="DQ610" s="71"/>
      <c r="DR610" s="71"/>
      <c r="DS610" s="71"/>
      <c r="DT610" s="71"/>
      <c r="DU610" s="71"/>
      <c r="DV610" s="71"/>
      <c r="DW610" s="71"/>
      <c r="DX610" s="71"/>
      <c r="DY610" s="71"/>
      <c r="DZ610" s="71"/>
      <c r="EA610" s="71"/>
      <c r="EB610" s="71"/>
      <c r="EC610" s="71"/>
      <c r="ED610" s="71"/>
      <c r="EE610" s="71"/>
      <c r="EF610" s="71"/>
      <c r="EG610" s="71"/>
      <c r="EH610" s="71"/>
      <c r="EI610" s="71"/>
      <c r="EJ610" s="71"/>
      <c r="EK610" s="71"/>
      <c r="EL610" s="71"/>
      <c r="EM610" s="71"/>
      <c r="EN610" s="71"/>
      <c r="EO610" s="71"/>
      <c r="EP610" s="71"/>
      <c r="EQ610" s="71"/>
      <c r="ER610" s="71"/>
      <c r="ES610" s="71"/>
      <c r="ET610" s="71"/>
      <c r="EU610" s="71"/>
      <c r="EV610" s="71"/>
      <c r="EW610" s="71"/>
      <c r="EX610" s="71"/>
      <c r="EY610" s="71"/>
      <c r="EZ610" s="71"/>
      <c r="FA610" s="71"/>
      <c r="FB610" s="71"/>
      <c r="FC610" s="71"/>
      <c r="FD610" s="71"/>
      <c r="FE610" s="71"/>
      <c r="FF610" s="71"/>
      <c r="FG610" s="71"/>
      <c r="FH610" s="71"/>
      <c r="FI610" s="71"/>
      <c r="FJ610" s="71"/>
      <c r="FK610" s="71"/>
      <c r="FL610" s="71"/>
      <c r="FM610" s="71"/>
      <c r="FN610" s="71"/>
      <c r="FO610" s="71"/>
      <c r="FP610" s="71"/>
      <c r="FQ610" s="71"/>
      <c r="FR610" s="71"/>
      <c r="FS610" s="71"/>
      <c r="FT610" s="71"/>
      <c r="FU610" s="71"/>
      <c r="FV610" s="71"/>
      <c r="FW610" s="71"/>
      <c r="FX610" s="71"/>
      <c r="FY610" s="71"/>
      <c r="FZ610" s="71"/>
      <c r="GA610" s="71"/>
      <c r="GB610" s="71"/>
      <c r="GC610" s="71"/>
      <c r="GD610" s="71"/>
      <c r="GE610" s="71"/>
      <c r="GF610" s="71"/>
      <c r="GG610" s="71"/>
      <c r="GH610" s="71"/>
      <c r="GI610" s="71"/>
      <c r="GJ610" s="71"/>
      <c r="GK610" s="71"/>
      <c r="GL610" s="71"/>
      <c r="GM610" s="71"/>
      <c r="GN610" s="71"/>
      <c r="GO610" s="71"/>
      <c r="GP610" s="71"/>
      <c r="GQ610" s="71"/>
      <c r="GR610" s="71"/>
      <c r="GS610" s="71"/>
      <c r="GT610" s="71"/>
      <c r="GU610" s="71"/>
      <c r="GV610" s="71"/>
      <c r="GW610" s="71"/>
      <c r="GX610" s="71"/>
      <c r="GY610" s="71"/>
      <c r="GZ610" s="71"/>
      <c r="HA610" s="71"/>
      <c r="HB610" s="71"/>
      <c r="HC610" s="71"/>
      <c r="HD610" s="71"/>
      <c r="HE610" s="71"/>
      <c r="HF610" s="71"/>
      <c r="HG610" s="71"/>
      <c r="HH610" s="71"/>
      <c r="HI610" s="71"/>
      <c r="HJ610" s="71"/>
      <c r="HK610" s="71"/>
      <c r="HL610" s="71"/>
      <c r="HM610" s="71"/>
      <c r="HN610" s="71"/>
      <c r="HO610" s="71"/>
      <c r="HP610" s="71"/>
      <c r="HQ610" s="71"/>
      <c r="HR610" s="71"/>
      <c r="HS610" s="71"/>
      <c r="HT610" s="71"/>
    </row>
    <row r="611" spans="1:228">
      <c r="B611" s="29"/>
      <c r="C611" s="30"/>
      <c r="D611" s="43"/>
      <c r="E611" s="50" t="s">
        <v>159</v>
      </c>
      <c r="F611" s="50" t="s">
        <v>681</v>
      </c>
      <c r="G611" s="30"/>
      <c r="H611" s="30"/>
      <c r="I611" s="189"/>
      <c r="J611" s="189"/>
      <c r="K611" s="189"/>
      <c r="L611" s="30"/>
      <c r="M611" s="38"/>
    </row>
    <row r="612" spans="1:228">
      <c r="B612" s="29"/>
      <c r="C612" s="30"/>
      <c r="D612" s="43"/>
      <c r="E612" s="50" t="s">
        <v>159</v>
      </c>
      <c r="F612" s="50" t="s">
        <v>682</v>
      </c>
      <c r="G612" s="30"/>
      <c r="H612" s="30"/>
      <c r="I612" s="189"/>
      <c r="J612" s="189"/>
      <c r="K612" s="189"/>
      <c r="L612" s="30"/>
      <c r="M612" s="38"/>
    </row>
    <row r="613" spans="1:228">
      <c r="B613" s="29"/>
      <c r="C613" s="30"/>
      <c r="D613" s="43"/>
      <c r="E613" s="50" t="s">
        <v>159</v>
      </c>
      <c r="F613" s="50" t="s">
        <v>683</v>
      </c>
      <c r="G613" s="30"/>
      <c r="H613" s="30"/>
      <c r="I613" s="189"/>
      <c r="J613" s="189"/>
      <c r="K613" s="189"/>
      <c r="L613" s="30"/>
      <c r="M613" s="38"/>
    </row>
    <row r="614" spans="1:228">
      <c r="B614" s="29"/>
      <c r="C614" s="30"/>
      <c r="D614" s="43"/>
      <c r="E614" s="50" t="s">
        <v>159</v>
      </c>
      <c r="F614" s="50" t="s">
        <v>679</v>
      </c>
      <c r="G614" s="30"/>
      <c r="H614" s="30"/>
      <c r="I614" s="189"/>
      <c r="J614" s="189"/>
      <c r="K614" s="189"/>
      <c r="L614" s="30"/>
      <c r="M614" s="38"/>
    </row>
    <row r="615" spans="1:228">
      <c r="B615" s="29"/>
      <c r="C615" s="30"/>
      <c r="D615" s="43"/>
      <c r="E615" s="50" t="s">
        <v>159</v>
      </c>
      <c r="F615" s="50" t="s">
        <v>684</v>
      </c>
      <c r="G615" s="30"/>
      <c r="H615" s="30"/>
      <c r="I615" s="189"/>
      <c r="J615" s="189"/>
      <c r="K615" s="189"/>
      <c r="L615" s="30"/>
      <c r="M615" s="38"/>
    </row>
    <row r="616" spans="1:228">
      <c r="A616" s="82">
        <v>8000</v>
      </c>
      <c r="B616" s="68" t="s">
        <v>175</v>
      </c>
      <c r="C616" s="70">
        <v>10</v>
      </c>
      <c r="D616" s="69"/>
      <c r="E616" s="69" t="s">
        <v>371</v>
      </c>
      <c r="F616" s="69" t="s">
        <v>371</v>
      </c>
      <c r="G616" s="69" t="s">
        <v>371</v>
      </c>
      <c r="H616" s="70"/>
      <c r="I616" s="152" t="s">
        <v>221</v>
      </c>
      <c r="J616" s="152" t="s">
        <v>840</v>
      </c>
      <c r="K616" s="244" t="s">
        <v>841</v>
      </c>
      <c r="L616" s="183" t="s">
        <v>842</v>
      </c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  <c r="AA616" s="71"/>
      <c r="AB616" s="71"/>
      <c r="AC616" s="71"/>
      <c r="AD616" s="71"/>
      <c r="AE616" s="71"/>
      <c r="AF616" s="71"/>
      <c r="AG616" s="71"/>
      <c r="AH616" s="71"/>
      <c r="AI616" s="71"/>
      <c r="AJ616" s="71"/>
      <c r="AK616" s="71"/>
      <c r="AL616" s="71"/>
      <c r="AM616" s="71"/>
      <c r="AN616" s="71"/>
      <c r="AO616" s="71"/>
      <c r="AP616" s="71"/>
      <c r="AQ616" s="71"/>
      <c r="AR616" s="71"/>
      <c r="AS616" s="71"/>
      <c r="AT616" s="71"/>
      <c r="AU616" s="71"/>
      <c r="AV616" s="71"/>
      <c r="AW616" s="71"/>
      <c r="AX616" s="71"/>
      <c r="AY616" s="71"/>
      <c r="AZ616" s="71"/>
      <c r="BA616" s="71"/>
      <c r="BB616" s="71"/>
      <c r="BC616" s="71"/>
      <c r="BD616" s="71"/>
      <c r="BE616" s="71"/>
      <c r="BF616" s="71"/>
      <c r="BG616" s="71"/>
      <c r="BH616" s="71"/>
      <c r="BI616" s="71"/>
      <c r="BJ616" s="71"/>
      <c r="BK616" s="71"/>
      <c r="BL616" s="71"/>
      <c r="BM616" s="71"/>
      <c r="BN616" s="71"/>
      <c r="BO616" s="71"/>
      <c r="BP616" s="71"/>
      <c r="BQ616" s="71"/>
      <c r="BR616" s="71"/>
      <c r="BS616" s="71"/>
      <c r="BT616" s="71"/>
      <c r="BU616" s="71"/>
      <c r="BV616" s="71"/>
      <c r="BW616" s="71"/>
      <c r="BX616" s="71"/>
      <c r="BY616" s="71"/>
      <c r="BZ616" s="71"/>
      <c r="CA616" s="71"/>
      <c r="CB616" s="71"/>
      <c r="CC616" s="71"/>
      <c r="CD616" s="71"/>
      <c r="CE616" s="71"/>
      <c r="CF616" s="71"/>
      <c r="CG616" s="71"/>
      <c r="CH616" s="71"/>
      <c r="CI616" s="71"/>
      <c r="CJ616" s="71"/>
      <c r="CK616" s="71"/>
      <c r="CL616" s="71"/>
      <c r="CM616" s="71"/>
      <c r="CN616" s="71"/>
      <c r="CO616" s="71"/>
      <c r="CP616" s="71"/>
      <c r="CQ616" s="71"/>
      <c r="CR616" s="71"/>
      <c r="CS616" s="71"/>
      <c r="CT616" s="71"/>
      <c r="CU616" s="71"/>
      <c r="CV616" s="71"/>
      <c r="CW616" s="71"/>
      <c r="CX616" s="71"/>
      <c r="CY616" s="71"/>
      <c r="CZ616" s="71"/>
      <c r="DA616" s="71"/>
      <c r="DB616" s="71"/>
      <c r="DC616" s="71"/>
      <c r="DD616" s="71"/>
      <c r="DE616" s="71"/>
      <c r="DF616" s="71"/>
      <c r="DG616" s="71"/>
      <c r="DH616" s="71"/>
      <c r="DI616" s="71"/>
      <c r="DJ616" s="71"/>
      <c r="DK616" s="71"/>
      <c r="DL616" s="71"/>
      <c r="DM616" s="71"/>
      <c r="DN616" s="71"/>
      <c r="DO616" s="71"/>
      <c r="DP616" s="71"/>
      <c r="DQ616" s="71"/>
      <c r="DR616" s="71"/>
      <c r="DS616" s="71"/>
      <c r="DT616" s="71"/>
      <c r="DU616" s="71"/>
      <c r="DV616" s="71"/>
      <c r="DW616" s="71"/>
      <c r="DX616" s="71"/>
      <c r="DY616" s="71"/>
      <c r="DZ616" s="71"/>
      <c r="EA616" s="71"/>
      <c r="EB616" s="71"/>
      <c r="EC616" s="71"/>
      <c r="ED616" s="71"/>
      <c r="EE616" s="71"/>
      <c r="EF616" s="71"/>
      <c r="EG616" s="71"/>
      <c r="EH616" s="71"/>
      <c r="EI616" s="71"/>
      <c r="EJ616" s="71"/>
      <c r="EK616" s="71"/>
      <c r="EL616" s="71"/>
      <c r="EM616" s="71"/>
      <c r="EN616" s="71"/>
      <c r="EO616" s="71"/>
      <c r="EP616" s="71"/>
      <c r="EQ616" s="71"/>
      <c r="ER616" s="71"/>
      <c r="ES616" s="71"/>
      <c r="ET616" s="71"/>
      <c r="EU616" s="71"/>
      <c r="EV616" s="71"/>
      <c r="EW616" s="71"/>
      <c r="EX616" s="71"/>
      <c r="EY616" s="71"/>
      <c r="EZ616" s="71"/>
      <c r="FA616" s="71"/>
      <c r="FB616" s="71"/>
      <c r="FC616" s="71"/>
      <c r="FD616" s="71"/>
      <c r="FE616" s="71"/>
      <c r="FF616" s="71"/>
      <c r="FG616" s="71"/>
      <c r="FH616" s="71"/>
      <c r="FI616" s="71"/>
      <c r="FJ616" s="71"/>
      <c r="FK616" s="71"/>
      <c r="FL616" s="71"/>
      <c r="FM616" s="71"/>
      <c r="FN616" s="71"/>
      <c r="FO616" s="71"/>
      <c r="FP616" s="71"/>
      <c r="FQ616" s="71"/>
      <c r="FR616" s="71"/>
      <c r="FS616" s="71"/>
      <c r="FT616" s="71"/>
      <c r="FU616" s="71"/>
      <c r="FV616" s="71"/>
      <c r="FW616" s="71"/>
      <c r="FX616" s="71"/>
      <c r="FY616" s="71"/>
      <c r="FZ616" s="71"/>
      <c r="GA616" s="71"/>
      <c r="GB616" s="71"/>
      <c r="GC616" s="71"/>
      <c r="GD616" s="71"/>
      <c r="GE616" s="71"/>
      <c r="GF616" s="71"/>
      <c r="GG616" s="71"/>
      <c r="GH616" s="71"/>
      <c r="GI616" s="71"/>
      <c r="GJ616" s="71"/>
      <c r="GK616" s="71"/>
      <c r="GL616" s="71"/>
      <c r="GM616" s="71"/>
      <c r="GN616" s="71"/>
      <c r="GO616" s="71"/>
      <c r="GP616" s="71"/>
      <c r="GQ616" s="71"/>
      <c r="GR616" s="71"/>
      <c r="GS616" s="71"/>
      <c r="GT616" s="71"/>
      <c r="GU616" s="71"/>
      <c r="GV616" s="71"/>
      <c r="GW616" s="71"/>
      <c r="GX616" s="71"/>
      <c r="GY616" s="71"/>
      <c r="GZ616" s="71"/>
      <c r="HA616" s="71"/>
      <c r="HB616" s="71"/>
      <c r="HC616" s="71"/>
      <c r="HD616" s="71"/>
      <c r="HE616" s="71"/>
      <c r="HF616" s="71"/>
      <c r="HG616" s="71"/>
      <c r="HH616" s="71"/>
      <c r="HI616" s="71"/>
      <c r="HJ616" s="71"/>
      <c r="HK616" s="71"/>
      <c r="HL616" s="71"/>
      <c r="HM616" s="71"/>
      <c r="HN616" s="71"/>
      <c r="HO616" s="71"/>
      <c r="HP616" s="71"/>
      <c r="HQ616" s="71"/>
      <c r="HR616" s="71"/>
      <c r="HS616" s="71"/>
      <c r="HT616" s="71"/>
    </row>
    <row r="617" spans="1:228">
      <c r="B617" s="29"/>
      <c r="C617" s="30"/>
      <c r="D617" s="43"/>
      <c r="E617" s="43" t="s">
        <v>371</v>
      </c>
      <c r="F617" s="35"/>
      <c r="G617" s="30"/>
      <c r="H617" s="30"/>
      <c r="I617" s="189"/>
      <c r="J617" s="189"/>
      <c r="K617" s="189"/>
      <c r="L617" s="30"/>
    </row>
    <row r="618" spans="1:228">
      <c r="B618" s="29"/>
      <c r="C618" s="30"/>
      <c r="D618" s="43"/>
      <c r="E618" s="43" t="s">
        <v>371</v>
      </c>
      <c r="F618" s="35"/>
      <c r="G618" s="30"/>
      <c r="H618" s="30"/>
      <c r="I618" s="189"/>
      <c r="J618" s="189"/>
      <c r="K618" s="189"/>
      <c r="L618" s="30"/>
    </row>
    <row r="619" spans="1:228">
      <c r="B619" s="29"/>
      <c r="C619" s="30"/>
      <c r="D619" s="43"/>
      <c r="E619" s="43" t="s">
        <v>371</v>
      </c>
      <c r="F619" s="35"/>
      <c r="G619" s="30"/>
      <c r="H619" s="30"/>
      <c r="I619" s="189"/>
      <c r="J619" s="189"/>
      <c r="K619" s="189"/>
      <c r="L619" s="30"/>
    </row>
    <row r="620" spans="1:228">
      <c r="B620" s="29"/>
      <c r="C620" s="30"/>
      <c r="D620" s="43"/>
      <c r="E620" s="43" t="s">
        <v>371</v>
      </c>
      <c r="F620" s="35"/>
      <c r="G620" s="30"/>
      <c r="H620" s="30"/>
      <c r="I620" s="189"/>
      <c r="J620" s="189"/>
      <c r="K620" s="189"/>
      <c r="L620" s="30"/>
    </row>
    <row r="621" spans="1:228" s="71" customFormat="1">
      <c r="A621" s="83"/>
      <c r="B621" s="29"/>
      <c r="C621" s="30"/>
      <c r="D621" s="43"/>
      <c r="E621" s="43" t="s">
        <v>371</v>
      </c>
      <c r="F621" s="35"/>
      <c r="G621" s="30"/>
      <c r="H621" s="30"/>
      <c r="I621" s="189"/>
      <c r="J621" s="189"/>
      <c r="K621" s="189"/>
      <c r="L621" s="30"/>
      <c r="M621" s="25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  <c r="AD621" s="31"/>
      <c r="AE621" s="31"/>
      <c r="AF621" s="31"/>
      <c r="AG621" s="31"/>
      <c r="AH621" s="31"/>
      <c r="AI621" s="31"/>
      <c r="AJ621" s="31"/>
      <c r="AK621" s="31"/>
      <c r="AL621" s="31"/>
      <c r="AM621" s="31"/>
      <c r="AN621" s="31"/>
      <c r="AO621" s="31"/>
      <c r="AP621" s="31"/>
      <c r="AQ621" s="31"/>
      <c r="AR621" s="31"/>
      <c r="AS621" s="31"/>
      <c r="AT621" s="31"/>
      <c r="AU621" s="31"/>
      <c r="AV621" s="31"/>
      <c r="AW621" s="31"/>
      <c r="AX621" s="31"/>
      <c r="AY621" s="31"/>
      <c r="AZ621" s="31"/>
      <c r="BA621" s="31"/>
      <c r="BB621" s="31"/>
      <c r="BC621" s="31"/>
      <c r="BD621" s="31"/>
      <c r="BE621" s="31"/>
      <c r="BF621" s="31"/>
      <c r="BG621" s="31"/>
      <c r="BH621" s="31"/>
      <c r="BI621" s="31"/>
      <c r="BJ621" s="31"/>
      <c r="BK621" s="31"/>
      <c r="BL621" s="31"/>
      <c r="BM621" s="31"/>
      <c r="BN621" s="31"/>
      <c r="BO621" s="31"/>
      <c r="BP621" s="31"/>
      <c r="BQ621" s="31"/>
      <c r="BR621" s="31"/>
      <c r="BS621" s="31"/>
      <c r="BT621" s="31"/>
      <c r="BU621" s="31"/>
      <c r="BV621" s="31"/>
      <c r="BW621" s="31"/>
      <c r="BX621" s="31"/>
      <c r="BY621" s="31"/>
      <c r="BZ621" s="31"/>
      <c r="CA621" s="31"/>
      <c r="CB621" s="31"/>
      <c r="CC621" s="31"/>
      <c r="CD621" s="31"/>
      <c r="CE621" s="31"/>
      <c r="CF621" s="31"/>
      <c r="CG621" s="31"/>
      <c r="CH621" s="31"/>
      <c r="CI621" s="31"/>
      <c r="CJ621" s="31"/>
      <c r="CK621" s="31"/>
      <c r="CL621" s="31"/>
      <c r="CM621" s="31"/>
      <c r="CN621" s="31"/>
      <c r="CO621" s="31"/>
      <c r="CP621" s="31"/>
      <c r="CQ621" s="31"/>
      <c r="CR621" s="31"/>
      <c r="CS621" s="31"/>
      <c r="CT621" s="31"/>
      <c r="CU621" s="31"/>
      <c r="CV621" s="31"/>
      <c r="CW621" s="31"/>
      <c r="CX621" s="31"/>
      <c r="CY621" s="31"/>
      <c r="CZ621" s="31"/>
      <c r="DA621" s="31"/>
      <c r="DB621" s="31"/>
      <c r="DC621" s="31"/>
      <c r="DD621" s="31"/>
      <c r="DE621" s="31"/>
      <c r="DF621" s="31"/>
      <c r="DG621" s="31"/>
      <c r="DH621" s="31"/>
      <c r="DI621" s="31"/>
      <c r="DJ621" s="31"/>
      <c r="DK621" s="31"/>
      <c r="DL621" s="31"/>
      <c r="DM621" s="31"/>
      <c r="DN621" s="31"/>
      <c r="DO621" s="31"/>
      <c r="DP621" s="31"/>
      <c r="DQ621" s="31"/>
      <c r="DR621" s="31"/>
      <c r="DS621" s="31"/>
      <c r="DT621" s="31"/>
      <c r="DU621" s="31"/>
      <c r="DV621" s="31"/>
      <c r="DW621" s="31"/>
      <c r="DX621" s="31"/>
      <c r="DY621" s="31"/>
      <c r="DZ621" s="31"/>
      <c r="EA621" s="31"/>
      <c r="EB621" s="31"/>
      <c r="EC621" s="31"/>
      <c r="ED621" s="31"/>
      <c r="EE621" s="31"/>
      <c r="EF621" s="31"/>
      <c r="EG621" s="31"/>
      <c r="EH621" s="31"/>
      <c r="EI621" s="31"/>
      <c r="EJ621" s="31"/>
      <c r="EK621" s="31"/>
      <c r="EL621" s="31"/>
      <c r="EM621" s="31"/>
      <c r="EN621" s="31"/>
      <c r="EO621" s="31"/>
      <c r="EP621" s="31"/>
      <c r="EQ621" s="31"/>
      <c r="ER621" s="31"/>
      <c r="ES621" s="31"/>
      <c r="ET621" s="31"/>
      <c r="EU621" s="31"/>
      <c r="EV621" s="31"/>
      <c r="EW621" s="31"/>
      <c r="EX621" s="31"/>
      <c r="EY621" s="31"/>
      <c r="EZ621" s="31"/>
      <c r="FA621" s="31"/>
      <c r="FB621" s="31"/>
      <c r="FC621" s="31"/>
      <c r="FD621" s="31"/>
      <c r="FE621" s="31"/>
      <c r="FF621" s="31"/>
      <c r="FG621" s="31"/>
      <c r="FH621" s="31"/>
      <c r="FI621" s="31"/>
      <c r="FJ621" s="31"/>
      <c r="FK621" s="31"/>
      <c r="FL621" s="31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</row>
    <row r="622" spans="1:228">
      <c r="B622" s="29"/>
      <c r="C622" s="31"/>
      <c r="D622" s="42"/>
      <c r="E622" s="43" t="s">
        <v>371</v>
      </c>
      <c r="F622" s="35"/>
      <c r="G622" s="30"/>
      <c r="H622" s="30"/>
      <c r="I622" s="189"/>
      <c r="J622" s="189"/>
      <c r="K622" s="189"/>
      <c r="L622" s="30"/>
    </row>
    <row r="623" spans="1:228">
      <c r="B623" s="29"/>
      <c r="C623" s="31"/>
      <c r="D623" s="42"/>
      <c r="E623" s="43" t="s">
        <v>371</v>
      </c>
      <c r="F623" s="35"/>
      <c r="G623" s="30"/>
      <c r="H623" s="30"/>
      <c r="I623" s="189"/>
      <c r="J623" s="189"/>
      <c r="K623" s="189"/>
      <c r="L623" s="30"/>
      <c r="N623" s="30"/>
      <c r="O623" s="32"/>
      <c r="P623" s="33"/>
      <c r="Q623" s="33"/>
      <c r="R623" s="34"/>
      <c r="S623" s="34"/>
      <c r="T623" s="35"/>
      <c r="U623" s="36"/>
      <c r="V623" s="36"/>
      <c r="W623" s="36"/>
      <c r="X623" s="37"/>
      <c r="Y623" s="37"/>
      <c r="Z623" s="37"/>
      <c r="AA623" s="48"/>
      <c r="AB623" s="38"/>
      <c r="AC623" s="38"/>
      <c r="AD623" s="38"/>
      <c r="AE623" s="38"/>
      <c r="AF623" s="38"/>
      <c r="AG623" s="38"/>
      <c r="AH623" s="38"/>
      <c r="AI623" s="38"/>
      <c r="AJ623" s="38"/>
      <c r="AK623" s="38"/>
      <c r="AL623" s="38"/>
      <c r="AM623" s="38"/>
      <c r="AN623" s="38"/>
      <c r="AO623" s="38"/>
      <c r="AP623" s="38"/>
      <c r="AQ623" s="38"/>
      <c r="AR623" s="38"/>
      <c r="AS623" s="38"/>
      <c r="AT623" s="38"/>
      <c r="AU623" s="38"/>
      <c r="AV623" s="38"/>
      <c r="AW623" s="38"/>
      <c r="AX623" s="38"/>
      <c r="AY623" s="38"/>
      <c r="AZ623" s="38"/>
      <c r="BA623" s="38"/>
      <c r="BB623" s="38"/>
      <c r="BC623" s="38"/>
      <c r="BD623" s="38"/>
      <c r="BE623" s="38"/>
      <c r="BF623" s="38"/>
      <c r="BG623" s="38"/>
      <c r="BH623" s="38"/>
      <c r="BI623" s="38"/>
      <c r="BJ623" s="38"/>
      <c r="BK623" s="38"/>
      <c r="BL623" s="38"/>
      <c r="BM623" s="38"/>
      <c r="BN623" s="38"/>
      <c r="BO623" s="38"/>
      <c r="BP623" s="38"/>
      <c r="BQ623" s="38"/>
      <c r="BR623" s="38"/>
      <c r="BS623" s="38"/>
      <c r="BT623" s="38"/>
      <c r="BU623" s="38"/>
      <c r="BV623" s="38"/>
      <c r="BW623" s="38"/>
      <c r="BX623" s="38"/>
      <c r="BY623" s="38"/>
      <c r="BZ623" s="38"/>
      <c r="CA623" s="38"/>
      <c r="CB623" s="38"/>
      <c r="CC623" s="38"/>
      <c r="CD623" s="38"/>
      <c r="CE623" s="38"/>
      <c r="CF623" s="38"/>
      <c r="CG623" s="38"/>
      <c r="CH623" s="38"/>
      <c r="CI623" s="38"/>
      <c r="CJ623" s="38"/>
      <c r="CK623" s="38"/>
      <c r="CL623" s="38"/>
      <c r="CM623" s="38"/>
      <c r="CN623" s="38"/>
      <c r="CO623" s="38"/>
      <c r="CP623" s="38"/>
      <c r="CQ623" s="38"/>
      <c r="CR623" s="38"/>
      <c r="CS623" s="38"/>
      <c r="CT623" s="38"/>
      <c r="CU623" s="38"/>
      <c r="CV623" s="38"/>
      <c r="CW623" s="38"/>
      <c r="CX623" s="38"/>
      <c r="CY623" s="38"/>
      <c r="CZ623" s="38"/>
      <c r="DA623" s="38"/>
      <c r="DB623" s="38"/>
      <c r="DC623" s="38"/>
      <c r="DD623" s="38"/>
      <c r="DE623" s="38"/>
      <c r="DF623" s="38"/>
      <c r="DG623" s="38"/>
      <c r="DH623" s="38"/>
      <c r="DI623" s="38"/>
      <c r="DJ623" s="38"/>
      <c r="DK623" s="38"/>
      <c r="DL623" s="38"/>
      <c r="DM623" s="38"/>
      <c r="DN623" s="38"/>
      <c r="DO623" s="38"/>
      <c r="DP623" s="38"/>
      <c r="DQ623" s="38"/>
      <c r="DR623" s="38"/>
      <c r="DS623" s="38"/>
      <c r="DT623" s="38"/>
      <c r="DU623" s="38"/>
      <c r="DV623" s="38"/>
      <c r="DW623" s="38"/>
      <c r="DX623" s="38"/>
      <c r="DY623" s="38"/>
      <c r="DZ623" s="38"/>
      <c r="EA623" s="38"/>
      <c r="EB623" s="38"/>
      <c r="EC623" s="38"/>
      <c r="ED623" s="38"/>
      <c r="EE623" s="38"/>
      <c r="EF623" s="38"/>
      <c r="EG623" s="38"/>
      <c r="EH623" s="38"/>
      <c r="EI623" s="38"/>
      <c r="EJ623" s="38"/>
      <c r="EK623" s="38"/>
      <c r="EL623" s="38"/>
      <c r="EM623" s="38"/>
      <c r="EN623" s="38"/>
      <c r="EO623" s="38"/>
      <c r="EP623" s="38"/>
      <c r="EQ623" s="38"/>
      <c r="ER623" s="38"/>
      <c r="ES623" s="38"/>
      <c r="ET623" s="38"/>
      <c r="EU623" s="38"/>
      <c r="EV623" s="38"/>
      <c r="EW623" s="38"/>
      <c r="EX623" s="38"/>
      <c r="EY623" s="38"/>
      <c r="EZ623" s="38"/>
      <c r="FA623" s="38"/>
      <c r="FB623" s="38"/>
      <c r="FC623" s="38"/>
      <c r="FD623" s="38"/>
      <c r="FE623" s="38"/>
      <c r="FF623" s="38"/>
      <c r="FG623" s="38"/>
      <c r="FH623" s="38"/>
      <c r="FI623" s="38"/>
      <c r="FJ623" s="38"/>
      <c r="FK623" s="38"/>
      <c r="FL623" s="38"/>
      <c r="FM623" s="38"/>
      <c r="FN623" s="38"/>
      <c r="FO623" s="38"/>
      <c r="FP623" s="38"/>
      <c r="FQ623" s="38"/>
      <c r="FR623" s="38"/>
      <c r="FS623" s="38"/>
      <c r="FT623" s="38"/>
      <c r="FU623" s="38"/>
      <c r="FV623" s="38"/>
      <c r="FW623" s="38"/>
      <c r="FX623" s="38"/>
      <c r="FY623" s="38"/>
      <c r="FZ623" s="38"/>
      <c r="GA623" s="38"/>
      <c r="GB623" s="38"/>
      <c r="GC623" s="38"/>
      <c r="GD623" s="38"/>
      <c r="GE623" s="38"/>
      <c r="GF623" s="38"/>
      <c r="GG623" s="38"/>
      <c r="GH623" s="38"/>
      <c r="GI623" s="38"/>
      <c r="GJ623" s="38"/>
      <c r="GK623" s="38"/>
      <c r="GL623" s="38"/>
      <c r="GM623" s="38"/>
      <c r="GN623" s="38"/>
      <c r="GO623" s="38"/>
      <c r="GP623" s="38"/>
      <c r="GQ623" s="38"/>
      <c r="GR623" s="38"/>
      <c r="GS623" s="38"/>
      <c r="GT623" s="38"/>
      <c r="GU623" s="38"/>
      <c r="GV623" s="38"/>
      <c r="GW623" s="38"/>
      <c r="GX623" s="38"/>
      <c r="GY623" s="38"/>
      <c r="GZ623" s="38"/>
      <c r="HA623" s="38"/>
      <c r="HB623" s="38"/>
      <c r="HC623" s="38"/>
      <c r="HD623" s="38"/>
      <c r="HE623" s="38"/>
      <c r="HF623" s="38"/>
      <c r="HG623" s="38"/>
      <c r="HH623" s="38"/>
      <c r="HI623" s="38"/>
      <c r="HJ623" s="38"/>
      <c r="HK623" s="38"/>
      <c r="HL623" s="38"/>
      <c r="HM623" s="38"/>
      <c r="HN623" s="38"/>
      <c r="HO623" s="38"/>
      <c r="HP623" s="38"/>
      <c r="HQ623" s="38"/>
      <c r="HR623" s="38"/>
      <c r="HS623" s="38"/>
      <c r="HT623" s="38"/>
    </row>
    <row r="624" spans="1:228">
      <c r="B624" s="29"/>
      <c r="C624" s="31"/>
      <c r="D624" s="42"/>
      <c r="E624" s="43" t="s">
        <v>371</v>
      </c>
      <c r="F624" s="35"/>
      <c r="G624" s="30"/>
      <c r="H624" s="30"/>
      <c r="I624" s="189"/>
      <c r="J624" s="189"/>
      <c r="K624" s="189"/>
      <c r="L624" s="30"/>
      <c r="N624" s="30"/>
      <c r="O624" s="32"/>
      <c r="P624" s="33"/>
      <c r="Q624" s="33"/>
      <c r="R624" s="34"/>
      <c r="S624" s="34"/>
      <c r="T624" s="35"/>
      <c r="U624" s="36"/>
      <c r="V624" s="36"/>
      <c r="W624" s="36"/>
      <c r="X624" s="37"/>
      <c r="Y624" s="37"/>
      <c r="Z624" s="37"/>
      <c r="AA624" s="36"/>
      <c r="AB624" s="38"/>
      <c r="AC624" s="38"/>
      <c r="AD624" s="38"/>
      <c r="AE624" s="38"/>
      <c r="AF624" s="38"/>
      <c r="AG624" s="38"/>
      <c r="AH624" s="38"/>
      <c r="AI624" s="38"/>
      <c r="AJ624" s="38"/>
      <c r="AK624" s="38"/>
      <c r="AL624" s="38"/>
      <c r="AM624" s="38"/>
      <c r="AN624" s="38"/>
      <c r="AO624" s="38"/>
      <c r="AP624" s="38"/>
      <c r="AQ624" s="38"/>
      <c r="AR624" s="38"/>
      <c r="AS624" s="38"/>
      <c r="AT624" s="38"/>
      <c r="AU624" s="38"/>
      <c r="AV624" s="38"/>
      <c r="AW624" s="38"/>
      <c r="AX624" s="38"/>
      <c r="AY624" s="38"/>
      <c r="AZ624" s="38"/>
      <c r="BA624" s="38"/>
      <c r="BB624" s="38"/>
      <c r="BC624" s="38"/>
      <c r="BD624" s="38"/>
      <c r="BE624" s="38"/>
      <c r="BF624" s="38"/>
      <c r="BG624" s="38"/>
      <c r="BH624" s="38"/>
      <c r="BI624" s="38"/>
      <c r="BJ624" s="38"/>
      <c r="BK624" s="38"/>
      <c r="BL624" s="38"/>
      <c r="BM624" s="38"/>
      <c r="BN624" s="38"/>
      <c r="BO624" s="38"/>
      <c r="BP624" s="38"/>
      <c r="BQ624" s="38"/>
      <c r="BR624" s="38"/>
      <c r="BS624" s="38"/>
      <c r="BT624" s="38"/>
      <c r="BU624" s="38"/>
      <c r="BV624" s="38"/>
      <c r="BW624" s="38"/>
      <c r="BX624" s="38"/>
      <c r="BY624" s="38"/>
      <c r="BZ624" s="38"/>
      <c r="CA624" s="38"/>
      <c r="CB624" s="38"/>
      <c r="CC624" s="38"/>
      <c r="CD624" s="38"/>
      <c r="CE624" s="38"/>
      <c r="CF624" s="38"/>
      <c r="CG624" s="38"/>
      <c r="CH624" s="38"/>
      <c r="CI624" s="38"/>
      <c r="CJ624" s="38"/>
      <c r="CK624" s="38"/>
      <c r="CL624" s="38"/>
      <c r="CM624" s="38"/>
      <c r="CN624" s="38"/>
      <c r="CO624" s="38"/>
      <c r="CP624" s="38"/>
      <c r="CQ624" s="38"/>
      <c r="CR624" s="38"/>
      <c r="CS624" s="38"/>
      <c r="CT624" s="38"/>
      <c r="CU624" s="38"/>
      <c r="CV624" s="38"/>
      <c r="CW624" s="38"/>
      <c r="CX624" s="38"/>
      <c r="CY624" s="38"/>
      <c r="CZ624" s="38"/>
      <c r="DA624" s="38"/>
      <c r="DB624" s="38"/>
      <c r="DC624" s="38"/>
      <c r="DD624" s="38"/>
      <c r="DE624" s="38"/>
      <c r="DF624" s="38"/>
      <c r="DG624" s="38"/>
      <c r="DH624" s="38"/>
      <c r="DI624" s="38"/>
      <c r="DJ624" s="38"/>
      <c r="DK624" s="38"/>
      <c r="DL624" s="38"/>
      <c r="DM624" s="38"/>
      <c r="DN624" s="38"/>
      <c r="DO624" s="38"/>
      <c r="DP624" s="38"/>
      <c r="DQ624" s="38"/>
      <c r="DR624" s="38"/>
      <c r="DS624" s="38"/>
      <c r="DT624" s="38"/>
      <c r="DU624" s="38"/>
      <c r="DV624" s="38"/>
      <c r="DW624" s="38"/>
      <c r="DX624" s="38"/>
      <c r="DY624" s="38"/>
      <c r="DZ624" s="38"/>
      <c r="EA624" s="38"/>
      <c r="EB624" s="38"/>
      <c r="EC624" s="38"/>
      <c r="ED624" s="38"/>
      <c r="EE624" s="38"/>
      <c r="EF624" s="38"/>
      <c r="EG624" s="38"/>
      <c r="EH624" s="38"/>
      <c r="EI624" s="38"/>
      <c r="EJ624" s="38"/>
      <c r="EK624" s="38"/>
      <c r="EL624" s="38"/>
      <c r="EM624" s="38"/>
      <c r="EN624" s="38"/>
      <c r="EO624" s="38"/>
      <c r="EP624" s="38"/>
      <c r="EQ624" s="38"/>
      <c r="ER624" s="38"/>
      <c r="ES624" s="38"/>
      <c r="ET624" s="38"/>
      <c r="EU624" s="38"/>
      <c r="EV624" s="38"/>
      <c r="EW624" s="38"/>
      <c r="EX624" s="38"/>
      <c r="EY624" s="38"/>
      <c r="EZ624" s="38"/>
      <c r="FA624" s="38"/>
      <c r="FB624" s="38"/>
      <c r="FC624" s="38"/>
      <c r="FD624" s="38"/>
      <c r="FE624" s="38"/>
      <c r="FF624" s="38"/>
      <c r="FG624" s="38"/>
      <c r="FH624" s="38"/>
      <c r="FI624" s="38"/>
      <c r="FJ624" s="38"/>
      <c r="FK624" s="38"/>
      <c r="FL624" s="38"/>
      <c r="FM624" s="38"/>
      <c r="FN624" s="38"/>
      <c r="FO624" s="38"/>
      <c r="FP624" s="38"/>
      <c r="FQ624" s="38"/>
      <c r="FR624" s="38"/>
      <c r="FS624" s="38"/>
      <c r="FT624" s="38"/>
      <c r="FU624" s="38"/>
      <c r="FV624" s="38"/>
      <c r="FW624" s="38"/>
      <c r="FX624" s="38"/>
      <c r="FY624" s="38"/>
      <c r="FZ624" s="38"/>
      <c r="GA624" s="38"/>
      <c r="GB624" s="38"/>
      <c r="GC624" s="38"/>
      <c r="GD624" s="38"/>
      <c r="GE624" s="38"/>
      <c r="GF624" s="38"/>
      <c r="GG624" s="38"/>
      <c r="GH624" s="38"/>
      <c r="GI624" s="38"/>
      <c r="GJ624" s="38"/>
      <c r="GK624" s="38"/>
      <c r="GL624" s="38"/>
      <c r="GM624" s="38"/>
      <c r="GN624" s="38"/>
      <c r="GO624" s="38"/>
      <c r="GP624" s="38"/>
      <c r="GQ624" s="38"/>
      <c r="GR624" s="38"/>
      <c r="GS624" s="38"/>
      <c r="GT624" s="38"/>
      <c r="GU624" s="38"/>
      <c r="GV624" s="38"/>
      <c r="GW624" s="38"/>
      <c r="GX624" s="38"/>
      <c r="GY624" s="38"/>
      <c r="GZ624" s="38"/>
      <c r="HA624" s="38"/>
      <c r="HB624" s="38"/>
      <c r="HC624" s="38"/>
      <c r="HD624" s="38"/>
      <c r="HE624" s="38"/>
      <c r="HF624" s="38"/>
      <c r="HG624" s="38"/>
      <c r="HH624" s="38"/>
      <c r="HI624" s="38"/>
      <c r="HJ624" s="38"/>
      <c r="HK624" s="38"/>
      <c r="HL624" s="38"/>
      <c r="HM624" s="38"/>
      <c r="HN624" s="38"/>
      <c r="HO624" s="38"/>
      <c r="HP624" s="38"/>
      <c r="HQ624" s="38"/>
      <c r="HR624" s="38"/>
      <c r="HS624" s="38"/>
      <c r="HT624" s="38"/>
    </row>
    <row r="625" spans="1:228">
      <c r="B625" s="29"/>
      <c r="C625" s="31"/>
      <c r="D625" s="42"/>
      <c r="E625" s="43" t="s">
        <v>371</v>
      </c>
      <c r="F625" s="35"/>
      <c r="G625" s="30"/>
      <c r="H625" s="30"/>
      <c r="I625" s="189"/>
      <c r="J625" s="189"/>
      <c r="K625" s="189"/>
      <c r="L625" s="30"/>
    </row>
    <row r="626" spans="1:228">
      <c r="B626" s="29"/>
      <c r="C626" s="31"/>
      <c r="D626" s="42"/>
      <c r="E626" s="43" t="s">
        <v>371</v>
      </c>
      <c r="F626" s="35"/>
      <c r="G626" s="30"/>
      <c r="H626" s="30"/>
      <c r="I626" s="189"/>
      <c r="J626" s="189"/>
      <c r="K626" s="189"/>
      <c r="L626" s="30"/>
    </row>
    <row r="627" spans="1:228">
      <c r="A627" s="82">
        <v>8000</v>
      </c>
      <c r="B627" s="68" t="s">
        <v>175</v>
      </c>
      <c r="C627" s="44">
        <v>10</v>
      </c>
      <c r="D627" s="154"/>
      <c r="E627" s="154" t="s">
        <v>370</v>
      </c>
      <c r="F627" s="154" t="s">
        <v>370</v>
      </c>
      <c r="G627" s="154" t="s">
        <v>370</v>
      </c>
      <c r="H627" s="70"/>
      <c r="I627" s="166" t="s">
        <v>503</v>
      </c>
      <c r="J627" s="166" t="s">
        <v>504</v>
      </c>
      <c r="K627" s="190" t="s">
        <v>507</v>
      </c>
      <c r="L627" s="70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  <c r="AA627" s="71"/>
      <c r="AB627" s="71"/>
      <c r="AC627" s="71"/>
      <c r="AD627" s="71"/>
      <c r="AE627" s="71"/>
      <c r="AF627" s="71"/>
      <c r="AG627" s="71"/>
      <c r="AH627" s="71"/>
      <c r="AI627" s="71"/>
      <c r="AJ627" s="71"/>
      <c r="AK627" s="71"/>
      <c r="AL627" s="71"/>
      <c r="AM627" s="71"/>
      <c r="AN627" s="71"/>
      <c r="AO627" s="71"/>
      <c r="AP627" s="71"/>
      <c r="AQ627" s="71"/>
      <c r="AR627" s="71"/>
      <c r="AS627" s="71"/>
      <c r="AT627" s="71"/>
      <c r="AU627" s="71"/>
      <c r="AV627" s="71"/>
      <c r="AW627" s="71"/>
      <c r="AX627" s="71"/>
      <c r="AY627" s="71"/>
      <c r="AZ627" s="71"/>
      <c r="BA627" s="71"/>
      <c r="BB627" s="71"/>
      <c r="BC627" s="71"/>
      <c r="BD627" s="71"/>
      <c r="BE627" s="71"/>
      <c r="BF627" s="71"/>
      <c r="BG627" s="71"/>
      <c r="BH627" s="71"/>
      <c r="BI627" s="71"/>
      <c r="BJ627" s="71"/>
      <c r="BK627" s="71"/>
      <c r="BL627" s="71"/>
      <c r="BM627" s="71"/>
      <c r="BN627" s="71"/>
      <c r="BO627" s="71"/>
      <c r="BP627" s="71"/>
      <c r="BQ627" s="71"/>
      <c r="BR627" s="71"/>
      <c r="BS627" s="71"/>
      <c r="BT627" s="71"/>
      <c r="BU627" s="71"/>
      <c r="BV627" s="71"/>
      <c r="BW627" s="71"/>
      <c r="BX627" s="71"/>
      <c r="BY627" s="71"/>
      <c r="BZ627" s="71"/>
      <c r="CA627" s="71"/>
      <c r="CB627" s="71"/>
      <c r="CC627" s="71"/>
      <c r="CD627" s="71"/>
      <c r="CE627" s="71"/>
      <c r="CF627" s="71"/>
      <c r="CG627" s="71"/>
      <c r="CH627" s="71"/>
      <c r="CI627" s="71"/>
      <c r="CJ627" s="71"/>
      <c r="CK627" s="71"/>
      <c r="CL627" s="71"/>
      <c r="CM627" s="71"/>
      <c r="CN627" s="71"/>
      <c r="CO627" s="71"/>
      <c r="CP627" s="71"/>
      <c r="CQ627" s="71"/>
      <c r="CR627" s="71"/>
      <c r="CS627" s="71"/>
      <c r="CT627" s="71"/>
      <c r="CU627" s="71"/>
      <c r="CV627" s="71"/>
      <c r="CW627" s="71"/>
      <c r="CX627" s="71"/>
      <c r="CY627" s="71"/>
      <c r="CZ627" s="71"/>
      <c r="DA627" s="71"/>
      <c r="DB627" s="71"/>
      <c r="DC627" s="71"/>
      <c r="DD627" s="71"/>
      <c r="DE627" s="71"/>
      <c r="DF627" s="71"/>
      <c r="DG627" s="71"/>
      <c r="DH627" s="71"/>
      <c r="DI627" s="71"/>
      <c r="DJ627" s="71"/>
      <c r="DK627" s="71"/>
      <c r="DL627" s="71"/>
      <c r="DM627" s="71"/>
      <c r="DN627" s="71"/>
      <c r="DO627" s="71"/>
      <c r="DP627" s="71"/>
      <c r="DQ627" s="71"/>
      <c r="DR627" s="71"/>
      <c r="DS627" s="71"/>
      <c r="DT627" s="71"/>
      <c r="DU627" s="71"/>
      <c r="DV627" s="71"/>
      <c r="DW627" s="71"/>
      <c r="DX627" s="71"/>
      <c r="DY627" s="71"/>
      <c r="DZ627" s="71"/>
      <c r="EA627" s="71"/>
      <c r="EB627" s="71"/>
      <c r="EC627" s="71"/>
      <c r="ED627" s="71"/>
      <c r="EE627" s="71"/>
      <c r="EF627" s="71"/>
      <c r="EG627" s="71"/>
      <c r="EH627" s="71"/>
      <c r="EI627" s="71"/>
      <c r="EJ627" s="71"/>
      <c r="EK627" s="71"/>
      <c r="EL627" s="71"/>
      <c r="EM627" s="71"/>
      <c r="EN627" s="71"/>
      <c r="EO627" s="71"/>
      <c r="EP627" s="71"/>
      <c r="EQ627" s="71"/>
      <c r="ER627" s="71"/>
      <c r="ES627" s="71"/>
      <c r="ET627" s="71"/>
      <c r="EU627" s="71"/>
      <c r="EV627" s="71"/>
      <c r="EW627" s="71"/>
      <c r="EX627" s="71"/>
      <c r="EY627" s="71"/>
      <c r="EZ627" s="71"/>
      <c r="FA627" s="71"/>
      <c r="FB627" s="71"/>
      <c r="FC627" s="71"/>
      <c r="FD627" s="71"/>
      <c r="FE627" s="71"/>
      <c r="FF627" s="71"/>
      <c r="FG627" s="71"/>
      <c r="FH627" s="71"/>
      <c r="FI627" s="71"/>
      <c r="FJ627" s="71"/>
      <c r="FK627" s="71"/>
      <c r="FL627" s="71"/>
      <c r="FM627" s="71"/>
      <c r="FN627" s="71"/>
      <c r="FO627" s="71"/>
      <c r="FP627" s="71"/>
      <c r="FQ627" s="71"/>
      <c r="FR627" s="71"/>
      <c r="FS627" s="71"/>
      <c r="FT627" s="71"/>
      <c r="FU627" s="71"/>
      <c r="FV627" s="71"/>
      <c r="FW627" s="71"/>
      <c r="FX627" s="71"/>
      <c r="FY627" s="71"/>
      <c r="FZ627" s="71"/>
      <c r="GA627" s="71"/>
      <c r="GB627" s="71"/>
      <c r="GC627" s="71"/>
      <c r="GD627" s="71"/>
      <c r="GE627" s="71"/>
      <c r="GF627" s="71"/>
      <c r="GG627" s="71"/>
      <c r="GH627" s="71"/>
      <c r="GI627" s="71"/>
      <c r="GJ627" s="71"/>
      <c r="GK627" s="71"/>
      <c r="GL627" s="71"/>
      <c r="GM627" s="71"/>
      <c r="GN627" s="71"/>
      <c r="GO627" s="71"/>
      <c r="GP627" s="71"/>
      <c r="GQ627" s="71"/>
      <c r="GR627" s="71"/>
      <c r="GS627" s="71"/>
      <c r="GT627" s="71"/>
      <c r="GU627" s="71"/>
      <c r="GV627" s="71"/>
      <c r="GW627" s="71"/>
      <c r="GX627" s="71"/>
      <c r="GY627" s="71"/>
      <c r="GZ627" s="71"/>
      <c r="HA627" s="71"/>
      <c r="HB627" s="71"/>
      <c r="HC627" s="71"/>
      <c r="HD627" s="71"/>
      <c r="HE627" s="71"/>
      <c r="HF627" s="71"/>
      <c r="HG627" s="71"/>
      <c r="HH627" s="71"/>
      <c r="HI627" s="71"/>
      <c r="HJ627" s="71"/>
      <c r="HK627" s="71"/>
      <c r="HL627" s="71"/>
      <c r="HM627" s="71"/>
      <c r="HN627" s="71"/>
      <c r="HO627" s="71"/>
      <c r="HP627" s="71"/>
      <c r="HQ627" s="71"/>
      <c r="HR627" s="71"/>
      <c r="HS627" s="71"/>
      <c r="HT627" s="71"/>
    </row>
    <row r="628" spans="1:228">
      <c r="B628" s="36"/>
      <c r="C628" s="30"/>
      <c r="D628" s="43"/>
      <c r="E628" s="42" t="s">
        <v>370</v>
      </c>
      <c r="F628" s="42" t="s">
        <v>821</v>
      </c>
      <c r="G628" s="42" t="s">
        <v>370</v>
      </c>
      <c r="H628" s="42" t="s">
        <v>667</v>
      </c>
      <c r="I628" s="189"/>
      <c r="J628" s="189"/>
      <c r="K628" s="189"/>
      <c r="L628" s="30"/>
    </row>
    <row r="629" spans="1:228">
      <c r="B629" s="36"/>
      <c r="C629" s="30"/>
      <c r="D629" s="43"/>
      <c r="E629" s="42" t="s">
        <v>370</v>
      </c>
      <c r="F629" s="42" t="s">
        <v>822</v>
      </c>
      <c r="G629" s="42"/>
      <c r="H629" s="42"/>
      <c r="I629" s="189"/>
      <c r="J629" s="189"/>
      <c r="K629" s="189"/>
      <c r="L629" s="30"/>
    </row>
    <row r="630" spans="1:228">
      <c r="B630" s="36"/>
      <c r="C630" s="30"/>
      <c r="D630" s="43"/>
      <c r="E630" s="42" t="s">
        <v>370</v>
      </c>
      <c r="F630" s="42" t="s">
        <v>823</v>
      </c>
      <c r="G630" s="42" t="s">
        <v>817</v>
      </c>
      <c r="H630" s="42" t="s">
        <v>818</v>
      </c>
      <c r="I630" s="189"/>
      <c r="J630" s="189"/>
      <c r="K630" s="189"/>
      <c r="L630" s="30"/>
    </row>
    <row r="631" spans="1:228">
      <c r="B631" s="36"/>
      <c r="C631" s="30"/>
      <c r="D631" s="43"/>
      <c r="E631" s="42" t="s">
        <v>370</v>
      </c>
      <c r="F631" s="42" t="s">
        <v>824</v>
      </c>
      <c r="G631" s="42"/>
      <c r="H631" s="42"/>
      <c r="I631" s="189"/>
      <c r="J631" s="189"/>
      <c r="K631" s="189"/>
      <c r="L631" s="30"/>
    </row>
    <row r="632" spans="1:228" s="71" customFormat="1">
      <c r="A632" s="83"/>
      <c r="B632" s="36"/>
      <c r="C632" s="30"/>
      <c r="D632" s="43"/>
      <c r="E632" s="42" t="s">
        <v>370</v>
      </c>
      <c r="F632" s="42" t="s">
        <v>825</v>
      </c>
      <c r="G632" s="42" t="s">
        <v>817</v>
      </c>
      <c r="H632" s="42" t="s">
        <v>819</v>
      </c>
      <c r="I632" s="189"/>
      <c r="J632" s="189"/>
      <c r="K632" s="189"/>
      <c r="L632" s="30"/>
      <c r="M632" s="25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  <c r="AD632" s="31"/>
      <c r="AE632" s="31"/>
      <c r="AF632" s="31"/>
      <c r="AG632" s="31"/>
      <c r="AH632" s="31"/>
      <c r="AI632" s="31"/>
      <c r="AJ632" s="31"/>
      <c r="AK632" s="31"/>
      <c r="AL632" s="31"/>
      <c r="AM632" s="31"/>
      <c r="AN632" s="31"/>
      <c r="AO632" s="31"/>
      <c r="AP632" s="31"/>
      <c r="AQ632" s="31"/>
      <c r="AR632" s="31"/>
      <c r="AS632" s="31"/>
      <c r="AT632" s="31"/>
      <c r="AU632" s="31"/>
      <c r="AV632" s="31"/>
      <c r="AW632" s="31"/>
      <c r="AX632" s="31"/>
      <c r="AY632" s="31"/>
      <c r="AZ632" s="31"/>
      <c r="BA632" s="31"/>
      <c r="BB632" s="31"/>
      <c r="BC632" s="31"/>
      <c r="BD632" s="31"/>
      <c r="BE632" s="31"/>
      <c r="BF632" s="31"/>
      <c r="BG632" s="31"/>
      <c r="BH632" s="31"/>
      <c r="BI632" s="31"/>
      <c r="BJ632" s="31"/>
      <c r="BK632" s="31"/>
      <c r="BL632" s="31"/>
      <c r="BM632" s="31"/>
      <c r="BN632" s="31"/>
      <c r="BO632" s="31"/>
      <c r="BP632" s="31"/>
      <c r="BQ632" s="31"/>
      <c r="BR632" s="31"/>
      <c r="BS632" s="31"/>
      <c r="BT632" s="31"/>
      <c r="BU632" s="31"/>
      <c r="BV632" s="31"/>
      <c r="BW632" s="31"/>
      <c r="BX632" s="31"/>
      <c r="BY632" s="31"/>
      <c r="BZ632" s="31"/>
      <c r="CA632" s="31"/>
      <c r="CB632" s="31"/>
      <c r="CC632" s="31"/>
      <c r="CD632" s="31"/>
      <c r="CE632" s="31"/>
      <c r="CF632" s="31"/>
      <c r="CG632" s="31"/>
      <c r="CH632" s="31"/>
      <c r="CI632" s="31"/>
      <c r="CJ632" s="31"/>
      <c r="CK632" s="31"/>
      <c r="CL632" s="31"/>
      <c r="CM632" s="31"/>
      <c r="CN632" s="31"/>
      <c r="CO632" s="31"/>
      <c r="CP632" s="31"/>
      <c r="CQ632" s="31"/>
      <c r="CR632" s="31"/>
      <c r="CS632" s="31"/>
      <c r="CT632" s="31"/>
      <c r="CU632" s="31"/>
      <c r="CV632" s="31"/>
      <c r="CW632" s="31"/>
      <c r="CX632" s="31"/>
      <c r="CY632" s="31"/>
      <c r="CZ632" s="31"/>
      <c r="DA632" s="31"/>
      <c r="DB632" s="31"/>
      <c r="DC632" s="31"/>
      <c r="DD632" s="31"/>
      <c r="DE632" s="31"/>
      <c r="DF632" s="31"/>
      <c r="DG632" s="31"/>
      <c r="DH632" s="31"/>
      <c r="DI632" s="31"/>
      <c r="DJ632" s="31"/>
      <c r="DK632" s="31"/>
      <c r="DL632" s="31"/>
      <c r="DM632" s="31"/>
      <c r="DN632" s="31"/>
      <c r="DO632" s="31"/>
      <c r="DP632" s="31"/>
      <c r="DQ632" s="31"/>
      <c r="DR632" s="31"/>
      <c r="DS632" s="31"/>
      <c r="DT632" s="31"/>
      <c r="DU632" s="31"/>
      <c r="DV632" s="31"/>
      <c r="DW632" s="31"/>
      <c r="DX632" s="31"/>
      <c r="DY632" s="31"/>
      <c r="DZ632" s="31"/>
      <c r="EA632" s="31"/>
      <c r="EB632" s="31"/>
      <c r="EC632" s="31"/>
      <c r="ED632" s="31"/>
      <c r="EE632" s="31"/>
      <c r="EF632" s="31"/>
      <c r="EG632" s="31"/>
      <c r="EH632" s="31"/>
      <c r="EI632" s="31"/>
      <c r="EJ632" s="31"/>
      <c r="EK632" s="31"/>
      <c r="EL632" s="31"/>
      <c r="EM632" s="31"/>
      <c r="EN632" s="31"/>
      <c r="EO632" s="31"/>
      <c r="EP632" s="31"/>
      <c r="EQ632" s="31"/>
      <c r="ER632" s="31"/>
      <c r="ES632" s="31"/>
      <c r="ET632" s="31"/>
      <c r="EU632" s="31"/>
      <c r="EV632" s="31"/>
      <c r="EW632" s="31"/>
      <c r="EX632" s="31"/>
      <c r="EY632" s="31"/>
      <c r="EZ632" s="31"/>
      <c r="FA632" s="31"/>
      <c r="FB632" s="31"/>
      <c r="FC632" s="31"/>
      <c r="FD632" s="31"/>
      <c r="FE632" s="31"/>
      <c r="FF632" s="31"/>
      <c r="FG632" s="31"/>
      <c r="FH632" s="31"/>
      <c r="FI632" s="31"/>
      <c r="FJ632" s="31"/>
      <c r="FK632" s="31"/>
      <c r="FL632" s="31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</row>
    <row r="633" spans="1:228">
      <c r="B633" s="36"/>
      <c r="C633" s="30"/>
      <c r="D633" s="43"/>
      <c r="E633" s="42" t="s">
        <v>370</v>
      </c>
      <c r="F633" s="42" t="s">
        <v>826</v>
      </c>
      <c r="G633" s="42"/>
      <c r="H633" s="42"/>
      <c r="I633" s="189"/>
      <c r="J633" s="189"/>
      <c r="K633" s="189"/>
      <c r="L633" s="30"/>
    </row>
    <row r="634" spans="1:228" s="51" customFormat="1">
      <c r="A634" s="83"/>
      <c r="B634" s="36"/>
      <c r="C634" s="31"/>
      <c r="D634" s="42"/>
      <c r="E634" s="42" t="s">
        <v>370</v>
      </c>
      <c r="F634" s="42" t="s">
        <v>827</v>
      </c>
      <c r="G634" s="42" t="s">
        <v>370</v>
      </c>
      <c r="H634" s="42" t="s">
        <v>820</v>
      </c>
      <c r="I634" s="189"/>
      <c r="J634" s="189"/>
      <c r="K634" s="189"/>
      <c r="L634" s="30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  <c r="AV634" s="25"/>
      <c r="AW634" s="25"/>
      <c r="AX634" s="25"/>
      <c r="AY634" s="25"/>
      <c r="AZ634" s="25"/>
      <c r="BA634" s="25"/>
      <c r="BB634" s="25"/>
      <c r="BC634" s="25"/>
      <c r="BD634" s="25"/>
      <c r="BE634" s="25"/>
      <c r="BF634" s="25"/>
      <c r="BG634" s="25"/>
      <c r="BH634" s="25"/>
      <c r="BI634" s="25"/>
      <c r="BJ634" s="25"/>
      <c r="BK634" s="25"/>
      <c r="BL634" s="25"/>
      <c r="BM634" s="25"/>
      <c r="BN634" s="25"/>
      <c r="BO634" s="25"/>
      <c r="BP634" s="25"/>
      <c r="BQ634" s="25"/>
      <c r="BR634" s="25"/>
      <c r="BS634" s="25"/>
      <c r="BT634" s="25"/>
      <c r="BU634" s="25"/>
      <c r="BV634" s="25"/>
      <c r="BW634" s="25"/>
      <c r="BX634" s="25"/>
      <c r="BY634" s="25"/>
      <c r="BZ634" s="25"/>
      <c r="CA634" s="25"/>
      <c r="CB634" s="25"/>
      <c r="CC634" s="25"/>
      <c r="CD634" s="25"/>
      <c r="CE634" s="25"/>
      <c r="CF634" s="25"/>
      <c r="CG634" s="25"/>
      <c r="CH634" s="25"/>
      <c r="CI634" s="25"/>
      <c r="CJ634" s="25"/>
      <c r="CK634" s="25"/>
      <c r="CL634" s="25"/>
      <c r="CM634" s="25"/>
      <c r="CN634" s="25"/>
      <c r="CO634" s="25"/>
      <c r="CP634" s="25"/>
      <c r="CQ634" s="25"/>
      <c r="CR634" s="25"/>
      <c r="CS634" s="25"/>
      <c r="CT634" s="25"/>
      <c r="CU634" s="25"/>
      <c r="CV634" s="25"/>
      <c r="CW634" s="25"/>
      <c r="CX634" s="25"/>
      <c r="CY634" s="25"/>
      <c r="CZ634" s="25"/>
      <c r="DA634" s="25"/>
      <c r="DB634" s="25"/>
      <c r="DC634" s="25"/>
      <c r="DD634" s="25"/>
      <c r="DE634" s="25"/>
      <c r="DF634" s="25"/>
      <c r="DG634" s="25"/>
      <c r="DH634" s="25"/>
      <c r="DI634" s="25"/>
      <c r="DJ634" s="25"/>
      <c r="DK634" s="25"/>
      <c r="DL634" s="25"/>
      <c r="DM634" s="25"/>
      <c r="DN634" s="25"/>
      <c r="DO634" s="25"/>
      <c r="DP634" s="25"/>
      <c r="DQ634" s="25"/>
      <c r="DR634" s="25"/>
      <c r="DS634" s="25"/>
      <c r="DT634" s="25"/>
      <c r="DU634" s="25"/>
      <c r="DV634" s="25"/>
      <c r="DW634" s="25"/>
      <c r="DX634" s="25"/>
      <c r="DY634" s="25"/>
      <c r="DZ634" s="25"/>
      <c r="EA634" s="25"/>
      <c r="EB634" s="25"/>
      <c r="EC634" s="25"/>
      <c r="ED634" s="25"/>
      <c r="EE634" s="25"/>
      <c r="EF634" s="25"/>
      <c r="EG634" s="25"/>
      <c r="EH634" s="25"/>
      <c r="EI634" s="25"/>
      <c r="EJ634" s="25"/>
      <c r="EK634" s="25"/>
      <c r="EL634" s="25"/>
      <c r="EM634" s="25"/>
      <c r="EN634" s="25"/>
      <c r="EO634" s="25"/>
      <c r="EP634" s="25"/>
      <c r="EQ634" s="25"/>
      <c r="ER634" s="25"/>
      <c r="ES634" s="25"/>
      <c r="ET634" s="25"/>
      <c r="EU634" s="25"/>
      <c r="EV634" s="25"/>
      <c r="EW634" s="25"/>
      <c r="EX634" s="25"/>
      <c r="EY634" s="25"/>
      <c r="EZ634" s="25"/>
      <c r="FA634" s="25"/>
      <c r="FB634" s="25"/>
      <c r="FC634" s="25"/>
      <c r="FD634" s="25"/>
      <c r="FE634" s="25"/>
      <c r="FF634" s="25"/>
      <c r="FG634" s="25"/>
      <c r="FH634" s="25"/>
      <c r="FI634" s="25"/>
      <c r="FJ634" s="25"/>
      <c r="FK634" s="25"/>
      <c r="FL634" s="25"/>
      <c r="FM634" s="25"/>
      <c r="FN634" s="25"/>
      <c r="FO634" s="25"/>
      <c r="FP634" s="25"/>
      <c r="FQ634" s="25"/>
      <c r="FR634" s="25"/>
      <c r="FS634" s="25"/>
      <c r="FT634" s="25"/>
      <c r="FU634" s="25"/>
      <c r="FV634" s="25"/>
      <c r="FW634" s="25"/>
      <c r="FX634" s="25"/>
      <c r="FY634" s="25"/>
      <c r="FZ634" s="25"/>
      <c r="GA634" s="25"/>
      <c r="GB634" s="25"/>
      <c r="GC634" s="25"/>
      <c r="GD634" s="25"/>
      <c r="GE634" s="25"/>
      <c r="GF634" s="25"/>
      <c r="GG634" s="25"/>
      <c r="GH634" s="25"/>
      <c r="GI634" s="25"/>
      <c r="GJ634" s="25"/>
      <c r="GK634" s="25"/>
      <c r="GL634" s="25"/>
      <c r="GM634" s="25"/>
      <c r="GN634" s="25"/>
      <c r="GO634" s="25"/>
      <c r="GP634" s="25"/>
      <c r="GQ634" s="25"/>
      <c r="GR634" s="25"/>
      <c r="GS634" s="25"/>
      <c r="GT634" s="25"/>
      <c r="GU634" s="25"/>
      <c r="GV634" s="25"/>
      <c r="GW634" s="25"/>
      <c r="GX634" s="25"/>
      <c r="GY634" s="25"/>
      <c r="GZ634" s="25"/>
      <c r="HA634" s="25"/>
      <c r="HB634" s="25"/>
      <c r="HC634" s="25"/>
      <c r="HD634" s="25"/>
      <c r="HE634" s="25"/>
      <c r="HF634" s="25"/>
      <c r="HG634" s="25"/>
      <c r="HH634" s="25"/>
      <c r="HI634" s="25"/>
      <c r="HJ634" s="25"/>
      <c r="HK634" s="25"/>
      <c r="HL634" s="25"/>
      <c r="HM634" s="25"/>
      <c r="HN634" s="25"/>
      <c r="HO634" s="25"/>
      <c r="HP634" s="25"/>
      <c r="HQ634" s="25"/>
      <c r="HR634" s="25"/>
      <c r="HS634" s="25"/>
      <c r="HT634" s="25"/>
    </row>
    <row r="635" spans="1:228">
      <c r="B635" s="36"/>
      <c r="C635" s="31"/>
      <c r="D635" s="42"/>
      <c r="E635" s="42" t="s">
        <v>370</v>
      </c>
      <c r="F635" s="42" t="s">
        <v>828</v>
      </c>
      <c r="G635" s="42"/>
      <c r="H635" s="42"/>
      <c r="I635" s="189"/>
      <c r="J635" s="189"/>
      <c r="K635" s="189"/>
      <c r="L635" s="30"/>
    </row>
    <row r="636" spans="1:228">
      <c r="B636" s="36"/>
      <c r="C636" s="31"/>
      <c r="D636" s="42"/>
      <c r="E636" s="42" t="s">
        <v>370</v>
      </c>
      <c r="F636" s="35"/>
      <c r="G636" s="30"/>
      <c r="H636" s="30"/>
      <c r="I636" s="189"/>
      <c r="J636" s="189"/>
      <c r="K636" s="189"/>
      <c r="L636" s="30"/>
    </row>
    <row r="637" spans="1:228">
      <c r="B637" s="36"/>
      <c r="C637" s="31"/>
      <c r="D637" s="42"/>
      <c r="E637" s="42" t="s">
        <v>370</v>
      </c>
      <c r="F637" s="35"/>
      <c r="G637" s="30"/>
      <c r="H637" s="30"/>
      <c r="I637" s="189"/>
      <c r="J637" s="189"/>
      <c r="K637" s="189"/>
      <c r="L637" s="30"/>
    </row>
    <row r="638" spans="1:228">
      <c r="A638" s="82">
        <v>8000</v>
      </c>
      <c r="B638" s="68" t="s">
        <v>175</v>
      </c>
      <c r="C638" s="70">
        <v>10</v>
      </c>
      <c r="D638" s="69"/>
      <c r="E638" s="69" t="s">
        <v>317</v>
      </c>
      <c r="F638" s="69" t="s">
        <v>317</v>
      </c>
      <c r="G638" s="69" t="s">
        <v>317</v>
      </c>
      <c r="H638" s="70"/>
      <c r="I638" s="166" t="s">
        <v>224</v>
      </c>
      <c r="J638" s="166" t="s">
        <v>225</v>
      </c>
      <c r="K638" s="190" t="s">
        <v>320</v>
      </c>
      <c r="L638" s="70"/>
      <c r="M638" s="71"/>
    </row>
    <row r="639" spans="1:228">
      <c r="B639" s="29"/>
      <c r="C639" s="30"/>
      <c r="D639" s="43"/>
      <c r="E639" s="43" t="s">
        <v>317</v>
      </c>
      <c r="F639" s="35"/>
      <c r="G639" s="30"/>
      <c r="H639" s="30"/>
      <c r="I639" s="189"/>
      <c r="J639" s="189"/>
      <c r="K639" s="189"/>
      <c r="L639" s="30"/>
    </row>
    <row r="640" spans="1:228">
      <c r="B640" s="29"/>
      <c r="C640" s="30"/>
      <c r="D640" s="43"/>
      <c r="E640" s="43" t="s">
        <v>317</v>
      </c>
      <c r="F640" s="35"/>
      <c r="G640" s="30"/>
      <c r="H640" s="30"/>
      <c r="I640" s="189"/>
      <c r="J640" s="189"/>
      <c r="K640" s="189"/>
      <c r="L640" s="30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  <c r="AA640" s="71"/>
      <c r="AB640" s="71"/>
      <c r="AC640" s="71"/>
      <c r="AD640" s="71"/>
      <c r="AE640" s="71"/>
      <c r="AF640" s="71"/>
      <c r="AG640" s="71"/>
      <c r="AH640" s="71"/>
      <c r="AI640" s="71"/>
      <c r="AJ640" s="71"/>
      <c r="AK640" s="71"/>
      <c r="AL640" s="71"/>
      <c r="AM640" s="71"/>
      <c r="AN640" s="71"/>
      <c r="AO640" s="71"/>
      <c r="AP640" s="71"/>
      <c r="AQ640" s="71"/>
      <c r="AR640" s="71"/>
      <c r="AS640" s="71"/>
      <c r="AT640" s="71"/>
      <c r="AU640" s="71"/>
      <c r="AV640" s="71"/>
      <c r="AW640" s="71"/>
      <c r="AX640" s="71"/>
      <c r="AY640" s="71"/>
      <c r="AZ640" s="71"/>
      <c r="BA640" s="71"/>
      <c r="BB640" s="71"/>
      <c r="BC640" s="71"/>
      <c r="BD640" s="71"/>
      <c r="BE640" s="71"/>
      <c r="BF640" s="71"/>
      <c r="BG640" s="71"/>
      <c r="BH640" s="71"/>
      <c r="BI640" s="71"/>
      <c r="BJ640" s="71"/>
      <c r="BK640" s="71"/>
      <c r="BL640" s="71"/>
      <c r="BM640" s="71"/>
      <c r="BN640" s="71"/>
      <c r="BO640" s="71"/>
      <c r="BP640" s="71"/>
      <c r="BQ640" s="71"/>
      <c r="BR640" s="71"/>
      <c r="BS640" s="71"/>
      <c r="BT640" s="71"/>
      <c r="BU640" s="71"/>
      <c r="BV640" s="71"/>
      <c r="BW640" s="71"/>
      <c r="BX640" s="71"/>
      <c r="BY640" s="71"/>
      <c r="BZ640" s="71"/>
      <c r="CA640" s="71"/>
      <c r="CB640" s="71"/>
      <c r="CC640" s="71"/>
      <c r="CD640" s="71"/>
      <c r="CE640" s="71"/>
      <c r="CF640" s="71"/>
      <c r="CG640" s="71"/>
      <c r="CH640" s="71"/>
      <c r="CI640" s="71"/>
      <c r="CJ640" s="71"/>
      <c r="CK640" s="71"/>
      <c r="CL640" s="71"/>
      <c r="CM640" s="71"/>
      <c r="CN640" s="71"/>
      <c r="CO640" s="71"/>
      <c r="CP640" s="71"/>
      <c r="CQ640" s="71"/>
      <c r="CR640" s="71"/>
      <c r="CS640" s="71"/>
      <c r="CT640" s="71"/>
      <c r="CU640" s="71"/>
      <c r="CV640" s="71"/>
      <c r="CW640" s="71"/>
      <c r="CX640" s="71"/>
      <c r="CY640" s="71"/>
      <c r="CZ640" s="71"/>
      <c r="DA640" s="71"/>
      <c r="DB640" s="71"/>
      <c r="DC640" s="71"/>
      <c r="DD640" s="71"/>
      <c r="DE640" s="71"/>
      <c r="DF640" s="71"/>
      <c r="DG640" s="71"/>
      <c r="DH640" s="71"/>
      <c r="DI640" s="71"/>
      <c r="DJ640" s="71"/>
      <c r="DK640" s="71"/>
      <c r="DL640" s="71"/>
      <c r="DM640" s="71"/>
      <c r="DN640" s="71"/>
      <c r="DO640" s="71"/>
      <c r="DP640" s="71"/>
      <c r="DQ640" s="71"/>
      <c r="DR640" s="71"/>
      <c r="DS640" s="71"/>
      <c r="DT640" s="71"/>
      <c r="DU640" s="71"/>
      <c r="DV640" s="71"/>
      <c r="DW640" s="71"/>
      <c r="DX640" s="71"/>
      <c r="DY640" s="71"/>
      <c r="DZ640" s="71"/>
      <c r="EA640" s="71"/>
      <c r="EB640" s="71"/>
      <c r="EC640" s="71"/>
      <c r="ED640" s="71"/>
      <c r="EE640" s="71"/>
      <c r="EF640" s="71"/>
      <c r="EG640" s="71"/>
      <c r="EH640" s="71"/>
      <c r="EI640" s="71"/>
      <c r="EJ640" s="71"/>
      <c r="EK640" s="71"/>
      <c r="EL640" s="71"/>
      <c r="EM640" s="71"/>
      <c r="EN640" s="71"/>
      <c r="EO640" s="71"/>
      <c r="EP640" s="71"/>
      <c r="EQ640" s="71"/>
      <c r="ER640" s="71"/>
      <c r="ES640" s="71"/>
      <c r="ET640" s="71"/>
      <c r="EU640" s="71"/>
      <c r="EV640" s="71"/>
      <c r="EW640" s="71"/>
      <c r="EX640" s="71"/>
      <c r="EY640" s="71"/>
      <c r="EZ640" s="71"/>
      <c r="FA640" s="71"/>
      <c r="FB640" s="71"/>
      <c r="FC640" s="71"/>
      <c r="FD640" s="71"/>
      <c r="FE640" s="71"/>
      <c r="FF640" s="71"/>
      <c r="FG640" s="71"/>
      <c r="FH640" s="71"/>
      <c r="FI640" s="71"/>
      <c r="FJ640" s="71"/>
      <c r="FK640" s="71"/>
      <c r="FL640" s="71"/>
      <c r="FM640" s="71"/>
      <c r="FN640" s="71"/>
      <c r="FO640" s="71"/>
      <c r="FP640" s="71"/>
      <c r="FQ640" s="71"/>
      <c r="FR640" s="71"/>
      <c r="FS640" s="71"/>
      <c r="FT640" s="71"/>
      <c r="FU640" s="71"/>
      <c r="FV640" s="71"/>
      <c r="FW640" s="71"/>
      <c r="FX640" s="71"/>
      <c r="FY640" s="71"/>
      <c r="FZ640" s="71"/>
      <c r="GA640" s="71"/>
      <c r="GB640" s="71"/>
      <c r="GC640" s="71"/>
      <c r="GD640" s="71"/>
      <c r="GE640" s="71"/>
      <c r="GF640" s="71"/>
      <c r="GG640" s="71"/>
      <c r="GH640" s="71"/>
      <c r="GI640" s="71"/>
      <c r="GJ640" s="71"/>
      <c r="GK640" s="71"/>
      <c r="GL640" s="71"/>
      <c r="GM640" s="71"/>
      <c r="GN640" s="71"/>
      <c r="GO640" s="71"/>
      <c r="GP640" s="71"/>
      <c r="GQ640" s="71"/>
      <c r="GR640" s="71"/>
      <c r="GS640" s="71"/>
      <c r="GT640" s="71"/>
      <c r="GU640" s="71"/>
      <c r="GV640" s="71"/>
      <c r="GW640" s="71"/>
      <c r="GX640" s="71"/>
      <c r="GY640" s="71"/>
      <c r="GZ640" s="71"/>
      <c r="HA640" s="71"/>
      <c r="HB640" s="71"/>
      <c r="HC640" s="71"/>
      <c r="HD640" s="71"/>
      <c r="HE640" s="71"/>
      <c r="HF640" s="71"/>
      <c r="HG640" s="71"/>
      <c r="HH640" s="71"/>
      <c r="HI640" s="71"/>
      <c r="HJ640" s="71"/>
      <c r="HK640" s="71"/>
      <c r="HL640" s="71"/>
      <c r="HM640" s="71"/>
      <c r="HN640" s="71"/>
      <c r="HO640" s="71"/>
      <c r="HP640" s="71"/>
      <c r="HQ640" s="71"/>
      <c r="HR640" s="71"/>
      <c r="HS640" s="71"/>
      <c r="HT640" s="71"/>
    </row>
    <row r="641" spans="1:228">
      <c r="B641" s="29"/>
      <c r="C641" s="30"/>
      <c r="D641" s="43"/>
      <c r="E641" s="43" t="s">
        <v>317</v>
      </c>
      <c r="F641" s="35"/>
      <c r="G641" s="30"/>
      <c r="H641" s="30"/>
      <c r="I641" s="189"/>
      <c r="J641" s="189"/>
      <c r="K641" s="189"/>
      <c r="L641" s="30"/>
    </row>
    <row r="642" spans="1:228">
      <c r="B642" s="29"/>
      <c r="C642" s="30"/>
      <c r="D642" s="43"/>
      <c r="E642" s="43" t="s">
        <v>317</v>
      </c>
      <c r="F642" s="35"/>
      <c r="G642" s="30"/>
      <c r="H642" s="30"/>
      <c r="I642" s="189"/>
      <c r="J642" s="189"/>
      <c r="K642" s="189"/>
      <c r="L642" s="30"/>
    </row>
    <row r="643" spans="1:228" s="71" customFormat="1">
      <c r="A643" s="83"/>
      <c r="B643" s="29"/>
      <c r="C643" s="30"/>
      <c r="D643" s="43"/>
      <c r="E643" s="43" t="s">
        <v>317</v>
      </c>
      <c r="F643" s="35"/>
      <c r="G643" s="30"/>
      <c r="H643" s="30"/>
      <c r="I643" s="189"/>
      <c r="J643" s="189"/>
      <c r="K643" s="224"/>
      <c r="L643" s="30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  <c r="AV643" s="25"/>
      <c r="AW643" s="25"/>
      <c r="AX643" s="25"/>
      <c r="AY643" s="25"/>
      <c r="AZ643" s="25"/>
      <c r="BA643" s="25"/>
      <c r="BB643" s="25"/>
      <c r="BC643" s="25"/>
      <c r="BD643" s="25"/>
      <c r="BE643" s="25"/>
      <c r="BF643" s="25"/>
      <c r="BG643" s="25"/>
      <c r="BH643" s="25"/>
      <c r="BI643" s="25"/>
      <c r="BJ643" s="25"/>
      <c r="BK643" s="25"/>
      <c r="BL643" s="25"/>
      <c r="BM643" s="25"/>
      <c r="BN643" s="25"/>
      <c r="BO643" s="25"/>
      <c r="BP643" s="25"/>
      <c r="BQ643" s="25"/>
      <c r="BR643" s="25"/>
      <c r="BS643" s="25"/>
      <c r="BT643" s="25"/>
      <c r="BU643" s="25"/>
      <c r="BV643" s="25"/>
      <c r="BW643" s="25"/>
      <c r="BX643" s="25"/>
      <c r="BY643" s="25"/>
      <c r="BZ643" s="25"/>
      <c r="CA643" s="25"/>
      <c r="CB643" s="25"/>
      <c r="CC643" s="25"/>
      <c r="CD643" s="25"/>
      <c r="CE643" s="25"/>
      <c r="CF643" s="25"/>
      <c r="CG643" s="25"/>
      <c r="CH643" s="25"/>
      <c r="CI643" s="25"/>
      <c r="CJ643" s="25"/>
      <c r="CK643" s="25"/>
      <c r="CL643" s="25"/>
      <c r="CM643" s="25"/>
      <c r="CN643" s="25"/>
      <c r="CO643" s="25"/>
      <c r="CP643" s="25"/>
      <c r="CQ643" s="25"/>
      <c r="CR643" s="25"/>
      <c r="CS643" s="25"/>
      <c r="CT643" s="25"/>
      <c r="CU643" s="25"/>
      <c r="CV643" s="25"/>
      <c r="CW643" s="25"/>
      <c r="CX643" s="25"/>
      <c r="CY643" s="25"/>
      <c r="CZ643" s="25"/>
      <c r="DA643" s="25"/>
      <c r="DB643" s="25"/>
      <c r="DC643" s="25"/>
      <c r="DD643" s="25"/>
      <c r="DE643" s="25"/>
      <c r="DF643" s="25"/>
      <c r="DG643" s="25"/>
      <c r="DH643" s="25"/>
      <c r="DI643" s="25"/>
      <c r="DJ643" s="25"/>
      <c r="DK643" s="25"/>
      <c r="DL643" s="25"/>
      <c r="DM643" s="25"/>
      <c r="DN643" s="25"/>
      <c r="DO643" s="25"/>
      <c r="DP643" s="25"/>
      <c r="DQ643" s="25"/>
      <c r="DR643" s="25"/>
      <c r="DS643" s="25"/>
      <c r="DT643" s="25"/>
      <c r="DU643" s="25"/>
      <c r="DV643" s="25"/>
      <c r="DW643" s="25"/>
      <c r="DX643" s="25"/>
      <c r="DY643" s="25"/>
      <c r="DZ643" s="25"/>
      <c r="EA643" s="25"/>
      <c r="EB643" s="25"/>
      <c r="EC643" s="25"/>
      <c r="ED643" s="25"/>
      <c r="EE643" s="25"/>
      <c r="EF643" s="25"/>
      <c r="EG643" s="25"/>
      <c r="EH643" s="25"/>
      <c r="EI643" s="25"/>
      <c r="EJ643" s="25"/>
      <c r="EK643" s="25"/>
      <c r="EL643" s="25"/>
      <c r="EM643" s="25"/>
      <c r="EN643" s="25"/>
      <c r="EO643" s="25"/>
      <c r="EP643" s="25"/>
      <c r="EQ643" s="25"/>
      <c r="ER643" s="25"/>
      <c r="ES643" s="25"/>
      <c r="ET643" s="25"/>
      <c r="EU643" s="25"/>
      <c r="EV643" s="25"/>
      <c r="EW643" s="25"/>
      <c r="EX643" s="25"/>
      <c r="EY643" s="25"/>
      <c r="EZ643" s="25"/>
      <c r="FA643" s="25"/>
      <c r="FB643" s="25"/>
      <c r="FC643" s="25"/>
      <c r="FD643" s="25"/>
      <c r="FE643" s="25"/>
      <c r="FF643" s="25"/>
      <c r="FG643" s="25"/>
      <c r="FH643" s="25"/>
      <c r="FI643" s="25"/>
      <c r="FJ643" s="25"/>
      <c r="FK643" s="25"/>
      <c r="FL643" s="25"/>
      <c r="FM643" s="25"/>
      <c r="FN643" s="25"/>
      <c r="FO643" s="25"/>
      <c r="FP643" s="25"/>
      <c r="FQ643" s="25"/>
      <c r="FR643" s="25"/>
      <c r="FS643" s="25"/>
      <c r="FT643" s="25"/>
      <c r="FU643" s="25"/>
      <c r="FV643" s="25"/>
      <c r="FW643" s="25"/>
      <c r="FX643" s="25"/>
      <c r="FY643" s="25"/>
      <c r="FZ643" s="25"/>
      <c r="GA643" s="25"/>
      <c r="GB643" s="25"/>
      <c r="GC643" s="25"/>
      <c r="GD643" s="25"/>
      <c r="GE643" s="25"/>
      <c r="GF643" s="25"/>
      <c r="GG643" s="25"/>
      <c r="GH643" s="25"/>
      <c r="GI643" s="25"/>
      <c r="GJ643" s="25"/>
      <c r="GK643" s="25"/>
      <c r="GL643" s="25"/>
      <c r="GM643" s="25"/>
      <c r="GN643" s="25"/>
      <c r="GO643" s="25"/>
      <c r="GP643" s="25"/>
      <c r="GQ643" s="25"/>
      <c r="GR643" s="25"/>
      <c r="GS643" s="25"/>
      <c r="GT643" s="25"/>
      <c r="GU643" s="25"/>
      <c r="GV643" s="25"/>
      <c r="GW643" s="25"/>
      <c r="GX643" s="25"/>
      <c r="GY643" s="25"/>
      <c r="GZ643" s="25"/>
      <c r="HA643" s="25"/>
      <c r="HB643" s="25"/>
      <c r="HC643" s="25"/>
      <c r="HD643" s="25"/>
      <c r="HE643" s="25"/>
      <c r="HF643" s="25"/>
      <c r="HG643" s="25"/>
      <c r="HH643" s="25"/>
      <c r="HI643" s="25"/>
      <c r="HJ643" s="25"/>
      <c r="HK643" s="25"/>
      <c r="HL643" s="25"/>
      <c r="HM643" s="25"/>
      <c r="HN643" s="25"/>
      <c r="HO643" s="25"/>
      <c r="HP643" s="25"/>
      <c r="HQ643" s="25"/>
      <c r="HR643" s="25"/>
      <c r="HS643" s="25"/>
      <c r="HT643" s="25"/>
    </row>
    <row r="644" spans="1:228">
      <c r="B644" s="29"/>
      <c r="C644" s="30"/>
      <c r="D644" s="43"/>
      <c r="E644" s="43" t="s">
        <v>317</v>
      </c>
      <c r="F644" s="35"/>
      <c r="G644" s="30"/>
      <c r="H644" s="30"/>
      <c r="I644" s="189"/>
      <c r="J644" s="189"/>
      <c r="K644" s="189"/>
      <c r="L644" s="30"/>
    </row>
    <row r="645" spans="1:228">
      <c r="B645" s="29"/>
      <c r="C645" s="30"/>
      <c r="D645" s="43"/>
      <c r="E645" s="43" t="s">
        <v>317</v>
      </c>
      <c r="F645" s="35"/>
      <c r="G645" s="30"/>
      <c r="H645" s="30"/>
      <c r="I645" s="189"/>
      <c r="J645" s="189"/>
      <c r="K645" s="189"/>
      <c r="L645" s="30"/>
    </row>
    <row r="646" spans="1:228">
      <c r="B646" s="29"/>
      <c r="C646" s="30"/>
      <c r="D646" s="43"/>
      <c r="E646" s="43" t="s">
        <v>317</v>
      </c>
      <c r="F646" s="35"/>
      <c r="G646" s="30"/>
      <c r="H646" s="30"/>
      <c r="I646" s="189"/>
      <c r="J646" s="189"/>
      <c r="K646" s="189"/>
      <c r="L646" s="30"/>
    </row>
    <row r="647" spans="1:228">
      <c r="B647" s="29"/>
      <c r="C647" s="30"/>
      <c r="D647" s="43"/>
      <c r="E647" s="43" t="s">
        <v>317</v>
      </c>
      <c r="F647" s="35"/>
      <c r="G647" s="30"/>
      <c r="H647" s="30"/>
      <c r="I647" s="189"/>
      <c r="J647" s="189"/>
      <c r="K647" s="189"/>
      <c r="L647" s="30"/>
    </row>
    <row r="648" spans="1:228">
      <c r="B648" s="29"/>
      <c r="C648" s="30"/>
      <c r="D648" s="43"/>
      <c r="E648" s="43" t="s">
        <v>317</v>
      </c>
      <c r="F648" s="35"/>
      <c r="G648" s="30"/>
      <c r="H648" s="30"/>
      <c r="I648" s="189"/>
      <c r="J648" s="189"/>
      <c r="K648" s="189"/>
      <c r="L648" s="30"/>
    </row>
    <row r="649" spans="1:228">
      <c r="B649" s="29"/>
      <c r="C649" s="30"/>
      <c r="D649" s="43"/>
      <c r="E649" s="43" t="s">
        <v>317</v>
      </c>
      <c r="F649" s="35"/>
      <c r="G649" s="30"/>
      <c r="H649" s="30"/>
      <c r="I649" s="189"/>
      <c r="J649" s="189"/>
      <c r="K649" s="189"/>
      <c r="L649" s="30"/>
    </row>
    <row r="650" spans="1:228">
      <c r="A650" s="82">
        <v>8000</v>
      </c>
      <c r="B650" s="68" t="s">
        <v>175</v>
      </c>
      <c r="C650" s="211">
        <v>10</v>
      </c>
      <c r="D650" s="81"/>
      <c r="E650" s="152" t="s">
        <v>550</v>
      </c>
      <c r="F650" s="152" t="s">
        <v>550</v>
      </c>
      <c r="G650" s="152" t="s">
        <v>550</v>
      </c>
      <c r="H650" s="70"/>
      <c r="I650" s="152" t="s">
        <v>551</v>
      </c>
      <c r="J650" s="152" t="s">
        <v>204</v>
      </c>
      <c r="K650" s="70"/>
      <c r="L650" s="227" t="s">
        <v>564</v>
      </c>
      <c r="M650" s="179"/>
    </row>
    <row r="651" spans="1:228">
      <c r="B651" s="29"/>
      <c r="C651" s="212"/>
      <c r="D651" s="50"/>
      <c r="E651" s="41" t="s">
        <v>550</v>
      </c>
      <c r="F651" s="35"/>
      <c r="G651" s="30"/>
      <c r="H651" s="30"/>
      <c r="I651" s="189"/>
      <c r="J651" s="189"/>
      <c r="K651" s="189"/>
      <c r="L651" s="30"/>
      <c r="M651" s="40"/>
    </row>
    <row r="652" spans="1:228">
      <c r="B652" s="29"/>
      <c r="C652" s="212"/>
      <c r="D652" s="50"/>
      <c r="E652" s="41" t="s">
        <v>550</v>
      </c>
      <c r="F652" s="35"/>
      <c r="G652" s="30"/>
      <c r="H652" s="30"/>
      <c r="I652" s="189"/>
      <c r="J652" s="189"/>
      <c r="K652" s="189"/>
      <c r="L652" s="30"/>
      <c r="M652" s="40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  <c r="AA652" s="71"/>
      <c r="AB652" s="71"/>
      <c r="AC652" s="71"/>
      <c r="AD652" s="71"/>
      <c r="AE652" s="71"/>
      <c r="AF652" s="71"/>
      <c r="AG652" s="71"/>
      <c r="AH652" s="71"/>
      <c r="AI652" s="71"/>
      <c r="AJ652" s="71"/>
      <c r="AK652" s="71"/>
      <c r="AL652" s="71"/>
      <c r="AM652" s="71"/>
      <c r="AN652" s="71"/>
      <c r="AO652" s="71"/>
      <c r="AP652" s="71"/>
      <c r="AQ652" s="71"/>
      <c r="AR652" s="71"/>
      <c r="AS652" s="71"/>
      <c r="AT652" s="71"/>
      <c r="AU652" s="71"/>
      <c r="AV652" s="71"/>
      <c r="AW652" s="71"/>
      <c r="AX652" s="71"/>
      <c r="AY652" s="71"/>
      <c r="AZ652" s="71"/>
      <c r="BA652" s="71"/>
      <c r="BB652" s="71"/>
      <c r="BC652" s="71"/>
      <c r="BD652" s="71"/>
      <c r="BE652" s="71"/>
      <c r="BF652" s="71"/>
      <c r="BG652" s="71"/>
      <c r="BH652" s="71"/>
      <c r="BI652" s="71"/>
      <c r="BJ652" s="71"/>
      <c r="BK652" s="71"/>
      <c r="BL652" s="71"/>
      <c r="BM652" s="71"/>
      <c r="BN652" s="71"/>
      <c r="BO652" s="71"/>
      <c r="BP652" s="71"/>
      <c r="BQ652" s="71"/>
      <c r="BR652" s="71"/>
      <c r="BS652" s="71"/>
      <c r="BT652" s="71"/>
      <c r="BU652" s="71"/>
      <c r="BV652" s="71"/>
      <c r="BW652" s="71"/>
      <c r="BX652" s="71"/>
      <c r="BY652" s="71"/>
      <c r="BZ652" s="71"/>
      <c r="CA652" s="71"/>
      <c r="CB652" s="71"/>
      <c r="CC652" s="71"/>
      <c r="CD652" s="71"/>
      <c r="CE652" s="71"/>
      <c r="CF652" s="71"/>
      <c r="CG652" s="71"/>
      <c r="CH652" s="71"/>
      <c r="CI652" s="71"/>
      <c r="CJ652" s="71"/>
      <c r="CK652" s="71"/>
      <c r="CL652" s="71"/>
      <c r="CM652" s="71"/>
      <c r="CN652" s="71"/>
      <c r="CO652" s="71"/>
      <c r="CP652" s="71"/>
      <c r="CQ652" s="71"/>
      <c r="CR652" s="71"/>
      <c r="CS652" s="71"/>
      <c r="CT652" s="71"/>
      <c r="CU652" s="71"/>
      <c r="CV652" s="71"/>
      <c r="CW652" s="71"/>
      <c r="CX652" s="71"/>
      <c r="CY652" s="71"/>
      <c r="CZ652" s="71"/>
      <c r="DA652" s="71"/>
      <c r="DB652" s="71"/>
      <c r="DC652" s="71"/>
      <c r="DD652" s="71"/>
      <c r="DE652" s="71"/>
      <c r="DF652" s="71"/>
      <c r="DG652" s="71"/>
      <c r="DH652" s="71"/>
      <c r="DI652" s="71"/>
      <c r="DJ652" s="71"/>
      <c r="DK652" s="71"/>
      <c r="DL652" s="71"/>
      <c r="DM652" s="71"/>
      <c r="DN652" s="71"/>
      <c r="DO652" s="71"/>
      <c r="DP652" s="71"/>
      <c r="DQ652" s="71"/>
      <c r="DR652" s="71"/>
      <c r="DS652" s="71"/>
      <c r="DT652" s="71"/>
      <c r="DU652" s="71"/>
      <c r="DV652" s="71"/>
      <c r="DW652" s="71"/>
      <c r="DX652" s="71"/>
      <c r="DY652" s="71"/>
      <c r="DZ652" s="71"/>
      <c r="EA652" s="71"/>
      <c r="EB652" s="71"/>
      <c r="EC652" s="71"/>
      <c r="ED652" s="71"/>
      <c r="EE652" s="71"/>
      <c r="EF652" s="71"/>
      <c r="EG652" s="71"/>
      <c r="EH652" s="71"/>
      <c r="EI652" s="71"/>
      <c r="EJ652" s="71"/>
      <c r="EK652" s="71"/>
      <c r="EL652" s="71"/>
      <c r="EM652" s="71"/>
      <c r="EN652" s="71"/>
      <c r="EO652" s="71"/>
      <c r="EP652" s="71"/>
      <c r="EQ652" s="71"/>
      <c r="ER652" s="71"/>
      <c r="ES652" s="71"/>
      <c r="ET652" s="71"/>
      <c r="EU652" s="71"/>
      <c r="EV652" s="71"/>
      <c r="EW652" s="71"/>
      <c r="EX652" s="71"/>
      <c r="EY652" s="71"/>
      <c r="EZ652" s="71"/>
      <c r="FA652" s="71"/>
      <c r="FB652" s="71"/>
      <c r="FC652" s="71"/>
      <c r="FD652" s="71"/>
      <c r="FE652" s="71"/>
      <c r="FF652" s="71"/>
      <c r="FG652" s="71"/>
      <c r="FH652" s="71"/>
      <c r="FI652" s="71"/>
      <c r="FJ652" s="71"/>
      <c r="FK652" s="71"/>
      <c r="FL652" s="71"/>
      <c r="FM652" s="71"/>
      <c r="FN652" s="71"/>
      <c r="FO652" s="71"/>
      <c r="FP652" s="71"/>
      <c r="FQ652" s="71"/>
      <c r="FR652" s="71"/>
      <c r="FS652" s="71"/>
      <c r="FT652" s="71"/>
      <c r="FU652" s="71"/>
      <c r="FV652" s="71"/>
      <c r="FW652" s="71"/>
      <c r="FX652" s="71"/>
      <c r="FY652" s="71"/>
      <c r="FZ652" s="71"/>
      <c r="GA652" s="71"/>
      <c r="GB652" s="71"/>
      <c r="GC652" s="71"/>
      <c r="GD652" s="71"/>
      <c r="GE652" s="71"/>
      <c r="GF652" s="71"/>
      <c r="GG652" s="71"/>
      <c r="GH652" s="71"/>
      <c r="GI652" s="71"/>
      <c r="GJ652" s="71"/>
      <c r="GK652" s="71"/>
      <c r="GL652" s="71"/>
      <c r="GM652" s="71"/>
      <c r="GN652" s="71"/>
      <c r="GO652" s="71"/>
      <c r="GP652" s="71"/>
      <c r="GQ652" s="71"/>
      <c r="GR652" s="71"/>
      <c r="GS652" s="71"/>
      <c r="GT652" s="71"/>
      <c r="GU652" s="71"/>
      <c r="GV652" s="71"/>
      <c r="GW652" s="71"/>
      <c r="GX652" s="71"/>
      <c r="GY652" s="71"/>
      <c r="GZ652" s="71"/>
      <c r="HA652" s="71"/>
      <c r="HB652" s="71"/>
      <c r="HC652" s="71"/>
      <c r="HD652" s="71"/>
      <c r="HE652" s="71"/>
      <c r="HF652" s="71"/>
      <c r="HG652" s="71"/>
      <c r="HH652" s="71"/>
      <c r="HI652" s="71"/>
      <c r="HJ652" s="71"/>
      <c r="HK652" s="71"/>
      <c r="HL652" s="71"/>
      <c r="HM652" s="71"/>
      <c r="HN652" s="71"/>
      <c r="HO652" s="71"/>
      <c r="HP652" s="71"/>
      <c r="HQ652" s="71"/>
      <c r="HR652" s="71"/>
      <c r="HS652" s="71"/>
      <c r="HT652" s="71"/>
    </row>
    <row r="653" spans="1:228">
      <c r="B653" s="29"/>
      <c r="C653" s="212"/>
      <c r="D653" s="50"/>
      <c r="E653" s="41" t="s">
        <v>550</v>
      </c>
      <c r="F653" s="35"/>
      <c r="G653" s="30"/>
      <c r="H653" s="30"/>
      <c r="I653" s="189"/>
      <c r="J653" s="189"/>
      <c r="K653" s="189"/>
      <c r="L653" s="30"/>
      <c r="M653" s="40"/>
    </row>
    <row r="654" spans="1:228" s="71" customFormat="1">
      <c r="A654" s="83"/>
      <c r="B654" s="29"/>
      <c r="C654" s="212"/>
      <c r="D654" s="50"/>
      <c r="E654" s="41" t="s">
        <v>550</v>
      </c>
      <c r="F654" s="35"/>
      <c r="G654" s="30"/>
      <c r="H654" s="30"/>
      <c r="I654" s="189"/>
      <c r="J654" s="189"/>
      <c r="K654" s="189"/>
      <c r="L654" s="30"/>
      <c r="M654" s="40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S654" s="25"/>
      <c r="AT654" s="25"/>
      <c r="AU654" s="25"/>
      <c r="AV654" s="25"/>
      <c r="AW654" s="25"/>
      <c r="AX654" s="25"/>
      <c r="AY654" s="25"/>
      <c r="AZ654" s="25"/>
      <c r="BA654" s="25"/>
      <c r="BB654" s="25"/>
      <c r="BC654" s="25"/>
      <c r="BD654" s="25"/>
      <c r="BE654" s="25"/>
      <c r="BF654" s="25"/>
      <c r="BG654" s="25"/>
      <c r="BH654" s="25"/>
      <c r="BI654" s="25"/>
      <c r="BJ654" s="25"/>
      <c r="BK654" s="25"/>
      <c r="BL654" s="25"/>
      <c r="BM654" s="25"/>
      <c r="BN654" s="25"/>
      <c r="BO654" s="25"/>
      <c r="BP654" s="25"/>
      <c r="BQ654" s="25"/>
      <c r="BR654" s="25"/>
      <c r="BS654" s="25"/>
      <c r="BT654" s="25"/>
      <c r="BU654" s="25"/>
      <c r="BV654" s="25"/>
      <c r="BW654" s="25"/>
      <c r="BX654" s="25"/>
      <c r="BY654" s="25"/>
      <c r="BZ654" s="25"/>
      <c r="CA654" s="25"/>
      <c r="CB654" s="25"/>
      <c r="CC654" s="25"/>
      <c r="CD654" s="25"/>
      <c r="CE654" s="25"/>
      <c r="CF654" s="25"/>
      <c r="CG654" s="25"/>
      <c r="CH654" s="25"/>
      <c r="CI654" s="25"/>
      <c r="CJ654" s="25"/>
      <c r="CK654" s="25"/>
      <c r="CL654" s="25"/>
      <c r="CM654" s="25"/>
      <c r="CN654" s="25"/>
      <c r="CO654" s="25"/>
      <c r="CP654" s="25"/>
      <c r="CQ654" s="25"/>
      <c r="CR654" s="25"/>
      <c r="CS654" s="25"/>
      <c r="CT654" s="25"/>
      <c r="CU654" s="25"/>
      <c r="CV654" s="25"/>
      <c r="CW654" s="25"/>
      <c r="CX654" s="25"/>
      <c r="CY654" s="25"/>
      <c r="CZ654" s="25"/>
      <c r="DA654" s="25"/>
      <c r="DB654" s="25"/>
      <c r="DC654" s="25"/>
      <c r="DD654" s="25"/>
      <c r="DE654" s="25"/>
      <c r="DF654" s="25"/>
      <c r="DG654" s="25"/>
      <c r="DH654" s="25"/>
      <c r="DI654" s="25"/>
      <c r="DJ654" s="25"/>
      <c r="DK654" s="25"/>
      <c r="DL654" s="25"/>
      <c r="DM654" s="25"/>
      <c r="DN654" s="25"/>
      <c r="DO654" s="25"/>
      <c r="DP654" s="25"/>
      <c r="DQ654" s="25"/>
      <c r="DR654" s="25"/>
      <c r="DS654" s="25"/>
      <c r="DT654" s="25"/>
      <c r="DU654" s="25"/>
      <c r="DV654" s="25"/>
      <c r="DW654" s="25"/>
      <c r="DX654" s="25"/>
      <c r="DY654" s="25"/>
      <c r="DZ654" s="25"/>
      <c r="EA654" s="25"/>
      <c r="EB654" s="25"/>
      <c r="EC654" s="25"/>
      <c r="ED654" s="25"/>
      <c r="EE654" s="25"/>
      <c r="EF654" s="25"/>
      <c r="EG654" s="25"/>
      <c r="EH654" s="25"/>
      <c r="EI654" s="25"/>
      <c r="EJ654" s="25"/>
      <c r="EK654" s="25"/>
      <c r="EL654" s="25"/>
      <c r="EM654" s="25"/>
      <c r="EN654" s="25"/>
      <c r="EO654" s="25"/>
      <c r="EP654" s="25"/>
      <c r="EQ654" s="25"/>
      <c r="ER654" s="25"/>
      <c r="ES654" s="25"/>
      <c r="ET654" s="25"/>
      <c r="EU654" s="25"/>
      <c r="EV654" s="25"/>
      <c r="EW654" s="25"/>
      <c r="EX654" s="25"/>
      <c r="EY654" s="25"/>
      <c r="EZ654" s="25"/>
      <c r="FA654" s="25"/>
      <c r="FB654" s="25"/>
      <c r="FC654" s="25"/>
      <c r="FD654" s="25"/>
      <c r="FE654" s="25"/>
      <c r="FF654" s="25"/>
      <c r="FG654" s="25"/>
      <c r="FH654" s="25"/>
      <c r="FI654" s="25"/>
      <c r="FJ654" s="25"/>
      <c r="FK654" s="25"/>
      <c r="FL654" s="25"/>
      <c r="FM654" s="25"/>
      <c r="FN654" s="25"/>
      <c r="FO654" s="25"/>
      <c r="FP654" s="25"/>
      <c r="FQ654" s="25"/>
      <c r="FR654" s="25"/>
      <c r="FS654" s="25"/>
      <c r="FT654" s="25"/>
      <c r="FU654" s="25"/>
      <c r="FV654" s="25"/>
      <c r="FW654" s="25"/>
      <c r="FX654" s="25"/>
      <c r="FY654" s="25"/>
      <c r="FZ654" s="25"/>
      <c r="GA654" s="25"/>
      <c r="GB654" s="25"/>
      <c r="GC654" s="25"/>
      <c r="GD654" s="25"/>
      <c r="GE654" s="25"/>
      <c r="GF654" s="25"/>
      <c r="GG654" s="25"/>
      <c r="GH654" s="25"/>
      <c r="GI654" s="25"/>
      <c r="GJ654" s="25"/>
      <c r="GK654" s="25"/>
      <c r="GL654" s="25"/>
      <c r="GM654" s="25"/>
      <c r="GN654" s="25"/>
      <c r="GO654" s="25"/>
      <c r="GP654" s="25"/>
      <c r="GQ654" s="25"/>
      <c r="GR654" s="25"/>
      <c r="GS654" s="25"/>
      <c r="GT654" s="25"/>
      <c r="GU654" s="25"/>
      <c r="GV654" s="25"/>
      <c r="GW654" s="25"/>
      <c r="GX654" s="25"/>
      <c r="GY654" s="25"/>
      <c r="GZ654" s="25"/>
      <c r="HA654" s="25"/>
      <c r="HB654" s="25"/>
      <c r="HC654" s="25"/>
      <c r="HD654" s="25"/>
      <c r="HE654" s="25"/>
      <c r="HF654" s="25"/>
      <c r="HG654" s="25"/>
      <c r="HH654" s="25"/>
      <c r="HI654" s="25"/>
      <c r="HJ654" s="25"/>
      <c r="HK654" s="25"/>
      <c r="HL654" s="25"/>
      <c r="HM654" s="25"/>
      <c r="HN654" s="25"/>
      <c r="HO654" s="25"/>
      <c r="HP654" s="25"/>
      <c r="HQ654" s="25"/>
      <c r="HR654" s="25"/>
      <c r="HS654" s="25"/>
      <c r="HT654" s="25"/>
    </row>
    <row r="655" spans="1:228">
      <c r="B655" s="29"/>
      <c r="C655" s="212"/>
      <c r="D655" s="50"/>
      <c r="E655" s="41" t="s">
        <v>550</v>
      </c>
      <c r="F655" s="35"/>
      <c r="G655" s="30"/>
      <c r="H655" s="30"/>
      <c r="I655" s="189"/>
      <c r="J655" s="189"/>
      <c r="K655" s="189"/>
      <c r="L655" s="30"/>
      <c r="M655" s="40"/>
    </row>
    <row r="656" spans="1:228">
      <c r="B656" s="29"/>
      <c r="C656" s="212"/>
      <c r="D656" s="50"/>
      <c r="E656" s="41" t="s">
        <v>550</v>
      </c>
      <c r="F656" s="35"/>
      <c r="G656" s="30"/>
      <c r="H656" s="30"/>
      <c r="I656" s="189"/>
      <c r="J656" s="189"/>
      <c r="K656" s="189"/>
      <c r="L656" s="30"/>
      <c r="M656" s="40"/>
    </row>
    <row r="657" spans="1:228">
      <c r="B657" s="29"/>
      <c r="C657" s="212"/>
      <c r="D657" s="50"/>
      <c r="E657" s="41" t="s">
        <v>550</v>
      </c>
      <c r="F657" s="35"/>
      <c r="G657" s="30"/>
      <c r="H657" s="30"/>
      <c r="I657" s="189"/>
      <c r="J657" s="189"/>
      <c r="K657" s="189"/>
      <c r="L657" s="30"/>
      <c r="M657" s="40"/>
    </row>
    <row r="658" spans="1:228">
      <c r="B658" s="29"/>
      <c r="C658" s="212"/>
      <c r="D658" s="50"/>
      <c r="E658" s="41" t="s">
        <v>550</v>
      </c>
      <c r="F658" s="35"/>
      <c r="G658" s="30"/>
      <c r="H658" s="30"/>
      <c r="I658" s="189"/>
      <c r="J658" s="189"/>
      <c r="K658" s="189"/>
      <c r="L658" s="30"/>
      <c r="M658" s="40"/>
    </row>
    <row r="659" spans="1:228">
      <c r="B659" s="29"/>
      <c r="C659" s="212"/>
      <c r="D659" s="50"/>
      <c r="E659" s="41" t="s">
        <v>550</v>
      </c>
      <c r="F659" s="35"/>
      <c r="G659" s="30"/>
      <c r="H659" s="30"/>
      <c r="I659" s="189"/>
      <c r="J659" s="189"/>
      <c r="K659" s="189"/>
      <c r="L659" s="30"/>
      <c r="M659" s="40"/>
    </row>
    <row r="660" spans="1:228">
      <c r="A660" s="82">
        <v>12500</v>
      </c>
      <c r="B660" s="68" t="s">
        <v>168</v>
      </c>
      <c r="C660" s="70">
        <v>12</v>
      </c>
      <c r="D660" s="69"/>
      <c r="E660" s="69" t="s">
        <v>220</v>
      </c>
      <c r="F660" s="69" t="s">
        <v>220</v>
      </c>
      <c r="G660" s="69" t="s">
        <v>220</v>
      </c>
      <c r="H660" s="70"/>
      <c r="I660" s="152" t="s">
        <v>221</v>
      </c>
      <c r="J660" s="152" t="s">
        <v>222</v>
      </c>
      <c r="K660" s="190" t="s">
        <v>322</v>
      </c>
      <c r="L660" s="70"/>
      <c r="M660" s="71"/>
    </row>
    <row r="661" spans="1:228">
      <c r="B661" s="29"/>
      <c r="C661" s="30"/>
      <c r="D661" s="43"/>
      <c r="E661" s="43" t="s">
        <v>220</v>
      </c>
      <c r="F661" s="35"/>
      <c r="G661" s="30"/>
      <c r="H661" s="30"/>
      <c r="I661" s="189"/>
      <c r="J661" s="189"/>
      <c r="K661" s="189"/>
      <c r="L661" s="30"/>
    </row>
    <row r="662" spans="1:228">
      <c r="B662" s="29"/>
      <c r="C662" s="30"/>
      <c r="D662" s="43"/>
      <c r="E662" s="43" t="s">
        <v>220</v>
      </c>
      <c r="F662" s="35"/>
      <c r="G662" s="30"/>
      <c r="H662" s="30"/>
      <c r="I662" s="189"/>
      <c r="J662" s="189"/>
      <c r="K662" s="189"/>
      <c r="L662" s="30"/>
    </row>
    <row r="663" spans="1:228">
      <c r="B663" s="29"/>
      <c r="C663" s="30"/>
      <c r="D663" s="43"/>
      <c r="E663" s="43" t="s">
        <v>220</v>
      </c>
      <c r="F663" s="35"/>
      <c r="G663" s="30"/>
      <c r="H663" s="30"/>
      <c r="I663" s="189"/>
      <c r="J663" s="189"/>
      <c r="K663" s="189"/>
      <c r="L663" s="30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  <c r="AA663" s="71"/>
      <c r="AB663" s="71"/>
      <c r="AC663" s="71"/>
      <c r="AD663" s="71"/>
      <c r="AE663" s="71"/>
      <c r="AF663" s="71"/>
      <c r="AG663" s="71"/>
      <c r="AH663" s="71"/>
      <c r="AI663" s="71"/>
      <c r="AJ663" s="71"/>
      <c r="AK663" s="71"/>
      <c r="AL663" s="71"/>
      <c r="AM663" s="71"/>
      <c r="AN663" s="71"/>
      <c r="AO663" s="71"/>
      <c r="AP663" s="71"/>
      <c r="AQ663" s="71"/>
      <c r="AR663" s="71"/>
      <c r="AS663" s="71"/>
      <c r="AT663" s="71"/>
      <c r="AU663" s="71"/>
      <c r="AV663" s="71"/>
      <c r="AW663" s="71"/>
      <c r="AX663" s="71"/>
      <c r="AY663" s="71"/>
      <c r="AZ663" s="71"/>
      <c r="BA663" s="71"/>
      <c r="BB663" s="71"/>
      <c r="BC663" s="71"/>
      <c r="BD663" s="71"/>
      <c r="BE663" s="71"/>
      <c r="BF663" s="71"/>
      <c r="BG663" s="71"/>
      <c r="BH663" s="71"/>
      <c r="BI663" s="71"/>
      <c r="BJ663" s="71"/>
      <c r="BK663" s="71"/>
      <c r="BL663" s="71"/>
      <c r="BM663" s="71"/>
      <c r="BN663" s="71"/>
      <c r="BO663" s="71"/>
      <c r="BP663" s="71"/>
      <c r="BQ663" s="71"/>
      <c r="BR663" s="71"/>
      <c r="BS663" s="71"/>
      <c r="BT663" s="71"/>
      <c r="BU663" s="71"/>
      <c r="BV663" s="71"/>
      <c r="BW663" s="71"/>
      <c r="BX663" s="71"/>
      <c r="BY663" s="71"/>
      <c r="BZ663" s="71"/>
      <c r="CA663" s="71"/>
      <c r="CB663" s="71"/>
      <c r="CC663" s="71"/>
      <c r="CD663" s="71"/>
      <c r="CE663" s="71"/>
      <c r="CF663" s="71"/>
      <c r="CG663" s="71"/>
      <c r="CH663" s="71"/>
      <c r="CI663" s="71"/>
      <c r="CJ663" s="71"/>
      <c r="CK663" s="71"/>
      <c r="CL663" s="71"/>
      <c r="CM663" s="71"/>
      <c r="CN663" s="71"/>
      <c r="CO663" s="71"/>
      <c r="CP663" s="71"/>
      <c r="CQ663" s="71"/>
      <c r="CR663" s="71"/>
      <c r="CS663" s="71"/>
      <c r="CT663" s="71"/>
      <c r="CU663" s="71"/>
      <c r="CV663" s="71"/>
      <c r="CW663" s="71"/>
      <c r="CX663" s="71"/>
      <c r="CY663" s="71"/>
      <c r="CZ663" s="71"/>
      <c r="DA663" s="71"/>
      <c r="DB663" s="71"/>
      <c r="DC663" s="71"/>
      <c r="DD663" s="71"/>
      <c r="DE663" s="71"/>
      <c r="DF663" s="71"/>
      <c r="DG663" s="71"/>
      <c r="DH663" s="71"/>
      <c r="DI663" s="71"/>
      <c r="DJ663" s="71"/>
      <c r="DK663" s="71"/>
      <c r="DL663" s="71"/>
      <c r="DM663" s="71"/>
      <c r="DN663" s="71"/>
      <c r="DO663" s="71"/>
      <c r="DP663" s="71"/>
      <c r="DQ663" s="71"/>
      <c r="DR663" s="71"/>
      <c r="DS663" s="71"/>
      <c r="DT663" s="71"/>
      <c r="DU663" s="71"/>
      <c r="DV663" s="71"/>
      <c r="DW663" s="71"/>
      <c r="DX663" s="71"/>
      <c r="DY663" s="71"/>
      <c r="DZ663" s="71"/>
      <c r="EA663" s="71"/>
      <c r="EB663" s="71"/>
      <c r="EC663" s="71"/>
      <c r="ED663" s="71"/>
      <c r="EE663" s="71"/>
      <c r="EF663" s="71"/>
      <c r="EG663" s="71"/>
      <c r="EH663" s="71"/>
      <c r="EI663" s="71"/>
      <c r="EJ663" s="71"/>
      <c r="EK663" s="71"/>
      <c r="EL663" s="71"/>
      <c r="EM663" s="71"/>
      <c r="EN663" s="71"/>
      <c r="EO663" s="71"/>
      <c r="EP663" s="71"/>
      <c r="EQ663" s="71"/>
      <c r="ER663" s="71"/>
      <c r="ES663" s="71"/>
      <c r="ET663" s="71"/>
      <c r="EU663" s="71"/>
      <c r="EV663" s="71"/>
      <c r="EW663" s="71"/>
      <c r="EX663" s="71"/>
      <c r="EY663" s="71"/>
      <c r="EZ663" s="71"/>
      <c r="FA663" s="71"/>
      <c r="FB663" s="71"/>
      <c r="FC663" s="71"/>
      <c r="FD663" s="71"/>
      <c r="FE663" s="71"/>
      <c r="FF663" s="71"/>
      <c r="FG663" s="71"/>
      <c r="FH663" s="71"/>
      <c r="FI663" s="71"/>
      <c r="FJ663" s="71"/>
      <c r="FK663" s="71"/>
      <c r="FL663" s="71"/>
      <c r="FM663" s="71"/>
      <c r="FN663" s="71"/>
      <c r="FO663" s="71"/>
      <c r="FP663" s="71"/>
      <c r="FQ663" s="71"/>
      <c r="FR663" s="71"/>
      <c r="FS663" s="71"/>
      <c r="FT663" s="71"/>
      <c r="FU663" s="71"/>
      <c r="FV663" s="71"/>
      <c r="FW663" s="71"/>
      <c r="FX663" s="71"/>
      <c r="FY663" s="71"/>
      <c r="FZ663" s="71"/>
      <c r="GA663" s="71"/>
      <c r="GB663" s="71"/>
      <c r="GC663" s="71"/>
      <c r="GD663" s="71"/>
      <c r="GE663" s="71"/>
      <c r="GF663" s="71"/>
      <c r="GG663" s="71"/>
      <c r="GH663" s="71"/>
      <c r="GI663" s="71"/>
      <c r="GJ663" s="71"/>
      <c r="GK663" s="71"/>
      <c r="GL663" s="71"/>
      <c r="GM663" s="71"/>
      <c r="GN663" s="71"/>
      <c r="GO663" s="71"/>
      <c r="GP663" s="71"/>
      <c r="GQ663" s="71"/>
      <c r="GR663" s="71"/>
      <c r="GS663" s="71"/>
      <c r="GT663" s="71"/>
      <c r="GU663" s="71"/>
      <c r="GV663" s="71"/>
      <c r="GW663" s="71"/>
      <c r="GX663" s="71"/>
      <c r="GY663" s="71"/>
      <c r="GZ663" s="71"/>
      <c r="HA663" s="71"/>
      <c r="HB663" s="71"/>
      <c r="HC663" s="71"/>
      <c r="HD663" s="71"/>
      <c r="HE663" s="71"/>
      <c r="HF663" s="71"/>
      <c r="HG663" s="71"/>
      <c r="HH663" s="71"/>
      <c r="HI663" s="71"/>
      <c r="HJ663" s="71"/>
      <c r="HK663" s="71"/>
      <c r="HL663" s="71"/>
      <c r="HM663" s="71"/>
      <c r="HN663" s="71"/>
      <c r="HO663" s="71"/>
      <c r="HP663" s="71"/>
      <c r="HQ663" s="71"/>
      <c r="HR663" s="71"/>
      <c r="HS663" s="71"/>
      <c r="HT663" s="71"/>
    </row>
    <row r="664" spans="1:228">
      <c r="B664" s="29"/>
      <c r="C664" s="30"/>
      <c r="D664" s="43"/>
      <c r="E664" s="43" t="s">
        <v>220</v>
      </c>
      <c r="F664" s="35"/>
      <c r="G664" s="30"/>
      <c r="H664" s="30"/>
      <c r="I664" s="189"/>
      <c r="J664" s="189"/>
      <c r="K664" s="189"/>
      <c r="L664" s="30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  <c r="BE664" s="53"/>
      <c r="BF664" s="53"/>
      <c r="BG664" s="53"/>
      <c r="BH664" s="53"/>
      <c r="BI664" s="53"/>
      <c r="BJ664" s="53"/>
      <c r="BK664" s="53"/>
      <c r="BL664" s="53"/>
      <c r="BM664" s="53"/>
      <c r="BN664" s="53"/>
      <c r="BO664" s="53"/>
      <c r="BP664" s="53"/>
      <c r="BQ664" s="53"/>
      <c r="BR664" s="53"/>
      <c r="BS664" s="53"/>
      <c r="BT664" s="53"/>
      <c r="BU664" s="53"/>
      <c r="BV664" s="53"/>
      <c r="BW664" s="53"/>
      <c r="BX664" s="53"/>
      <c r="BY664" s="53"/>
      <c r="BZ664" s="53"/>
      <c r="CA664" s="53"/>
      <c r="CB664" s="53"/>
      <c r="CC664" s="53"/>
      <c r="CD664" s="53"/>
      <c r="CE664" s="53"/>
      <c r="CF664" s="53"/>
      <c r="CG664" s="53"/>
      <c r="CH664" s="53"/>
      <c r="CI664" s="53"/>
      <c r="CJ664" s="53"/>
      <c r="CK664" s="53"/>
      <c r="CL664" s="53"/>
      <c r="CM664" s="53"/>
      <c r="CN664" s="53"/>
      <c r="CO664" s="53"/>
      <c r="CP664" s="53"/>
      <c r="CQ664" s="53"/>
      <c r="CR664" s="53"/>
      <c r="CS664" s="53"/>
      <c r="CT664" s="53"/>
      <c r="CU664" s="53"/>
      <c r="CV664" s="53"/>
      <c r="CW664" s="53"/>
      <c r="CX664" s="53"/>
      <c r="CY664" s="53"/>
      <c r="CZ664" s="53"/>
      <c r="DA664" s="53"/>
      <c r="DB664" s="53"/>
      <c r="DC664" s="53"/>
      <c r="DD664" s="53"/>
      <c r="DE664" s="53"/>
      <c r="DF664" s="53"/>
      <c r="DG664" s="53"/>
      <c r="DH664" s="53"/>
      <c r="DI664" s="53"/>
      <c r="DJ664" s="53"/>
      <c r="DK664" s="53"/>
      <c r="DL664" s="53"/>
      <c r="DM664" s="53"/>
      <c r="DN664" s="53"/>
      <c r="DO664" s="53"/>
      <c r="DP664" s="53"/>
      <c r="DQ664" s="53"/>
      <c r="DR664" s="53"/>
      <c r="DS664" s="53"/>
      <c r="DT664" s="53"/>
      <c r="DU664" s="53"/>
      <c r="DV664" s="53"/>
      <c r="DW664" s="53"/>
      <c r="DX664" s="53"/>
      <c r="DY664" s="53"/>
      <c r="DZ664" s="53"/>
      <c r="EA664" s="53"/>
      <c r="EB664" s="53"/>
      <c r="EC664" s="53"/>
      <c r="ED664" s="53"/>
      <c r="EE664" s="53"/>
      <c r="EF664" s="53"/>
      <c r="EG664" s="53"/>
      <c r="EH664" s="53"/>
      <c r="EI664" s="53"/>
      <c r="EJ664" s="53"/>
      <c r="EK664" s="53"/>
      <c r="EL664" s="53"/>
      <c r="EM664" s="53"/>
      <c r="EN664" s="53"/>
      <c r="EO664" s="53"/>
      <c r="EP664" s="53"/>
      <c r="EQ664" s="53"/>
      <c r="ER664" s="53"/>
      <c r="ES664" s="53"/>
      <c r="ET664" s="53"/>
      <c r="EU664" s="53"/>
      <c r="EV664" s="53"/>
      <c r="EW664" s="53"/>
      <c r="EX664" s="53"/>
      <c r="EY664" s="53"/>
      <c r="EZ664" s="53"/>
      <c r="FA664" s="53"/>
      <c r="FB664" s="53"/>
      <c r="FC664" s="53"/>
      <c r="FD664" s="53"/>
      <c r="FE664" s="53"/>
      <c r="FF664" s="53"/>
      <c r="FG664" s="53"/>
      <c r="FH664" s="53"/>
      <c r="FI664" s="53"/>
      <c r="FJ664" s="53"/>
      <c r="FK664" s="53"/>
      <c r="FL664" s="53"/>
      <c r="FM664" s="53"/>
      <c r="FN664" s="53"/>
      <c r="FO664" s="53"/>
      <c r="FP664" s="53"/>
      <c r="FQ664" s="53"/>
      <c r="FR664" s="53"/>
      <c r="FS664" s="53"/>
      <c r="FT664" s="53"/>
      <c r="FU664" s="53"/>
      <c r="FV664" s="53"/>
      <c r="FW664" s="53"/>
      <c r="FX664" s="53"/>
      <c r="FY664" s="53"/>
      <c r="FZ664" s="53"/>
      <c r="GA664" s="53"/>
      <c r="GB664" s="53"/>
      <c r="GC664" s="53"/>
      <c r="GD664" s="53"/>
      <c r="GE664" s="53"/>
      <c r="GF664" s="53"/>
      <c r="GG664" s="53"/>
      <c r="GH664" s="53"/>
      <c r="GI664" s="53"/>
      <c r="GJ664" s="53"/>
      <c r="GK664" s="53"/>
      <c r="GL664" s="53"/>
      <c r="GM664" s="53"/>
      <c r="GN664" s="53"/>
      <c r="GO664" s="53"/>
      <c r="GP664" s="53"/>
      <c r="GQ664" s="53"/>
      <c r="GR664" s="53"/>
      <c r="GS664" s="53"/>
      <c r="GT664" s="53"/>
      <c r="GU664" s="53"/>
      <c r="GV664" s="53"/>
      <c r="GW664" s="53"/>
      <c r="GX664" s="53"/>
      <c r="GY664" s="53"/>
      <c r="GZ664" s="53"/>
      <c r="HA664" s="53"/>
      <c r="HB664" s="53"/>
      <c r="HC664" s="53"/>
      <c r="HD664" s="53"/>
      <c r="HE664" s="53"/>
      <c r="HF664" s="53"/>
      <c r="HG664" s="53"/>
      <c r="HH664" s="53"/>
      <c r="HI664" s="53"/>
      <c r="HJ664" s="53"/>
      <c r="HK664" s="53"/>
      <c r="HL664" s="53"/>
      <c r="HM664" s="53"/>
      <c r="HN664" s="53"/>
      <c r="HO664" s="53"/>
      <c r="HP664" s="53"/>
      <c r="HQ664" s="53"/>
      <c r="HR664" s="53"/>
      <c r="HS664" s="53"/>
      <c r="HT664" s="53"/>
    </row>
    <row r="665" spans="1:228" s="71" customFormat="1">
      <c r="A665" s="83"/>
      <c r="B665" s="29"/>
      <c r="C665" s="30"/>
      <c r="D665" s="43"/>
      <c r="E665" s="43" t="s">
        <v>220</v>
      </c>
      <c r="F665" s="35"/>
      <c r="G665" s="30"/>
      <c r="H665" s="30"/>
      <c r="I665" s="189"/>
      <c r="J665" s="189"/>
      <c r="K665" s="189"/>
      <c r="L665" s="30"/>
      <c r="M665" s="25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  <c r="BE665" s="53"/>
      <c r="BF665" s="53"/>
      <c r="BG665" s="53"/>
      <c r="BH665" s="53"/>
      <c r="BI665" s="53"/>
      <c r="BJ665" s="53"/>
      <c r="BK665" s="53"/>
      <c r="BL665" s="53"/>
      <c r="BM665" s="53"/>
      <c r="BN665" s="53"/>
      <c r="BO665" s="53"/>
      <c r="BP665" s="53"/>
      <c r="BQ665" s="53"/>
      <c r="BR665" s="53"/>
      <c r="BS665" s="53"/>
      <c r="BT665" s="53"/>
      <c r="BU665" s="53"/>
      <c r="BV665" s="53"/>
      <c r="BW665" s="53"/>
      <c r="BX665" s="53"/>
      <c r="BY665" s="53"/>
      <c r="BZ665" s="53"/>
      <c r="CA665" s="53"/>
      <c r="CB665" s="53"/>
      <c r="CC665" s="53"/>
      <c r="CD665" s="53"/>
      <c r="CE665" s="53"/>
      <c r="CF665" s="53"/>
      <c r="CG665" s="53"/>
      <c r="CH665" s="53"/>
      <c r="CI665" s="53"/>
      <c r="CJ665" s="53"/>
      <c r="CK665" s="53"/>
      <c r="CL665" s="53"/>
      <c r="CM665" s="53"/>
      <c r="CN665" s="53"/>
      <c r="CO665" s="53"/>
      <c r="CP665" s="53"/>
      <c r="CQ665" s="53"/>
      <c r="CR665" s="53"/>
      <c r="CS665" s="53"/>
      <c r="CT665" s="53"/>
      <c r="CU665" s="53"/>
      <c r="CV665" s="53"/>
      <c r="CW665" s="53"/>
      <c r="CX665" s="53"/>
      <c r="CY665" s="53"/>
      <c r="CZ665" s="53"/>
      <c r="DA665" s="53"/>
      <c r="DB665" s="53"/>
      <c r="DC665" s="53"/>
      <c r="DD665" s="53"/>
      <c r="DE665" s="53"/>
      <c r="DF665" s="53"/>
      <c r="DG665" s="53"/>
      <c r="DH665" s="53"/>
      <c r="DI665" s="53"/>
      <c r="DJ665" s="53"/>
      <c r="DK665" s="53"/>
      <c r="DL665" s="53"/>
      <c r="DM665" s="53"/>
      <c r="DN665" s="53"/>
      <c r="DO665" s="53"/>
      <c r="DP665" s="53"/>
      <c r="DQ665" s="53"/>
      <c r="DR665" s="53"/>
      <c r="DS665" s="53"/>
      <c r="DT665" s="53"/>
      <c r="DU665" s="53"/>
      <c r="DV665" s="53"/>
      <c r="DW665" s="53"/>
      <c r="DX665" s="53"/>
      <c r="DY665" s="53"/>
      <c r="DZ665" s="53"/>
      <c r="EA665" s="53"/>
      <c r="EB665" s="53"/>
      <c r="EC665" s="53"/>
      <c r="ED665" s="53"/>
      <c r="EE665" s="53"/>
      <c r="EF665" s="53"/>
      <c r="EG665" s="53"/>
      <c r="EH665" s="53"/>
      <c r="EI665" s="53"/>
      <c r="EJ665" s="53"/>
      <c r="EK665" s="53"/>
      <c r="EL665" s="53"/>
      <c r="EM665" s="53"/>
      <c r="EN665" s="53"/>
      <c r="EO665" s="53"/>
      <c r="EP665" s="53"/>
      <c r="EQ665" s="53"/>
      <c r="ER665" s="53"/>
      <c r="ES665" s="53"/>
      <c r="ET665" s="53"/>
      <c r="EU665" s="53"/>
      <c r="EV665" s="53"/>
      <c r="EW665" s="53"/>
      <c r="EX665" s="53"/>
      <c r="EY665" s="53"/>
      <c r="EZ665" s="53"/>
      <c r="FA665" s="53"/>
      <c r="FB665" s="53"/>
      <c r="FC665" s="53"/>
      <c r="FD665" s="53"/>
      <c r="FE665" s="53"/>
      <c r="FF665" s="53"/>
      <c r="FG665" s="53"/>
      <c r="FH665" s="53"/>
      <c r="FI665" s="53"/>
      <c r="FJ665" s="53"/>
      <c r="FK665" s="53"/>
      <c r="FL665" s="53"/>
      <c r="FM665" s="53"/>
      <c r="FN665" s="53"/>
      <c r="FO665" s="53"/>
      <c r="FP665" s="53"/>
      <c r="FQ665" s="53"/>
      <c r="FR665" s="53"/>
      <c r="FS665" s="53"/>
      <c r="FT665" s="53"/>
      <c r="FU665" s="53"/>
      <c r="FV665" s="53"/>
      <c r="FW665" s="53"/>
      <c r="FX665" s="53"/>
      <c r="FY665" s="53"/>
      <c r="FZ665" s="53"/>
      <c r="GA665" s="53"/>
      <c r="GB665" s="53"/>
      <c r="GC665" s="53"/>
      <c r="GD665" s="53"/>
      <c r="GE665" s="53"/>
      <c r="GF665" s="53"/>
      <c r="GG665" s="53"/>
      <c r="GH665" s="53"/>
      <c r="GI665" s="53"/>
      <c r="GJ665" s="53"/>
      <c r="GK665" s="53"/>
      <c r="GL665" s="53"/>
      <c r="GM665" s="53"/>
      <c r="GN665" s="53"/>
      <c r="GO665" s="53"/>
      <c r="GP665" s="53"/>
      <c r="GQ665" s="53"/>
      <c r="GR665" s="53"/>
      <c r="GS665" s="53"/>
      <c r="GT665" s="53"/>
      <c r="GU665" s="53"/>
      <c r="GV665" s="53"/>
      <c r="GW665" s="53"/>
      <c r="GX665" s="53"/>
      <c r="GY665" s="53"/>
      <c r="GZ665" s="53"/>
      <c r="HA665" s="53"/>
      <c r="HB665" s="53"/>
      <c r="HC665" s="53"/>
      <c r="HD665" s="53"/>
      <c r="HE665" s="53"/>
      <c r="HF665" s="53"/>
      <c r="HG665" s="53"/>
      <c r="HH665" s="53"/>
      <c r="HI665" s="53"/>
      <c r="HJ665" s="53"/>
      <c r="HK665" s="53"/>
      <c r="HL665" s="53"/>
      <c r="HM665" s="53"/>
      <c r="HN665" s="53"/>
      <c r="HO665" s="53"/>
      <c r="HP665" s="53"/>
      <c r="HQ665" s="53"/>
      <c r="HR665" s="53"/>
      <c r="HS665" s="53"/>
      <c r="HT665" s="53"/>
    </row>
    <row r="666" spans="1:228">
      <c r="B666" s="29"/>
      <c r="C666" s="30"/>
      <c r="D666" s="43"/>
      <c r="E666" s="43" t="s">
        <v>220</v>
      </c>
      <c r="F666" s="35"/>
      <c r="G666" s="30"/>
      <c r="H666" s="30"/>
      <c r="I666" s="189"/>
      <c r="J666" s="189"/>
      <c r="K666" s="189"/>
      <c r="L666" s="30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  <c r="BE666" s="53"/>
      <c r="BF666" s="53"/>
      <c r="BG666" s="53"/>
      <c r="BH666" s="53"/>
      <c r="BI666" s="53"/>
      <c r="BJ666" s="53"/>
      <c r="BK666" s="53"/>
      <c r="BL666" s="53"/>
      <c r="BM666" s="53"/>
      <c r="BN666" s="53"/>
      <c r="BO666" s="53"/>
      <c r="BP666" s="53"/>
      <c r="BQ666" s="53"/>
      <c r="BR666" s="53"/>
      <c r="BS666" s="53"/>
      <c r="BT666" s="53"/>
      <c r="BU666" s="53"/>
      <c r="BV666" s="53"/>
      <c r="BW666" s="53"/>
      <c r="BX666" s="53"/>
      <c r="BY666" s="53"/>
      <c r="BZ666" s="53"/>
      <c r="CA666" s="53"/>
      <c r="CB666" s="53"/>
      <c r="CC666" s="53"/>
      <c r="CD666" s="53"/>
      <c r="CE666" s="53"/>
      <c r="CF666" s="53"/>
      <c r="CG666" s="53"/>
      <c r="CH666" s="53"/>
      <c r="CI666" s="53"/>
      <c r="CJ666" s="53"/>
      <c r="CK666" s="53"/>
      <c r="CL666" s="53"/>
      <c r="CM666" s="53"/>
      <c r="CN666" s="53"/>
      <c r="CO666" s="53"/>
      <c r="CP666" s="53"/>
      <c r="CQ666" s="53"/>
      <c r="CR666" s="53"/>
      <c r="CS666" s="53"/>
      <c r="CT666" s="53"/>
      <c r="CU666" s="53"/>
      <c r="CV666" s="53"/>
      <c r="CW666" s="53"/>
      <c r="CX666" s="53"/>
      <c r="CY666" s="53"/>
      <c r="CZ666" s="53"/>
      <c r="DA666" s="53"/>
      <c r="DB666" s="53"/>
      <c r="DC666" s="53"/>
      <c r="DD666" s="53"/>
      <c r="DE666" s="53"/>
      <c r="DF666" s="53"/>
      <c r="DG666" s="53"/>
      <c r="DH666" s="53"/>
      <c r="DI666" s="53"/>
      <c r="DJ666" s="53"/>
      <c r="DK666" s="53"/>
      <c r="DL666" s="53"/>
      <c r="DM666" s="53"/>
      <c r="DN666" s="53"/>
      <c r="DO666" s="53"/>
      <c r="DP666" s="53"/>
      <c r="DQ666" s="53"/>
      <c r="DR666" s="53"/>
      <c r="DS666" s="53"/>
      <c r="DT666" s="53"/>
      <c r="DU666" s="53"/>
      <c r="DV666" s="53"/>
      <c r="DW666" s="53"/>
      <c r="DX666" s="53"/>
      <c r="DY666" s="53"/>
      <c r="DZ666" s="53"/>
      <c r="EA666" s="53"/>
      <c r="EB666" s="53"/>
      <c r="EC666" s="53"/>
      <c r="ED666" s="53"/>
      <c r="EE666" s="53"/>
      <c r="EF666" s="53"/>
      <c r="EG666" s="53"/>
      <c r="EH666" s="53"/>
      <c r="EI666" s="53"/>
      <c r="EJ666" s="53"/>
      <c r="EK666" s="53"/>
      <c r="EL666" s="53"/>
      <c r="EM666" s="53"/>
      <c r="EN666" s="53"/>
      <c r="EO666" s="53"/>
      <c r="EP666" s="53"/>
      <c r="EQ666" s="53"/>
      <c r="ER666" s="53"/>
      <c r="ES666" s="53"/>
      <c r="ET666" s="53"/>
      <c r="EU666" s="53"/>
      <c r="EV666" s="53"/>
      <c r="EW666" s="53"/>
      <c r="EX666" s="53"/>
      <c r="EY666" s="53"/>
      <c r="EZ666" s="53"/>
      <c r="FA666" s="53"/>
      <c r="FB666" s="53"/>
      <c r="FC666" s="53"/>
      <c r="FD666" s="53"/>
      <c r="FE666" s="53"/>
      <c r="FF666" s="53"/>
      <c r="FG666" s="53"/>
      <c r="FH666" s="53"/>
      <c r="FI666" s="53"/>
      <c r="FJ666" s="53"/>
      <c r="FK666" s="53"/>
      <c r="FL666" s="53"/>
      <c r="FM666" s="53"/>
      <c r="FN666" s="53"/>
      <c r="FO666" s="53"/>
      <c r="FP666" s="53"/>
      <c r="FQ666" s="53"/>
      <c r="FR666" s="53"/>
      <c r="FS666" s="53"/>
      <c r="FT666" s="53"/>
      <c r="FU666" s="53"/>
      <c r="FV666" s="53"/>
      <c r="FW666" s="53"/>
      <c r="FX666" s="53"/>
      <c r="FY666" s="53"/>
      <c r="FZ666" s="53"/>
      <c r="GA666" s="53"/>
      <c r="GB666" s="53"/>
      <c r="GC666" s="53"/>
      <c r="GD666" s="53"/>
      <c r="GE666" s="53"/>
      <c r="GF666" s="53"/>
      <c r="GG666" s="53"/>
      <c r="GH666" s="53"/>
      <c r="GI666" s="53"/>
      <c r="GJ666" s="53"/>
      <c r="GK666" s="53"/>
      <c r="GL666" s="53"/>
      <c r="GM666" s="53"/>
      <c r="GN666" s="53"/>
      <c r="GO666" s="53"/>
      <c r="GP666" s="53"/>
      <c r="GQ666" s="53"/>
      <c r="GR666" s="53"/>
      <c r="GS666" s="53"/>
      <c r="GT666" s="53"/>
      <c r="GU666" s="53"/>
      <c r="GV666" s="53"/>
      <c r="GW666" s="53"/>
      <c r="GX666" s="53"/>
      <c r="GY666" s="53"/>
      <c r="GZ666" s="53"/>
      <c r="HA666" s="53"/>
      <c r="HB666" s="53"/>
      <c r="HC666" s="53"/>
      <c r="HD666" s="53"/>
      <c r="HE666" s="53"/>
      <c r="HF666" s="53"/>
      <c r="HG666" s="53"/>
      <c r="HH666" s="53"/>
      <c r="HI666" s="53"/>
      <c r="HJ666" s="53"/>
      <c r="HK666" s="53"/>
      <c r="HL666" s="53"/>
      <c r="HM666" s="53"/>
      <c r="HN666" s="53"/>
      <c r="HO666" s="53"/>
      <c r="HP666" s="53"/>
      <c r="HQ666" s="53"/>
      <c r="HR666" s="53"/>
      <c r="HS666" s="53"/>
      <c r="HT666" s="53"/>
    </row>
    <row r="667" spans="1:228">
      <c r="B667" s="29"/>
      <c r="C667" s="30"/>
      <c r="D667" s="43"/>
      <c r="E667" s="43" t="s">
        <v>220</v>
      </c>
      <c r="F667" s="35"/>
      <c r="G667" s="30"/>
      <c r="H667" s="30"/>
      <c r="I667" s="189"/>
      <c r="J667" s="189"/>
      <c r="K667" s="189"/>
      <c r="L667" s="30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  <c r="BE667" s="53"/>
      <c r="BF667" s="53"/>
      <c r="BG667" s="53"/>
      <c r="BH667" s="53"/>
      <c r="BI667" s="53"/>
      <c r="BJ667" s="53"/>
      <c r="BK667" s="53"/>
      <c r="BL667" s="53"/>
      <c r="BM667" s="53"/>
      <c r="BN667" s="53"/>
      <c r="BO667" s="53"/>
      <c r="BP667" s="53"/>
      <c r="BQ667" s="53"/>
      <c r="BR667" s="53"/>
      <c r="BS667" s="53"/>
      <c r="BT667" s="53"/>
      <c r="BU667" s="53"/>
      <c r="BV667" s="53"/>
      <c r="BW667" s="53"/>
      <c r="BX667" s="53"/>
      <c r="BY667" s="53"/>
      <c r="BZ667" s="53"/>
      <c r="CA667" s="53"/>
      <c r="CB667" s="53"/>
      <c r="CC667" s="53"/>
      <c r="CD667" s="53"/>
      <c r="CE667" s="53"/>
      <c r="CF667" s="53"/>
      <c r="CG667" s="53"/>
      <c r="CH667" s="53"/>
      <c r="CI667" s="53"/>
      <c r="CJ667" s="53"/>
      <c r="CK667" s="53"/>
      <c r="CL667" s="53"/>
      <c r="CM667" s="53"/>
      <c r="CN667" s="53"/>
      <c r="CO667" s="53"/>
      <c r="CP667" s="53"/>
      <c r="CQ667" s="53"/>
      <c r="CR667" s="53"/>
      <c r="CS667" s="53"/>
      <c r="CT667" s="53"/>
      <c r="CU667" s="53"/>
      <c r="CV667" s="53"/>
      <c r="CW667" s="53"/>
      <c r="CX667" s="53"/>
      <c r="CY667" s="53"/>
      <c r="CZ667" s="53"/>
      <c r="DA667" s="53"/>
      <c r="DB667" s="53"/>
      <c r="DC667" s="53"/>
      <c r="DD667" s="53"/>
      <c r="DE667" s="53"/>
      <c r="DF667" s="53"/>
      <c r="DG667" s="53"/>
      <c r="DH667" s="53"/>
      <c r="DI667" s="53"/>
      <c r="DJ667" s="53"/>
      <c r="DK667" s="53"/>
      <c r="DL667" s="53"/>
      <c r="DM667" s="53"/>
      <c r="DN667" s="53"/>
      <c r="DO667" s="53"/>
      <c r="DP667" s="53"/>
      <c r="DQ667" s="53"/>
      <c r="DR667" s="53"/>
      <c r="DS667" s="53"/>
      <c r="DT667" s="53"/>
      <c r="DU667" s="53"/>
      <c r="DV667" s="53"/>
      <c r="DW667" s="53"/>
      <c r="DX667" s="53"/>
      <c r="DY667" s="53"/>
      <c r="DZ667" s="53"/>
      <c r="EA667" s="53"/>
      <c r="EB667" s="53"/>
      <c r="EC667" s="53"/>
      <c r="ED667" s="53"/>
      <c r="EE667" s="53"/>
      <c r="EF667" s="53"/>
      <c r="EG667" s="53"/>
      <c r="EH667" s="53"/>
      <c r="EI667" s="53"/>
      <c r="EJ667" s="53"/>
      <c r="EK667" s="53"/>
      <c r="EL667" s="53"/>
      <c r="EM667" s="53"/>
      <c r="EN667" s="53"/>
      <c r="EO667" s="53"/>
      <c r="EP667" s="53"/>
      <c r="EQ667" s="53"/>
      <c r="ER667" s="53"/>
      <c r="ES667" s="53"/>
      <c r="ET667" s="53"/>
      <c r="EU667" s="53"/>
      <c r="EV667" s="53"/>
      <c r="EW667" s="53"/>
      <c r="EX667" s="53"/>
      <c r="EY667" s="53"/>
      <c r="EZ667" s="53"/>
      <c r="FA667" s="53"/>
      <c r="FB667" s="53"/>
      <c r="FC667" s="53"/>
      <c r="FD667" s="53"/>
      <c r="FE667" s="53"/>
      <c r="FF667" s="53"/>
      <c r="FG667" s="53"/>
      <c r="FH667" s="53"/>
      <c r="FI667" s="53"/>
      <c r="FJ667" s="53"/>
      <c r="FK667" s="53"/>
      <c r="FL667" s="53"/>
      <c r="FM667" s="53"/>
      <c r="FN667" s="53"/>
      <c r="FO667" s="53"/>
      <c r="FP667" s="53"/>
      <c r="FQ667" s="53"/>
      <c r="FR667" s="53"/>
      <c r="FS667" s="53"/>
      <c r="FT667" s="53"/>
      <c r="FU667" s="53"/>
      <c r="FV667" s="53"/>
      <c r="FW667" s="53"/>
      <c r="FX667" s="53"/>
      <c r="FY667" s="53"/>
      <c r="FZ667" s="53"/>
      <c r="GA667" s="53"/>
      <c r="GB667" s="53"/>
      <c r="GC667" s="53"/>
      <c r="GD667" s="53"/>
      <c r="GE667" s="53"/>
      <c r="GF667" s="53"/>
      <c r="GG667" s="53"/>
      <c r="GH667" s="53"/>
      <c r="GI667" s="53"/>
      <c r="GJ667" s="53"/>
      <c r="GK667" s="53"/>
      <c r="GL667" s="53"/>
      <c r="GM667" s="53"/>
      <c r="GN667" s="53"/>
      <c r="GO667" s="53"/>
      <c r="GP667" s="53"/>
      <c r="GQ667" s="53"/>
      <c r="GR667" s="53"/>
      <c r="GS667" s="53"/>
      <c r="GT667" s="53"/>
      <c r="GU667" s="53"/>
      <c r="GV667" s="53"/>
      <c r="GW667" s="53"/>
      <c r="GX667" s="53"/>
      <c r="GY667" s="53"/>
      <c r="GZ667" s="53"/>
      <c r="HA667" s="53"/>
      <c r="HB667" s="53"/>
      <c r="HC667" s="53"/>
      <c r="HD667" s="53"/>
      <c r="HE667" s="53"/>
      <c r="HF667" s="53"/>
      <c r="HG667" s="53"/>
      <c r="HH667" s="53"/>
      <c r="HI667" s="53"/>
      <c r="HJ667" s="53"/>
      <c r="HK667" s="53"/>
      <c r="HL667" s="53"/>
      <c r="HM667" s="53"/>
      <c r="HN667" s="53"/>
      <c r="HO667" s="53"/>
      <c r="HP667" s="53"/>
      <c r="HQ667" s="53"/>
      <c r="HR667" s="53"/>
      <c r="HS667" s="53"/>
      <c r="HT667" s="53"/>
    </row>
    <row r="668" spans="1:228">
      <c r="B668" s="29"/>
      <c r="C668" s="30"/>
      <c r="D668" s="43"/>
      <c r="E668" s="43" t="s">
        <v>220</v>
      </c>
      <c r="F668" s="35"/>
      <c r="G668" s="30"/>
      <c r="H668" s="30"/>
      <c r="I668" s="189"/>
      <c r="J668" s="189"/>
      <c r="K668" s="189"/>
      <c r="L668" s="30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  <c r="BE668" s="53"/>
      <c r="BF668" s="53"/>
      <c r="BG668" s="53"/>
      <c r="BH668" s="53"/>
      <c r="BI668" s="53"/>
      <c r="BJ668" s="53"/>
      <c r="BK668" s="53"/>
      <c r="BL668" s="53"/>
      <c r="BM668" s="53"/>
      <c r="BN668" s="53"/>
      <c r="BO668" s="53"/>
      <c r="BP668" s="53"/>
      <c r="BQ668" s="53"/>
      <c r="BR668" s="53"/>
      <c r="BS668" s="53"/>
      <c r="BT668" s="53"/>
      <c r="BU668" s="53"/>
      <c r="BV668" s="53"/>
      <c r="BW668" s="53"/>
      <c r="BX668" s="53"/>
      <c r="BY668" s="53"/>
      <c r="BZ668" s="53"/>
      <c r="CA668" s="53"/>
      <c r="CB668" s="53"/>
      <c r="CC668" s="53"/>
      <c r="CD668" s="53"/>
      <c r="CE668" s="53"/>
      <c r="CF668" s="53"/>
      <c r="CG668" s="53"/>
      <c r="CH668" s="53"/>
      <c r="CI668" s="53"/>
      <c r="CJ668" s="53"/>
      <c r="CK668" s="53"/>
      <c r="CL668" s="53"/>
      <c r="CM668" s="53"/>
      <c r="CN668" s="53"/>
      <c r="CO668" s="53"/>
      <c r="CP668" s="53"/>
      <c r="CQ668" s="53"/>
      <c r="CR668" s="53"/>
      <c r="CS668" s="53"/>
      <c r="CT668" s="53"/>
      <c r="CU668" s="53"/>
      <c r="CV668" s="53"/>
      <c r="CW668" s="53"/>
      <c r="CX668" s="53"/>
      <c r="CY668" s="53"/>
      <c r="CZ668" s="53"/>
      <c r="DA668" s="53"/>
      <c r="DB668" s="53"/>
      <c r="DC668" s="53"/>
      <c r="DD668" s="53"/>
      <c r="DE668" s="53"/>
      <c r="DF668" s="53"/>
      <c r="DG668" s="53"/>
      <c r="DH668" s="53"/>
      <c r="DI668" s="53"/>
      <c r="DJ668" s="53"/>
      <c r="DK668" s="53"/>
      <c r="DL668" s="53"/>
      <c r="DM668" s="53"/>
      <c r="DN668" s="53"/>
      <c r="DO668" s="53"/>
      <c r="DP668" s="53"/>
      <c r="DQ668" s="53"/>
      <c r="DR668" s="53"/>
      <c r="DS668" s="53"/>
      <c r="DT668" s="53"/>
      <c r="DU668" s="53"/>
      <c r="DV668" s="53"/>
      <c r="DW668" s="53"/>
      <c r="DX668" s="53"/>
      <c r="DY668" s="53"/>
      <c r="DZ668" s="53"/>
      <c r="EA668" s="53"/>
      <c r="EB668" s="53"/>
      <c r="EC668" s="53"/>
      <c r="ED668" s="53"/>
      <c r="EE668" s="53"/>
      <c r="EF668" s="53"/>
      <c r="EG668" s="53"/>
      <c r="EH668" s="53"/>
      <c r="EI668" s="53"/>
      <c r="EJ668" s="53"/>
      <c r="EK668" s="53"/>
      <c r="EL668" s="53"/>
      <c r="EM668" s="53"/>
      <c r="EN668" s="53"/>
      <c r="EO668" s="53"/>
      <c r="EP668" s="53"/>
      <c r="EQ668" s="53"/>
      <c r="ER668" s="53"/>
      <c r="ES668" s="53"/>
      <c r="ET668" s="53"/>
      <c r="EU668" s="53"/>
      <c r="EV668" s="53"/>
      <c r="EW668" s="53"/>
      <c r="EX668" s="53"/>
      <c r="EY668" s="53"/>
      <c r="EZ668" s="53"/>
      <c r="FA668" s="53"/>
      <c r="FB668" s="53"/>
      <c r="FC668" s="53"/>
      <c r="FD668" s="53"/>
      <c r="FE668" s="53"/>
      <c r="FF668" s="53"/>
      <c r="FG668" s="53"/>
      <c r="FH668" s="53"/>
      <c r="FI668" s="53"/>
      <c r="FJ668" s="53"/>
      <c r="FK668" s="53"/>
      <c r="FL668" s="53"/>
      <c r="FM668" s="53"/>
      <c r="FN668" s="53"/>
      <c r="FO668" s="53"/>
      <c r="FP668" s="53"/>
      <c r="FQ668" s="53"/>
      <c r="FR668" s="53"/>
      <c r="FS668" s="53"/>
      <c r="FT668" s="53"/>
      <c r="FU668" s="53"/>
      <c r="FV668" s="53"/>
      <c r="FW668" s="53"/>
      <c r="FX668" s="53"/>
      <c r="FY668" s="53"/>
      <c r="FZ668" s="53"/>
      <c r="GA668" s="53"/>
      <c r="GB668" s="53"/>
      <c r="GC668" s="53"/>
      <c r="GD668" s="53"/>
      <c r="GE668" s="53"/>
      <c r="GF668" s="53"/>
      <c r="GG668" s="53"/>
      <c r="GH668" s="53"/>
      <c r="GI668" s="53"/>
      <c r="GJ668" s="53"/>
      <c r="GK668" s="53"/>
      <c r="GL668" s="53"/>
      <c r="GM668" s="53"/>
      <c r="GN668" s="53"/>
      <c r="GO668" s="53"/>
      <c r="GP668" s="53"/>
      <c r="GQ668" s="53"/>
      <c r="GR668" s="53"/>
      <c r="GS668" s="53"/>
      <c r="GT668" s="53"/>
      <c r="GU668" s="53"/>
      <c r="GV668" s="53"/>
      <c r="GW668" s="53"/>
      <c r="GX668" s="53"/>
      <c r="GY668" s="53"/>
      <c r="GZ668" s="53"/>
      <c r="HA668" s="53"/>
      <c r="HB668" s="53"/>
      <c r="HC668" s="53"/>
      <c r="HD668" s="53"/>
      <c r="HE668" s="53"/>
      <c r="HF668" s="53"/>
      <c r="HG668" s="53"/>
      <c r="HH668" s="53"/>
      <c r="HI668" s="53"/>
      <c r="HJ668" s="53"/>
      <c r="HK668" s="53"/>
      <c r="HL668" s="53"/>
      <c r="HM668" s="53"/>
      <c r="HN668" s="53"/>
      <c r="HO668" s="53"/>
      <c r="HP668" s="53"/>
      <c r="HQ668" s="53"/>
      <c r="HR668" s="53"/>
      <c r="HS668" s="53"/>
      <c r="HT668" s="53"/>
    </row>
    <row r="669" spans="1:228">
      <c r="B669" s="29"/>
      <c r="C669" s="30"/>
      <c r="D669" s="43"/>
      <c r="E669" s="43" t="s">
        <v>220</v>
      </c>
      <c r="F669" s="35"/>
      <c r="G669" s="30"/>
      <c r="H669" s="30"/>
      <c r="I669" s="189"/>
      <c r="J669" s="189"/>
      <c r="K669" s="189"/>
      <c r="L669" s="30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  <c r="BE669" s="53"/>
      <c r="BF669" s="53"/>
      <c r="BG669" s="53"/>
      <c r="BH669" s="53"/>
      <c r="BI669" s="53"/>
      <c r="BJ669" s="53"/>
      <c r="BK669" s="53"/>
      <c r="BL669" s="53"/>
      <c r="BM669" s="53"/>
      <c r="BN669" s="53"/>
      <c r="BO669" s="53"/>
      <c r="BP669" s="53"/>
      <c r="BQ669" s="53"/>
      <c r="BR669" s="53"/>
      <c r="BS669" s="53"/>
      <c r="BT669" s="53"/>
      <c r="BU669" s="53"/>
      <c r="BV669" s="53"/>
      <c r="BW669" s="53"/>
      <c r="BX669" s="53"/>
      <c r="BY669" s="53"/>
      <c r="BZ669" s="53"/>
      <c r="CA669" s="53"/>
      <c r="CB669" s="53"/>
      <c r="CC669" s="53"/>
      <c r="CD669" s="53"/>
      <c r="CE669" s="53"/>
      <c r="CF669" s="53"/>
      <c r="CG669" s="53"/>
      <c r="CH669" s="53"/>
      <c r="CI669" s="53"/>
      <c r="CJ669" s="53"/>
      <c r="CK669" s="53"/>
      <c r="CL669" s="53"/>
      <c r="CM669" s="53"/>
      <c r="CN669" s="53"/>
      <c r="CO669" s="53"/>
      <c r="CP669" s="53"/>
      <c r="CQ669" s="53"/>
      <c r="CR669" s="53"/>
      <c r="CS669" s="53"/>
      <c r="CT669" s="53"/>
      <c r="CU669" s="53"/>
      <c r="CV669" s="53"/>
      <c r="CW669" s="53"/>
      <c r="CX669" s="53"/>
      <c r="CY669" s="53"/>
      <c r="CZ669" s="53"/>
      <c r="DA669" s="53"/>
      <c r="DB669" s="53"/>
      <c r="DC669" s="53"/>
      <c r="DD669" s="53"/>
      <c r="DE669" s="53"/>
      <c r="DF669" s="53"/>
      <c r="DG669" s="53"/>
      <c r="DH669" s="53"/>
      <c r="DI669" s="53"/>
      <c r="DJ669" s="53"/>
      <c r="DK669" s="53"/>
      <c r="DL669" s="53"/>
      <c r="DM669" s="53"/>
      <c r="DN669" s="53"/>
      <c r="DO669" s="53"/>
      <c r="DP669" s="53"/>
      <c r="DQ669" s="53"/>
      <c r="DR669" s="53"/>
      <c r="DS669" s="53"/>
      <c r="DT669" s="53"/>
      <c r="DU669" s="53"/>
      <c r="DV669" s="53"/>
      <c r="DW669" s="53"/>
      <c r="DX669" s="53"/>
      <c r="DY669" s="53"/>
      <c r="DZ669" s="53"/>
      <c r="EA669" s="53"/>
      <c r="EB669" s="53"/>
      <c r="EC669" s="53"/>
      <c r="ED669" s="53"/>
      <c r="EE669" s="53"/>
      <c r="EF669" s="53"/>
      <c r="EG669" s="53"/>
      <c r="EH669" s="53"/>
      <c r="EI669" s="53"/>
      <c r="EJ669" s="53"/>
      <c r="EK669" s="53"/>
      <c r="EL669" s="53"/>
      <c r="EM669" s="53"/>
      <c r="EN669" s="53"/>
      <c r="EO669" s="53"/>
      <c r="EP669" s="53"/>
      <c r="EQ669" s="53"/>
      <c r="ER669" s="53"/>
      <c r="ES669" s="53"/>
      <c r="ET669" s="53"/>
      <c r="EU669" s="53"/>
      <c r="EV669" s="53"/>
      <c r="EW669" s="53"/>
      <c r="EX669" s="53"/>
      <c r="EY669" s="53"/>
      <c r="EZ669" s="53"/>
      <c r="FA669" s="53"/>
      <c r="FB669" s="53"/>
      <c r="FC669" s="53"/>
      <c r="FD669" s="53"/>
      <c r="FE669" s="53"/>
      <c r="FF669" s="53"/>
      <c r="FG669" s="53"/>
      <c r="FH669" s="53"/>
      <c r="FI669" s="53"/>
      <c r="FJ669" s="53"/>
      <c r="FK669" s="53"/>
      <c r="FL669" s="53"/>
      <c r="FM669" s="53"/>
      <c r="FN669" s="53"/>
      <c r="FO669" s="53"/>
      <c r="FP669" s="53"/>
      <c r="FQ669" s="53"/>
      <c r="FR669" s="53"/>
      <c r="FS669" s="53"/>
      <c r="FT669" s="53"/>
      <c r="FU669" s="53"/>
      <c r="FV669" s="53"/>
      <c r="FW669" s="53"/>
      <c r="FX669" s="53"/>
      <c r="FY669" s="53"/>
      <c r="FZ669" s="53"/>
      <c r="GA669" s="53"/>
      <c r="GB669" s="53"/>
      <c r="GC669" s="53"/>
      <c r="GD669" s="53"/>
      <c r="GE669" s="53"/>
      <c r="GF669" s="53"/>
      <c r="GG669" s="53"/>
      <c r="GH669" s="53"/>
      <c r="GI669" s="53"/>
      <c r="GJ669" s="53"/>
      <c r="GK669" s="53"/>
      <c r="GL669" s="53"/>
      <c r="GM669" s="53"/>
      <c r="GN669" s="53"/>
      <c r="GO669" s="53"/>
      <c r="GP669" s="53"/>
      <c r="GQ669" s="53"/>
      <c r="GR669" s="53"/>
      <c r="GS669" s="53"/>
      <c r="GT669" s="53"/>
      <c r="GU669" s="53"/>
      <c r="GV669" s="53"/>
      <c r="GW669" s="53"/>
      <c r="GX669" s="53"/>
      <c r="GY669" s="53"/>
      <c r="GZ669" s="53"/>
      <c r="HA669" s="53"/>
      <c r="HB669" s="53"/>
      <c r="HC669" s="53"/>
      <c r="HD669" s="53"/>
      <c r="HE669" s="53"/>
      <c r="HF669" s="53"/>
      <c r="HG669" s="53"/>
      <c r="HH669" s="53"/>
      <c r="HI669" s="53"/>
      <c r="HJ669" s="53"/>
      <c r="HK669" s="53"/>
      <c r="HL669" s="53"/>
      <c r="HM669" s="53"/>
      <c r="HN669" s="53"/>
      <c r="HO669" s="53"/>
      <c r="HP669" s="53"/>
      <c r="HQ669" s="53"/>
      <c r="HR669" s="53"/>
      <c r="HS669" s="53"/>
      <c r="HT669" s="53"/>
    </row>
    <row r="670" spans="1:228">
      <c r="B670" s="29"/>
      <c r="C670" s="30"/>
      <c r="D670" s="43"/>
      <c r="E670" s="43" t="s">
        <v>220</v>
      </c>
      <c r="F670" s="35"/>
      <c r="G670" s="30"/>
      <c r="H670" s="30"/>
      <c r="I670" s="189"/>
      <c r="J670" s="189"/>
      <c r="K670" s="189"/>
      <c r="L670" s="30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  <c r="BE670" s="53"/>
      <c r="BF670" s="53"/>
      <c r="BG670" s="53"/>
      <c r="BH670" s="53"/>
      <c r="BI670" s="53"/>
      <c r="BJ670" s="53"/>
      <c r="BK670" s="53"/>
      <c r="BL670" s="53"/>
      <c r="BM670" s="53"/>
      <c r="BN670" s="53"/>
      <c r="BO670" s="53"/>
      <c r="BP670" s="53"/>
      <c r="BQ670" s="53"/>
      <c r="BR670" s="53"/>
      <c r="BS670" s="53"/>
      <c r="BT670" s="53"/>
      <c r="BU670" s="53"/>
      <c r="BV670" s="53"/>
      <c r="BW670" s="53"/>
      <c r="BX670" s="53"/>
      <c r="BY670" s="53"/>
      <c r="BZ670" s="53"/>
      <c r="CA670" s="53"/>
      <c r="CB670" s="53"/>
      <c r="CC670" s="53"/>
      <c r="CD670" s="53"/>
      <c r="CE670" s="53"/>
      <c r="CF670" s="53"/>
      <c r="CG670" s="53"/>
      <c r="CH670" s="53"/>
      <c r="CI670" s="53"/>
      <c r="CJ670" s="53"/>
      <c r="CK670" s="53"/>
      <c r="CL670" s="53"/>
      <c r="CM670" s="53"/>
      <c r="CN670" s="53"/>
      <c r="CO670" s="53"/>
      <c r="CP670" s="53"/>
      <c r="CQ670" s="53"/>
      <c r="CR670" s="53"/>
      <c r="CS670" s="53"/>
      <c r="CT670" s="53"/>
      <c r="CU670" s="53"/>
      <c r="CV670" s="53"/>
      <c r="CW670" s="53"/>
      <c r="CX670" s="53"/>
      <c r="CY670" s="53"/>
      <c r="CZ670" s="53"/>
      <c r="DA670" s="53"/>
      <c r="DB670" s="53"/>
      <c r="DC670" s="53"/>
      <c r="DD670" s="53"/>
      <c r="DE670" s="53"/>
      <c r="DF670" s="53"/>
      <c r="DG670" s="53"/>
      <c r="DH670" s="53"/>
      <c r="DI670" s="53"/>
      <c r="DJ670" s="53"/>
      <c r="DK670" s="53"/>
      <c r="DL670" s="53"/>
      <c r="DM670" s="53"/>
      <c r="DN670" s="53"/>
      <c r="DO670" s="53"/>
      <c r="DP670" s="53"/>
      <c r="DQ670" s="53"/>
      <c r="DR670" s="53"/>
      <c r="DS670" s="53"/>
      <c r="DT670" s="53"/>
      <c r="DU670" s="53"/>
      <c r="DV670" s="53"/>
      <c r="DW670" s="53"/>
      <c r="DX670" s="53"/>
      <c r="DY670" s="53"/>
      <c r="DZ670" s="53"/>
      <c r="EA670" s="53"/>
      <c r="EB670" s="53"/>
      <c r="EC670" s="53"/>
      <c r="ED670" s="53"/>
      <c r="EE670" s="53"/>
      <c r="EF670" s="53"/>
      <c r="EG670" s="53"/>
      <c r="EH670" s="53"/>
      <c r="EI670" s="53"/>
      <c r="EJ670" s="53"/>
      <c r="EK670" s="53"/>
      <c r="EL670" s="53"/>
      <c r="EM670" s="53"/>
      <c r="EN670" s="53"/>
      <c r="EO670" s="53"/>
      <c r="EP670" s="53"/>
      <c r="EQ670" s="53"/>
      <c r="ER670" s="53"/>
      <c r="ES670" s="53"/>
      <c r="ET670" s="53"/>
      <c r="EU670" s="53"/>
      <c r="EV670" s="53"/>
      <c r="EW670" s="53"/>
      <c r="EX670" s="53"/>
      <c r="EY670" s="53"/>
      <c r="EZ670" s="53"/>
      <c r="FA670" s="53"/>
      <c r="FB670" s="53"/>
      <c r="FC670" s="53"/>
      <c r="FD670" s="53"/>
      <c r="FE670" s="53"/>
      <c r="FF670" s="53"/>
      <c r="FG670" s="53"/>
      <c r="FH670" s="53"/>
      <c r="FI670" s="53"/>
      <c r="FJ670" s="53"/>
      <c r="FK670" s="53"/>
      <c r="FL670" s="53"/>
      <c r="FM670" s="53"/>
      <c r="FN670" s="53"/>
      <c r="FO670" s="53"/>
      <c r="FP670" s="53"/>
      <c r="FQ670" s="53"/>
      <c r="FR670" s="53"/>
      <c r="FS670" s="53"/>
      <c r="FT670" s="53"/>
      <c r="FU670" s="53"/>
      <c r="FV670" s="53"/>
      <c r="FW670" s="53"/>
      <c r="FX670" s="53"/>
      <c r="FY670" s="53"/>
      <c r="FZ670" s="53"/>
      <c r="GA670" s="53"/>
      <c r="GB670" s="53"/>
      <c r="GC670" s="53"/>
      <c r="GD670" s="53"/>
      <c r="GE670" s="53"/>
      <c r="GF670" s="53"/>
      <c r="GG670" s="53"/>
      <c r="GH670" s="53"/>
      <c r="GI670" s="53"/>
      <c r="GJ670" s="53"/>
      <c r="GK670" s="53"/>
      <c r="GL670" s="53"/>
      <c r="GM670" s="53"/>
      <c r="GN670" s="53"/>
      <c r="GO670" s="53"/>
      <c r="GP670" s="53"/>
      <c r="GQ670" s="53"/>
      <c r="GR670" s="53"/>
      <c r="GS670" s="53"/>
      <c r="GT670" s="53"/>
      <c r="GU670" s="53"/>
      <c r="GV670" s="53"/>
      <c r="GW670" s="53"/>
      <c r="GX670" s="53"/>
      <c r="GY670" s="53"/>
      <c r="GZ670" s="53"/>
      <c r="HA670" s="53"/>
      <c r="HB670" s="53"/>
      <c r="HC670" s="53"/>
      <c r="HD670" s="53"/>
      <c r="HE670" s="53"/>
      <c r="HF670" s="53"/>
      <c r="HG670" s="53"/>
      <c r="HH670" s="53"/>
      <c r="HI670" s="53"/>
      <c r="HJ670" s="53"/>
      <c r="HK670" s="53"/>
      <c r="HL670" s="53"/>
      <c r="HM670" s="53"/>
      <c r="HN670" s="53"/>
      <c r="HO670" s="53"/>
      <c r="HP670" s="53"/>
      <c r="HQ670" s="53"/>
      <c r="HR670" s="53"/>
      <c r="HS670" s="53"/>
      <c r="HT670" s="53"/>
    </row>
    <row r="671" spans="1:228">
      <c r="B671" s="29"/>
      <c r="C671" s="30"/>
      <c r="D671" s="43"/>
      <c r="E671" s="43" t="s">
        <v>220</v>
      </c>
      <c r="F671" s="35"/>
      <c r="G671" s="30"/>
      <c r="H671" s="30"/>
      <c r="I671" s="189"/>
      <c r="J671" s="189"/>
      <c r="K671" s="189"/>
      <c r="L671" s="30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  <c r="BE671" s="53"/>
      <c r="BF671" s="53"/>
      <c r="BG671" s="53"/>
      <c r="BH671" s="53"/>
      <c r="BI671" s="53"/>
      <c r="BJ671" s="53"/>
      <c r="BK671" s="53"/>
      <c r="BL671" s="53"/>
      <c r="BM671" s="53"/>
      <c r="BN671" s="53"/>
      <c r="BO671" s="53"/>
      <c r="BP671" s="53"/>
      <c r="BQ671" s="53"/>
      <c r="BR671" s="53"/>
      <c r="BS671" s="53"/>
      <c r="BT671" s="53"/>
      <c r="BU671" s="53"/>
      <c r="BV671" s="53"/>
      <c r="BW671" s="53"/>
      <c r="BX671" s="53"/>
      <c r="BY671" s="53"/>
      <c r="BZ671" s="53"/>
      <c r="CA671" s="53"/>
      <c r="CB671" s="53"/>
      <c r="CC671" s="53"/>
      <c r="CD671" s="53"/>
      <c r="CE671" s="53"/>
      <c r="CF671" s="53"/>
      <c r="CG671" s="53"/>
      <c r="CH671" s="53"/>
      <c r="CI671" s="53"/>
      <c r="CJ671" s="53"/>
      <c r="CK671" s="53"/>
      <c r="CL671" s="53"/>
      <c r="CM671" s="53"/>
      <c r="CN671" s="53"/>
      <c r="CO671" s="53"/>
      <c r="CP671" s="53"/>
      <c r="CQ671" s="53"/>
      <c r="CR671" s="53"/>
      <c r="CS671" s="53"/>
      <c r="CT671" s="53"/>
      <c r="CU671" s="53"/>
      <c r="CV671" s="53"/>
      <c r="CW671" s="53"/>
      <c r="CX671" s="53"/>
      <c r="CY671" s="53"/>
      <c r="CZ671" s="53"/>
      <c r="DA671" s="53"/>
      <c r="DB671" s="53"/>
      <c r="DC671" s="53"/>
      <c r="DD671" s="53"/>
      <c r="DE671" s="53"/>
      <c r="DF671" s="53"/>
      <c r="DG671" s="53"/>
      <c r="DH671" s="53"/>
      <c r="DI671" s="53"/>
      <c r="DJ671" s="53"/>
      <c r="DK671" s="53"/>
      <c r="DL671" s="53"/>
      <c r="DM671" s="53"/>
      <c r="DN671" s="53"/>
      <c r="DO671" s="53"/>
      <c r="DP671" s="53"/>
      <c r="DQ671" s="53"/>
      <c r="DR671" s="53"/>
      <c r="DS671" s="53"/>
      <c r="DT671" s="53"/>
      <c r="DU671" s="53"/>
      <c r="DV671" s="53"/>
      <c r="DW671" s="53"/>
      <c r="DX671" s="53"/>
      <c r="DY671" s="53"/>
      <c r="DZ671" s="53"/>
      <c r="EA671" s="53"/>
      <c r="EB671" s="53"/>
      <c r="EC671" s="53"/>
      <c r="ED671" s="53"/>
      <c r="EE671" s="53"/>
      <c r="EF671" s="53"/>
      <c r="EG671" s="53"/>
      <c r="EH671" s="53"/>
      <c r="EI671" s="53"/>
      <c r="EJ671" s="53"/>
      <c r="EK671" s="53"/>
      <c r="EL671" s="53"/>
      <c r="EM671" s="53"/>
      <c r="EN671" s="53"/>
      <c r="EO671" s="53"/>
      <c r="EP671" s="53"/>
      <c r="EQ671" s="53"/>
      <c r="ER671" s="53"/>
      <c r="ES671" s="53"/>
      <c r="ET671" s="53"/>
      <c r="EU671" s="53"/>
      <c r="EV671" s="53"/>
      <c r="EW671" s="53"/>
      <c r="EX671" s="53"/>
      <c r="EY671" s="53"/>
      <c r="EZ671" s="53"/>
      <c r="FA671" s="53"/>
      <c r="FB671" s="53"/>
      <c r="FC671" s="53"/>
      <c r="FD671" s="53"/>
      <c r="FE671" s="53"/>
      <c r="FF671" s="53"/>
      <c r="FG671" s="53"/>
      <c r="FH671" s="53"/>
      <c r="FI671" s="53"/>
      <c r="FJ671" s="53"/>
      <c r="FK671" s="53"/>
      <c r="FL671" s="53"/>
      <c r="FM671" s="53"/>
      <c r="FN671" s="53"/>
      <c r="FO671" s="53"/>
      <c r="FP671" s="53"/>
      <c r="FQ671" s="53"/>
      <c r="FR671" s="53"/>
      <c r="FS671" s="53"/>
      <c r="FT671" s="53"/>
      <c r="FU671" s="53"/>
      <c r="FV671" s="53"/>
      <c r="FW671" s="53"/>
      <c r="FX671" s="53"/>
      <c r="FY671" s="53"/>
      <c r="FZ671" s="53"/>
      <c r="GA671" s="53"/>
      <c r="GB671" s="53"/>
      <c r="GC671" s="53"/>
      <c r="GD671" s="53"/>
      <c r="GE671" s="53"/>
      <c r="GF671" s="53"/>
      <c r="GG671" s="53"/>
      <c r="GH671" s="53"/>
      <c r="GI671" s="53"/>
      <c r="GJ671" s="53"/>
      <c r="GK671" s="53"/>
      <c r="GL671" s="53"/>
      <c r="GM671" s="53"/>
      <c r="GN671" s="53"/>
      <c r="GO671" s="53"/>
      <c r="GP671" s="53"/>
      <c r="GQ671" s="53"/>
      <c r="GR671" s="53"/>
      <c r="GS671" s="53"/>
      <c r="GT671" s="53"/>
      <c r="GU671" s="53"/>
      <c r="GV671" s="53"/>
      <c r="GW671" s="53"/>
      <c r="GX671" s="53"/>
      <c r="GY671" s="53"/>
      <c r="GZ671" s="53"/>
      <c r="HA671" s="53"/>
      <c r="HB671" s="53"/>
      <c r="HC671" s="53"/>
      <c r="HD671" s="53"/>
      <c r="HE671" s="53"/>
      <c r="HF671" s="53"/>
      <c r="HG671" s="53"/>
      <c r="HH671" s="53"/>
      <c r="HI671" s="53"/>
      <c r="HJ671" s="53"/>
      <c r="HK671" s="53"/>
      <c r="HL671" s="53"/>
      <c r="HM671" s="53"/>
      <c r="HN671" s="53"/>
      <c r="HO671" s="53"/>
      <c r="HP671" s="53"/>
      <c r="HQ671" s="53"/>
      <c r="HR671" s="53"/>
      <c r="HS671" s="53"/>
      <c r="HT671" s="53"/>
    </row>
    <row r="672" spans="1:228">
      <c r="B672" s="29"/>
      <c r="C672" s="30"/>
      <c r="D672" s="43"/>
      <c r="E672" s="43" t="s">
        <v>220</v>
      </c>
      <c r="F672" s="35"/>
      <c r="G672" s="30"/>
      <c r="H672" s="30"/>
      <c r="I672" s="189"/>
      <c r="J672" s="189"/>
      <c r="K672" s="189"/>
      <c r="L672" s="30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  <c r="BE672" s="53"/>
      <c r="BF672" s="53"/>
      <c r="BG672" s="53"/>
      <c r="BH672" s="53"/>
      <c r="BI672" s="53"/>
      <c r="BJ672" s="53"/>
      <c r="BK672" s="53"/>
      <c r="BL672" s="53"/>
      <c r="BM672" s="53"/>
      <c r="BN672" s="53"/>
      <c r="BO672" s="53"/>
      <c r="BP672" s="53"/>
      <c r="BQ672" s="53"/>
      <c r="BR672" s="53"/>
      <c r="BS672" s="53"/>
      <c r="BT672" s="53"/>
      <c r="BU672" s="53"/>
      <c r="BV672" s="53"/>
      <c r="BW672" s="53"/>
      <c r="BX672" s="53"/>
      <c r="BY672" s="53"/>
      <c r="BZ672" s="53"/>
      <c r="CA672" s="53"/>
      <c r="CB672" s="53"/>
      <c r="CC672" s="53"/>
      <c r="CD672" s="53"/>
      <c r="CE672" s="53"/>
      <c r="CF672" s="53"/>
      <c r="CG672" s="53"/>
      <c r="CH672" s="53"/>
      <c r="CI672" s="53"/>
      <c r="CJ672" s="53"/>
      <c r="CK672" s="53"/>
      <c r="CL672" s="53"/>
      <c r="CM672" s="53"/>
      <c r="CN672" s="53"/>
      <c r="CO672" s="53"/>
      <c r="CP672" s="53"/>
      <c r="CQ672" s="53"/>
      <c r="CR672" s="53"/>
      <c r="CS672" s="53"/>
      <c r="CT672" s="53"/>
      <c r="CU672" s="53"/>
      <c r="CV672" s="53"/>
      <c r="CW672" s="53"/>
      <c r="CX672" s="53"/>
      <c r="CY672" s="53"/>
      <c r="CZ672" s="53"/>
      <c r="DA672" s="53"/>
      <c r="DB672" s="53"/>
      <c r="DC672" s="53"/>
      <c r="DD672" s="53"/>
      <c r="DE672" s="53"/>
      <c r="DF672" s="53"/>
      <c r="DG672" s="53"/>
      <c r="DH672" s="53"/>
      <c r="DI672" s="53"/>
      <c r="DJ672" s="53"/>
      <c r="DK672" s="53"/>
      <c r="DL672" s="53"/>
      <c r="DM672" s="53"/>
      <c r="DN672" s="53"/>
      <c r="DO672" s="53"/>
      <c r="DP672" s="53"/>
      <c r="DQ672" s="53"/>
      <c r="DR672" s="53"/>
      <c r="DS672" s="53"/>
      <c r="DT672" s="53"/>
      <c r="DU672" s="53"/>
      <c r="DV672" s="53"/>
      <c r="DW672" s="53"/>
      <c r="DX672" s="53"/>
      <c r="DY672" s="53"/>
      <c r="DZ672" s="53"/>
      <c r="EA672" s="53"/>
      <c r="EB672" s="53"/>
      <c r="EC672" s="53"/>
      <c r="ED672" s="53"/>
      <c r="EE672" s="53"/>
      <c r="EF672" s="53"/>
      <c r="EG672" s="53"/>
      <c r="EH672" s="53"/>
      <c r="EI672" s="53"/>
      <c r="EJ672" s="53"/>
      <c r="EK672" s="53"/>
      <c r="EL672" s="53"/>
      <c r="EM672" s="53"/>
      <c r="EN672" s="53"/>
      <c r="EO672" s="53"/>
      <c r="EP672" s="53"/>
      <c r="EQ672" s="53"/>
      <c r="ER672" s="53"/>
      <c r="ES672" s="53"/>
      <c r="ET672" s="53"/>
      <c r="EU672" s="53"/>
      <c r="EV672" s="53"/>
      <c r="EW672" s="53"/>
      <c r="EX672" s="53"/>
      <c r="EY672" s="53"/>
      <c r="EZ672" s="53"/>
      <c r="FA672" s="53"/>
      <c r="FB672" s="53"/>
      <c r="FC672" s="53"/>
      <c r="FD672" s="53"/>
      <c r="FE672" s="53"/>
      <c r="FF672" s="53"/>
      <c r="FG672" s="53"/>
      <c r="FH672" s="53"/>
      <c r="FI672" s="53"/>
      <c r="FJ672" s="53"/>
      <c r="FK672" s="53"/>
      <c r="FL672" s="53"/>
      <c r="FM672" s="53"/>
      <c r="FN672" s="53"/>
      <c r="FO672" s="53"/>
      <c r="FP672" s="53"/>
      <c r="FQ672" s="53"/>
      <c r="FR672" s="53"/>
      <c r="FS672" s="53"/>
      <c r="FT672" s="53"/>
      <c r="FU672" s="53"/>
      <c r="FV672" s="53"/>
      <c r="FW672" s="53"/>
      <c r="FX672" s="53"/>
      <c r="FY672" s="53"/>
      <c r="FZ672" s="53"/>
      <c r="GA672" s="53"/>
      <c r="GB672" s="53"/>
      <c r="GC672" s="53"/>
      <c r="GD672" s="53"/>
      <c r="GE672" s="53"/>
      <c r="GF672" s="53"/>
      <c r="GG672" s="53"/>
      <c r="GH672" s="53"/>
      <c r="GI672" s="53"/>
      <c r="GJ672" s="53"/>
      <c r="GK672" s="53"/>
      <c r="GL672" s="53"/>
      <c r="GM672" s="53"/>
      <c r="GN672" s="53"/>
      <c r="GO672" s="53"/>
      <c r="GP672" s="53"/>
      <c r="GQ672" s="53"/>
      <c r="GR672" s="53"/>
      <c r="GS672" s="53"/>
      <c r="GT672" s="53"/>
      <c r="GU672" s="53"/>
      <c r="GV672" s="53"/>
      <c r="GW672" s="53"/>
      <c r="GX672" s="53"/>
      <c r="GY672" s="53"/>
      <c r="GZ672" s="53"/>
      <c r="HA672" s="53"/>
      <c r="HB672" s="53"/>
      <c r="HC672" s="53"/>
      <c r="HD672" s="53"/>
      <c r="HE672" s="53"/>
      <c r="HF672" s="53"/>
      <c r="HG672" s="53"/>
      <c r="HH672" s="53"/>
      <c r="HI672" s="53"/>
      <c r="HJ672" s="53"/>
      <c r="HK672" s="53"/>
      <c r="HL672" s="53"/>
      <c r="HM672" s="53"/>
      <c r="HN672" s="53"/>
      <c r="HO672" s="53"/>
      <c r="HP672" s="53"/>
      <c r="HQ672" s="53"/>
      <c r="HR672" s="53"/>
      <c r="HS672" s="53"/>
      <c r="HT672" s="53"/>
    </row>
    <row r="673" spans="1:228">
      <c r="A673" s="151">
        <v>42000</v>
      </c>
      <c r="B673" s="72" t="s">
        <v>274</v>
      </c>
      <c r="C673" s="214">
        <v>10</v>
      </c>
      <c r="D673" s="72"/>
      <c r="E673" s="72" t="s">
        <v>269</v>
      </c>
      <c r="F673" s="72" t="s">
        <v>269</v>
      </c>
      <c r="G673" s="72" t="s">
        <v>269</v>
      </c>
      <c r="H673" s="70"/>
      <c r="I673" s="152" t="s">
        <v>271</v>
      </c>
      <c r="J673" s="152" t="s">
        <v>272</v>
      </c>
      <c r="K673" s="190" t="s">
        <v>324</v>
      </c>
      <c r="L673" s="70"/>
      <c r="M673" s="71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  <c r="BE673" s="53"/>
      <c r="BF673" s="53"/>
      <c r="BG673" s="53"/>
      <c r="BH673" s="53"/>
      <c r="BI673" s="53"/>
      <c r="BJ673" s="53"/>
      <c r="BK673" s="53"/>
      <c r="BL673" s="53"/>
      <c r="BM673" s="53"/>
      <c r="BN673" s="53"/>
      <c r="BO673" s="53"/>
      <c r="BP673" s="53"/>
      <c r="BQ673" s="53"/>
      <c r="BR673" s="53"/>
      <c r="BS673" s="53"/>
      <c r="BT673" s="53"/>
      <c r="BU673" s="53"/>
      <c r="BV673" s="53"/>
      <c r="BW673" s="53"/>
      <c r="BX673" s="53"/>
      <c r="BY673" s="53"/>
      <c r="BZ673" s="53"/>
      <c r="CA673" s="53"/>
      <c r="CB673" s="53"/>
      <c r="CC673" s="53"/>
      <c r="CD673" s="53"/>
      <c r="CE673" s="53"/>
      <c r="CF673" s="53"/>
      <c r="CG673" s="53"/>
      <c r="CH673" s="53"/>
      <c r="CI673" s="53"/>
      <c r="CJ673" s="53"/>
      <c r="CK673" s="53"/>
      <c r="CL673" s="53"/>
      <c r="CM673" s="53"/>
      <c r="CN673" s="53"/>
      <c r="CO673" s="53"/>
      <c r="CP673" s="53"/>
      <c r="CQ673" s="53"/>
      <c r="CR673" s="53"/>
      <c r="CS673" s="53"/>
      <c r="CT673" s="53"/>
      <c r="CU673" s="53"/>
      <c r="CV673" s="53"/>
      <c r="CW673" s="53"/>
      <c r="CX673" s="53"/>
      <c r="CY673" s="53"/>
      <c r="CZ673" s="53"/>
      <c r="DA673" s="53"/>
      <c r="DB673" s="53"/>
      <c r="DC673" s="53"/>
      <c r="DD673" s="53"/>
      <c r="DE673" s="53"/>
      <c r="DF673" s="53"/>
      <c r="DG673" s="53"/>
      <c r="DH673" s="53"/>
      <c r="DI673" s="53"/>
      <c r="DJ673" s="53"/>
      <c r="DK673" s="53"/>
      <c r="DL673" s="53"/>
      <c r="DM673" s="53"/>
      <c r="DN673" s="53"/>
      <c r="DO673" s="53"/>
      <c r="DP673" s="53"/>
      <c r="DQ673" s="53"/>
      <c r="DR673" s="53"/>
      <c r="DS673" s="53"/>
      <c r="DT673" s="53"/>
      <c r="DU673" s="53"/>
      <c r="DV673" s="53"/>
      <c r="DW673" s="53"/>
      <c r="DX673" s="53"/>
      <c r="DY673" s="53"/>
      <c r="DZ673" s="53"/>
      <c r="EA673" s="53"/>
      <c r="EB673" s="53"/>
      <c r="EC673" s="53"/>
      <c r="ED673" s="53"/>
      <c r="EE673" s="53"/>
      <c r="EF673" s="53"/>
      <c r="EG673" s="53"/>
      <c r="EH673" s="53"/>
      <c r="EI673" s="53"/>
      <c r="EJ673" s="53"/>
      <c r="EK673" s="53"/>
      <c r="EL673" s="53"/>
      <c r="EM673" s="53"/>
      <c r="EN673" s="53"/>
      <c r="EO673" s="53"/>
      <c r="EP673" s="53"/>
      <c r="EQ673" s="53"/>
      <c r="ER673" s="53"/>
      <c r="ES673" s="53"/>
      <c r="ET673" s="53"/>
      <c r="EU673" s="53"/>
      <c r="EV673" s="53"/>
      <c r="EW673" s="53"/>
      <c r="EX673" s="53"/>
      <c r="EY673" s="53"/>
      <c r="EZ673" s="53"/>
      <c r="FA673" s="53"/>
      <c r="FB673" s="53"/>
      <c r="FC673" s="53"/>
      <c r="FD673" s="53"/>
      <c r="FE673" s="53"/>
      <c r="FF673" s="53"/>
      <c r="FG673" s="53"/>
      <c r="FH673" s="53"/>
      <c r="FI673" s="53"/>
      <c r="FJ673" s="53"/>
      <c r="FK673" s="53"/>
      <c r="FL673" s="53"/>
      <c r="FM673" s="53"/>
      <c r="FN673" s="53"/>
      <c r="FO673" s="53"/>
      <c r="FP673" s="53"/>
      <c r="FQ673" s="53"/>
      <c r="FR673" s="53"/>
      <c r="FS673" s="53"/>
      <c r="FT673" s="53"/>
      <c r="FU673" s="53"/>
      <c r="FV673" s="53"/>
      <c r="FW673" s="53"/>
      <c r="FX673" s="53"/>
      <c r="FY673" s="53"/>
      <c r="FZ673" s="53"/>
      <c r="GA673" s="53"/>
      <c r="GB673" s="53"/>
      <c r="GC673" s="53"/>
      <c r="GD673" s="53"/>
      <c r="GE673" s="53"/>
      <c r="GF673" s="53"/>
      <c r="GG673" s="53"/>
      <c r="GH673" s="53"/>
      <c r="GI673" s="53"/>
      <c r="GJ673" s="53"/>
      <c r="GK673" s="53"/>
      <c r="GL673" s="53"/>
      <c r="GM673" s="53"/>
      <c r="GN673" s="53"/>
      <c r="GO673" s="53"/>
      <c r="GP673" s="53"/>
      <c r="GQ673" s="53"/>
      <c r="GR673" s="53"/>
      <c r="GS673" s="53"/>
      <c r="GT673" s="53"/>
      <c r="GU673" s="53"/>
      <c r="GV673" s="53"/>
      <c r="GW673" s="53"/>
      <c r="GX673" s="53"/>
      <c r="GY673" s="53"/>
      <c r="GZ673" s="53"/>
      <c r="HA673" s="53"/>
      <c r="HB673" s="53"/>
      <c r="HC673" s="53"/>
      <c r="HD673" s="53"/>
      <c r="HE673" s="53"/>
      <c r="HF673" s="53"/>
      <c r="HG673" s="53"/>
      <c r="HH673" s="53"/>
      <c r="HI673" s="53"/>
      <c r="HJ673" s="53"/>
      <c r="HK673" s="53"/>
      <c r="HL673" s="53"/>
      <c r="HM673" s="53"/>
      <c r="HN673" s="53"/>
      <c r="HO673" s="53"/>
      <c r="HP673" s="53"/>
      <c r="HQ673" s="53"/>
      <c r="HR673" s="53"/>
      <c r="HS673" s="53"/>
      <c r="HT673" s="53"/>
    </row>
    <row r="674" spans="1:228">
      <c r="A674" s="82">
        <v>42000</v>
      </c>
      <c r="B674" s="68" t="s">
        <v>274</v>
      </c>
      <c r="C674" s="70">
        <v>10</v>
      </c>
      <c r="D674" s="69"/>
      <c r="E674" s="69" t="s">
        <v>269</v>
      </c>
      <c r="F674" s="69" t="s">
        <v>269</v>
      </c>
      <c r="G674" s="69" t="s">
        <v>269</v>
      </c>
      <c r="H674" s="70"/>
      <c r="I674" s="152" t="s">
        <v>271</v>
      </c>
      <c r="J674" s="152" t="s">
        <v>272</v>
      </c>
      <c r="K674" s="190" t="s">
        <v>324</v>
      </c>
      <c r="L674" s="70"/>
      <c r="M674" s="70"/>
    </row>
    <row r="675" spans="1:228">
      <c r="A675" s="84"/>
      <c r="B675" s="36"/>
      <c r="C675" s="213"/>
      <c r="D675" s="36"/>
      <c r="E675" s="36" t="s">
        <v>269</v>
      </c>
      <c r="F675" s="35"/>
      <c r="G675" s="30"/>
      <c r="H675" s="30"/>
      <c r="I675" s="189"/>
      <c r="J675" s="189"/>
      <c r="K675" s="189"/>
      <c r="L675" s="30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  <c r="AA675" s="71"/>
      <c r="AB675" s="71"/>
      <c r="AC675" s="71"/>
      <c r="AD675" s="71"/>
      <c r="AE675" s="71"/>
      <c r="AF675" s="71"/>
      <c r="AG675" s="71"/>
      <c r="AH675" s="71"/>
      <c r="AI675" s="71"/>
      <c r="AJ675" s="71"/>
      <c r="AK675" s="71"/>
      <c r="AL675" s="71"/>
      <c r="AM675" s="71"/>
      <c r="AN675" s="71"/>
      <c r="AO675" s="71"/>
      <c r="AP675" s="71"/>
      <c r="AQ675" s="71"/>
      <c r="AR675" s="71"/>
      <c r="AS675" s="71"/>
      <c r="AT675" s="71"/>
      <c r="AU675" s="71"/>
      <c r="AV675" s="71"/>
      <c r="AW675" s="71"/>
      <c r="AX675" s="71"/>
      <c r="AY675" s="71"/>
      <c r="AZ675" s="71"/>
      <c r="BA675" s="71"/>
      <c r="BB675" s="71"/>
      <c r="BC675" s="71"/>
      <c r="BD675" s="71"/>
      <c r="BE675" s="71"/>
      <c r="BF675" s="71"/>
      <c r="BG675" s="71"/>
      <c r="BH675" s="71"/>
      <c r="BI675" s="71"/>
      <c r="BJ675" s="71"/>
      <c r="BK675" s="71"/>
      <c r="BL675" s="71"/>
      <c r="BM675" s="71"/>
      <c r="BN675" s="71"/>
      <c r="BO675" s="71"/>
      <c r="BP675" s="71"/>
      <c r="BQ675" s="71"/>
      <c r="BR675" s="71"/>
      <c r="BS675" s="71"/>
      <c r="BT675" s="71"/>
      <c r="BU675" s="71"/>
      <c r="BV675" s="71"/>
      <c r="BW675" s="71"/>
      <c r="BX675" s="71"/>
      <c r="BY675" s="71"/>
      <c r="BZ675" s="71"/>
      <c r="CA675" s="71"/>
      <c r="CB675" s="71"/>
      <c r="CC675" s="71"/>
      <c r="CD675" s="71"/>
      <c r="CE675" s="71"/>
      <c r="CF675" s="71"/>
      <c r="CG675" s="71"/>
      <c r="CH675" s="71"/>
      <c r="CI675" s="71"/>
      <c r="CJ675" s="71"/>
      <c r="CK675" s="71"/>
      <c r="CL675" s="71"/>
      <c r="CM675" s="71"/>
      <c r="CN675" s="71"/>
      <c r="CO675" s="71"/>
      <c r="CP675" s="71"/>
      <c r="CQ675" s="71"/>
      <c r="CR675" s="71"/>
      <c r="CS675" s="71"/>
      <c r="CT675" s="71"/>
      <c r="CU675" s="71"/>
      <c r="CV675" s="71"/>
      <c r="CW675" s="71"/>
      <c r="CX675" s="71"/>
      <c r="CY675" s="71"/>
      <c r="CZ675" s="71"/>
      <c r="DA675" s="71"/>
      <c r="DB675" s="71"/>
      <c r="DC675" s="71"/>
      <c r="DD675" s="71"/>
      <c r="DE675" s="71"/>
      <c r="DF675" s="71"/>
      <c r="DG675" s="71"/>
      <c r="DH675" s="71"/>
      <c r="DI675" s="71"/>
      <c r="DJ675" s="71"/>
      <c r="DK675" s="71"/>
      <c r="DL675" s="71"/>
      <c r="DM675" s="71"/>
      <c r="DN675" s="71"/>
      <c r="DO675" s="71"/>
      <c r="DP675" s="71"/>
      <c r="DQ675" s="71"/>
      <c r="DR675" s="71"/>
      <c r="DS675" s="71"/>
      <c r="DT675" s="71"/>
      <c r="DU675" s="71"/>
      <c r="DV675" s="71"/>
      <c r="DW675" s="71"/>
      <c r="DX675" s="71"/>
      <c r="DY675" s="71"/>
      <c r="DZ675" s="71"/>
      <c r="EA675" s="71"/>
      <c r="EB675" s="71"/>
      <c r="EC675" s="71"/>
      <c r="ED675" s="71"/>
      <c r="EE675" s="71"/>
      <c r="EF675" s="71"/>
      <c r="EG675" s="71"/>
      <c r="EH675" s="71"/>
      <c r="EI675" s="71"/>
      <c r="EJ675" s="71"/>
      <c r="EK675" s="71"/>
      <c r="EL675" s="71"/>
      <c r="EM675" s="71"/>
      <c r="EN675" s="71"/>
      <c r="EO675" s="71"/>
      <c r="EP675" s="71"/>
      <c r="EQ675" s="71"/>
      <c r="ER675" s="71"/>
      <c r="ES675" s="71"/>
      <c r="ET675" s="71"/>
      <c r="EU675" s="71"/>
      <c r="EV675" s="71"/>
      <c r="EW675" s="71"/>
      <c r="EX675" s="71"/>
      <c r="EY675" s="71"/>
      <c r="EZ675" s="71"/>
      <c r="FA675" s="71"/>
      <c r="FB675" s="71"/>
      <c r="FC675" s="71"/>
      <c r="FD675" s="71"/>
      <c r="FE675" s="71"/>
      <c r="FF675" s="71"/>
      <c r="FG675" s="71"/>
      <c r="FH675" s="71"/>
      <c r="FI675" s="71"/>
      <c r="FJ675" s="71"/>
      <c r="FK675" s="71"/>
      <c r="FL675" s="71"/>
      <c r="FM675" s="71"/>
      <c r="FN675" s="71"/>
      <c r="FO675" s="71"/>
      <c r="FP675" s="71"/>
      <c r="FQ675" s="71"/>
      <c r="FR675" s="71"/>
      <c r="FS675" s="71"/>
      <c r="FT675" s="71"/>
      <c r="FU675" s="71"/>
      <c r="FV675" s="71"/>
      <c r="FW675" s="71"/>
      <c r="FX675" s="71"/>
      <c r="FY675" s="71"/>
      <c r="FZ675" s="71"/>
      <c r="GA675" s="71"/>
      <c r="GB675" s="71"/>
      <c r="GC675" s="71"/>
      <c r="GD675" s="71"/>
      <c r="GE675" s="71"/>
      <c r="GF675" s="71"/>
      <c r="GG675" s="71"/>
      <c r="GH675" s="71"/>
      <c r="GI675" s="71"/>
      <c r="GJ675" s="71"/>
      <c r="GK675" s="71"/>
      <c r="GL675" s="71"/>
      <c r="GM675" s="71"/>
      <c r="GN675" s="71"/>
      <c r="GO675" s="71"/>
      <c r="GP675" s="71"/>
      <c r="GQ675" s="71"/>
      <c r="GR675" s="71"/>
      <c r="GS675" s="71"/>
      <c r="GT675" s="71"/>
      <c r="GU675" s="71"/>
      <c r="GV675" s="71"/>
      <c r="GW675" s="71"/>
      <c r="GX675" s="71"/>
      <c r="GY675" s="71"/>
      <c r="GZ675" s="71"/>
      <c r="HA675" s="71"/>
      <c r="HB675" s="71"/>
      <c r="HC675" s="71"/>
      <c r="HD675" s="71"/>
      <c r="HE675" s="71"/>
      <c r="HF675" s="71"/>
      <c r="HG675" s="71"/>
      <c r="HH675" s="71"/>
      <c r="HI675" s="71"/>
      <c r="HJ675" s="71"/>
      <c r="HK675" s="71"/>
      <c r="HL675" s="71"/>
      <c r="HM675" s="71"/>
      <c r="HN675" s="71"/>
      <c r="HO675" s="71"/>
      <c r="HP675" s="71"/>
      <c r="HQ675" s="71"/>
      <c r="HR675" s="71"/>
      <c r="HS675" s="71"/>
      <c r="HT675" s="71"/>
    </row>
    <row r="676" spans="1:228">
      <c r="A676" s="84"/>
      <c r="B676" s="36"/>
      <c r="C676" s="213"/>
      <c r="D676" s="36"/>
      <c r="E676" s="36" t="s">
        <v>269</v>
      </c>
      <c r="F676" s="35"/>
      <c r="G676" s="30"/>
      <c r="H676" s="30"/>
      <c r="I676" s="189"/>
      <c r="J676" s="189"/>
      <c r="K676" s="189"/>
      <c r="L676" s="30"/>
    </row>
    <row r="677" spans="1:228">
      <c r="A677" s="84"/>
      <c r="B677" s="36"/>
      <c r="C677" s="213"/>
      <c r="D677" s="36"/>
      <c r="E677" s="36" t="s">
        <v>269</v>
      </c>
      <c r="F677" s="35"/>
      <c r="G677" s="30"/>
      <c r="H677" s="30"/>
      <c r="I677" s="189"/>
      <c r="J677" s="189"/>
      <c r="K677" s="189"/>
      <c r="L677" s="30"/>
    </row>
    <row r="678" spans="1:228" s="71" customFormat="1">
      <c r="A678" s="83"/>
      <c r="B678" s="29"/>
      <c r="C678" s="31"/>
      <c r="D678" s="42"/>
      <c r="E678" s="36" t="s">
        <v>269</v>
      </c>
      <c r="F678" s="35"/>
      <c r="G678" s="30"/>
      <c r="H678" s="30"/>
      <c r="I678" s="189"/>
      <c r="J678" s="189"/>
      <c r="K678" s="189"/>
      <c r="L678" s="30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  <c r="AV678" s="25"/>
      <c r="AW678" s="25"/>
      <c r="AX678" s="25"/>
      <c r="AY678" s="25"/>
      <c r="AZ678" s="25"/>
      <c r="BA678" s="25"/>
      <c r="BB678" s="25"/>
      <c r="BC678" s="25"/>
      <c r="BD678" s="25"/>
      <c r="BE678" s="25"/>
      <c r="BF678" s="25"/>
      <c r="BG678" s="25"/>
      <c r="BH678" s="25"/>
      <c r="BI678" s="25"/>
      <c r="BJ678" s="25"/>
      <c r="BK678" s="25"/>
      <c r="BL678" s="25"/>
      <c r="BM678" s="25"/>
      <c r="BN678" s="25"/>
      <c r="BO678" s="25"/>
      <c r="BP678" s="25"/>
      <c r="BQ678" s="25"/>
      <c r="BR678" s="25"/>
      <c r="BS678" s="25"/>
      <c r="BT678" s="25"/>
      <c r="BU678" s="25"/>
      <c r="BV678" s="25"/>
      <c r="BW678" s="25"/>
      <c r="BX678" s="25"/>
      <c r="BY678" s="25"/>
      <c r="BZ678" s="25"/>
      <c r="CA678" s="25"/>
      <c r="CB678" s="25"/>
      <c r="CC678" s="25"/>
      <c r="CD678" s="25"/>
      <c r="CE678" s="25"/>
      <c r="CF678" s="25"/>
      <c r="CG678" s="25"/>
      <c r="CH678" s="25"/>
      <c r="CI678" s="25"/>
      <c r="CJ678" s="25"/>
      <c r="CK678" s="25"/>
      <c r="CL678" s="25"/>
      <c r="CM678" s="25"/>
      <c r="CN678" s="25"/>
      <c r="CO678" s="25"/>
      <c r="CP678" s="25"/>
      <c r="CQ678" s="25"/>
      <c r="CR678" s="25"/>
      <c r="CS678" s="25"/>
      <c r="CT678" s="25"/>
      <c r="CU678" s="25"/>
      <c r="CV678" s="25"/>
      <c r="CW678" s="25"/>
      <c r="CX678" s="25"/>
      <c r="CY678" s="25"/>
      <c r="CZ678" s="25"/>
      <c r="DA678" s="25"/>
      <c r="DB678" s="25"/>
      <c r="DC678" s="25"/>
      <c r="DD678" s="25"/>
      <c r="DE678" s="25"/>
      <c r="DF678" s="25"/>
      <c r="DG678" s="25"/>
      <c r="DH678" s="25"/>
      <c r="DI678" s="25"/>
      <c r="DJ678" s="25"/>
      <c r="DK678" s="25"/>
      <c r="DL678" s="25"/>
      <c r="DM678" s="25"/>
      <c r="DN678" s="25"/>
      <c r="DO678" s="25"/>
      <c r="DP678" s="25"/>
      <c r="DQ678" s="25"/>
      <c r="DR678" s="25"/>
      <c r="DS678" s="25"/>
      <c r="DT678" s="25"/>
      <c r="DU678" s="25"/>
      <c r="DV678" s="25"/>
      <c r="DW678" s="25"/>
      <c r="DX678" s="25"/>
      <c r="DY678" s="25"/>
      <c r="DZ678" s="25"/>
      <c r="EA678" s="25"/>
      <c r="EB678" s="25"/>
      <c r="EC678" s="25"/>
      <c r="ED678" s="25"/>
      <c r="EE678" s="25"/>
      <c r="EF678" s="25"/>
      <c r="EG678" s="25"/>
      <c r="EH678" s="25"/>
      <c r="EI678" s="25"/>
      <c r="EJ678" s="25"/>
      <c r="EK678" s="25"/>
      <c r="EL678" s="25"/>
      <c r="EM678" s="25"/>
      <c r="EN678" s="25"/>
      <c r="EO678" s="25"/>
      <c r="EP678" s="25"/>
      <c r="EQ678" s="25"/>
      <c r="ER678" s="25"/>
      <c r="ES678" s="25"/>
      <c r="ET678" s="25"/>
      <c r="EU678" s="25"/>
      <c r="EV678" s="25"/>
      <c r="EW678" s="25"/>
      <c r="EX678" s="25"/>
      <c r="EY678" s="25"/>
      <c r="EZ678" s="25"/>
      <c r="FA678" s="25"/>
      <c r="FB678" s="25"/>
      <c r="FC678" s="25"/>
      <c r="FD678" s="25"/>
      <c r="FE678" s="25"/>
      <c r="FF678" s="25"/>
      <c r="FG678" s="25"/>
      <c r="FH678" s="25"/>
      <c r="FI678" s="25"/>
      <c r="FJ678" s="25"/>
      <c r="FK678" s="25"/>
      <c r="FL678" s="25"/>
      <c r="FM678" s="25"/>
      <c r="FN678" s="25"/>
      <c r="FO678" s="25"/>
      <c r="FP678" s="25"/>
      <c r="FQ678" s="25"/>
      <c r="FR678" s="25"/>
      <c r="FS678" s="25"/>
      <c r="FT678" s="25"/>
      <c r="FU678" s="25"/>
      <c r="FV678" s="25"/>
      <c r="FW678" s="25"/>
      <c r="FX678" s="25"/>
      <c r="FY678" s="25"/>
      <c r="FZ678" s="25"/>
      <c r="GA678" s="25"/>
      <c r="GB678" s="25"/>
      <c r="GC678" s="25"/>
      <c r="GD678" s="25"/>
      <c r="GE678" s="25"/>
      <c r="GF678" s="25"/>
      <c r="GG678" s="25"/>
      <c r="GH678" s="25"/>
      <c r="GI678" s="25"/>
      <c r="GJ678" s="25"/>
      <c r="GK678" s="25"/>
      <c r="GL678" s="25"/>
      <c r="GM678" s="25"/>
      <c r="GN678" s="25"/>
      <c r="GO678" s="25"/>
      <c r="GP678" s="25"/>
      <c r="GQ678" s="25"/>
      <c r="GR678" s="25"/>
      <c r="GS678" s="25"/>
      <c r="GT678" s="25"/>
      <c r="GU678" s="25"/>
      <c r="GV678" s="25"/>
      <c r="GW678" s="25"/>
      <c r="GX678" s="25"/>
      <c r="GY678" s="25"/>
      <c r="GZ678" s="25"/>
      <c r="HA678" s="25"/>
      <c r="HB678" s="25"/>
      <c r="HC678" s="25"/>
      <c r="HD678" s="25"/>
      <c r="HE678" s="25"/>
      <c r="HF678" s="25"/>
      <c r="HG678" s="25"/>
      <c r="HH678" s="25"/>
      <c r="HI678" s="25"/>
      <c r="HJ678" s="25"/>
      <c r="HK678" s="25"/>
      <c r="HL678" s="25"/>
      <c r="HM678" s="25"/>
      <c r="HN678" s="25"/>
      <c r="HO678" s="25"/>
      <c r="HP678" s="25"/>
      <c r="HQ678" s="25"/>
      <c r="HR678" s="25"/>
      <c r="HS678" s="25"/>
      <c r="HT678" s="25"/>
    </row>
    <row r="679" spans="1:228">
      <c r="B679" s="29"/>
      <c r="C679" s="212"/>
      <c r="D679" s="50"/>
      <c r="E679" s="36" t="s">
        <v>269</v>
      </c>
      <c r="F679" s="35"/>
      <c r="G679" s="30"/>
      <c r="H679" s="30"/>
      <c r="I679" s="189"/>
      <c r="J679" s="189"/>
      <c r="K679" s="189"/>
      <c r="L679" s="30"/>
    </row>
    <row r="680" spans="1:228">
      <c r="B680" s="29"/>
      <c r="C680" s="212"/>
      <c r="D680" s="50"/>
      <c r="E680" s="36" t="s">
        <v>269</v>
      </c>
      <c r="F680" s="35"/>
      <c r="G680" s="30"/>
      <c r="H680" s="30"/>
      <c r="I680" s="189"/>
      <c r="J680" s="189"/>
      <c r="K680" s="189"/>
      <c r="L680" s="30"/>
    </row>
    <row r="681" spans="1:228">
      <c r="B681" s="29"/>
      <c r="C681" s="30"/>
      <c r="D681" s="43"/>
      <c r="E681" s="36" t="s">
        <v>269</v>
      </c>
      <c r="F681" s="35"/>
      <c r="G681" s="30"/>
      <c r="H681" s="30"/>
      <c r="I681" s="189"/>
      <c r="J681" s="189"/>
      <c r="K681" s="189"/>
      <c r="L681" s="30"/>
    </row>
    <row r="682" spans="1:228">
      <c r="B682" s="29"/>
      <c r="C682" s="30"/>
      <c r="D682" s="43"/>
      <c r="E682" s="36" t="s">
        <v>269</v>
      </c>
      <c r="F682" s="35"/>
      <c r="G682" s="30"/>
      <c r="H682" s="30"/>
      <c r="I682" s="189"/>
      <c r="J682" s="189"/>
      <c r="K682" s="189"/>
      <c r="L682" s="30"/>
    </row>
    <row r="683" spans="1:228">
      <c r="B683" s="29"/>
      <c r="C683" s="30"/>
      <c r="D683" s="43"/>
      <c r="E683" s="36" t="s">
        <v>269</v>
      </c>
      <c r="F683" s="35"/>
      <c r="G683" s="30"/>
      <c r="H683" s="30"/>
      <c r="I683" s="189"/>
      <c r="J683" s="189"/>
      <c r="K683" s="189"/>
      <c r="L683" s="30"/>
    </row>
    <row r="684" spans="1:228">
      <c r="B684" s="29"/>
      <c r="C684" s="30"/>
      <c r="D684" s="43"/>
      <c r="E684" s="36" t="s">
        <v>269</v>
      </c>
      <c r="F684" s="35"/>
      <c r="G684" s="30"/>
      <c r="H684" s="30"/>
      <c r="I684" s="189"/>
      <c r="J684" s="189"/>
      <c r="K684" s="189"/>
      <c r="L684" s="30"/>
      <c r="M684" s="30"/>
    </row>
    <row r="685" spans="1:228">
      <c r="B685" s="29"/>
      <c r="C685" s="30"/>
      <c r="D685" s="43"/>
      <c r="E685" s="43" t="s">
        <v>269</v>
      </c>
      <c r="F685" s="35"/>
      <c r="G685" s="30"/>
      <c r="H685" s="30"/>
      <c r="I685" s="189"/>
      <c r="J685" s="189"/>
      <c r="K685" s="189"/>
      <c r="L685" s="30"/>
      <c r="M685" s="30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  <c r="AA685" s="71"/>
      <c r="AB685" s="71"/>
      <c r="AC685" s="71"/>
      <c r="AD685" s="71"/>
      <c r="AE685" s="71"/>
      <c r="AF685" s="71"/>
      <c r="AG685" s="71"/>
      <c r="AH685" s="71"/>
      <c r="AI685" s="71"/>
      <c r="AJ685" s="71"/>
      <c r="AK685" s="71"/>
      <c r="AL685" s="71"/>
      <c r="AM685" s="71"/>
      <c r="AN685" s="71"/>
      <c r="AO685" s="71"/>
      <c r="AP685" s="71"/>
      <c r="AQ685" s="71"/>
      <c r="AR685" s="71"/>
      <c r="AS685" s="71"/>
      <c r="AT685" s="71"/>
      <c r="AU685" s="71"/>
      <c r="AV685" s="71"/>
      <c r="AW685" s="71"/>
      <c r="AX685" s="71"/>
      <c r="AY685" s="71"/>
      <c r="AZ685" s="71"/>
      <c r="BA685" s="71"/>
      <c r="BB685" s="71"/>
      <c r="BC685" s="71"/>
      <c r="BD685" s="71"/>
      <c r="BE685" s="71"/>
      <c r="BF685" s="71"/>
      <c r="BG685" s="71"/>
      <c r="BH685" s="71"/>
      <c r="BI685" s="71"/>
      <c r="BJ685" s="71"/>
      <c r="BK685" s="71"/>
      <c r="BL685" s="71"/>
      <c r="BM685" s="71"/>
      <c r="BN685" s="71"/>
      <c r="BO685" s="71"/>
      <c r="BP685" s="71"/>
      <c r="BQ685" s="71"/>
      <c r="BR685" s="71"/>
      <c r="BS685" s="71"/>
      <c r="BT685" s="71"/>
      <c r="BU685" s="71"/>
      <c r="BV685" s="71"/>
      <c r="BW685" s="71"/>
      <c r="BX685" s="71"/>
      <c r="BY685" s="71"/>
      <c r="BZ685" s="71"/>
      <c r="CA685" s="71"/>
      <c r="CB685" s="71"/>
      <c r="CC685" s="71"/>
      <c r="CD685" s="71"/>
      <c r="CE685" s="71"/>
      <c r="CF685" s="71"/>
      <c r="CG685" s="71"/>
      <c r="CH685" s="71"/>
      <c r="CI685" s="71"/>
      <c r="CJ685" s="71"/>
      <c r="CK685" s="71"/>
      <c r="CL685" s="71"/>
      <c r="CM685" s="71"/>
      <c r="CN685" s="71"/>
      <c r="CO685" s="71"/>
      <c r="CP685" s="71"/>
      <c r="CQ685" s="71"/>
      <c r="CR685" s="71"/>
      <c r="CS685" s="71"/>
      <c r="CT685" s="71"/>
      <c r="CU685" s="71"/>
      <c r="CV685" s="71"/>
      <c r="CW685" s="71"/>
      <c r="CX685" s="71"/>
      <c r="CY685" s="71"/>
      <c r="CZ685" s="71"/>
      <c r="DA685" s="71"/>
      <c r="DB685" s="71"/>
      <c r="DC685" s="71"/>
      <c r="DD685" s="71"/>
      <c r="DE685" s="71"/>
      <c r="DF685" s="71"/>
      <c r="DG685" s="71"/>
      <c r="DH685" s="71"/>
      <c r="DI685" s="71"/>
      <c r="DJ685" s="71"/>
      <c r="DK685" s="71"/>
      <c r="DL685" s="71"/>
      <c r="DM685" s="71"/>
      <c r="DN685" s="71"/>
      <c r="DO685" s="71"/>
      <c r="DP685" s="71"/>
      <c r="DQ685" s="71"/>
      <c r="DR685" s="71"/>
      <c r="DS685" s="71"/>
      <c r="DT685" s="71"/>
      <c r="DU685" s="71"/>
      <c r="DV685" s="71"/>
      <c r="DW685" s="71"/>
      <c r="DX685" s="71"/>
      <c r="DY685" s="71"/>
      <c r="DZ685" s="71"/>
      <c r="EA685" s="71"/>
      <c r="EB685" s="71"/>
      <c r="EC685" s="71"/>
      <c r="ED685" s="71"/>
      <c r="EE685" s="71"/>
      <c r="EF685" s="71"/>
      <c r="EG685" s="71"/>
      <c r="EH685" s="71"/>
      <c r="EI685" s="71"/>
      <c r="EJ685" s="71"/>
      <c r="EK685" s="71"/>
      <c r="EL685" s="71"/>
      <c r="EM685" s="71"/>
      <c r="EN685" s="71"/>
      <c r="EO685" s="71"/>
      <c r="EP685" s="71"/>
      <c r="EQ685" s="71"/>
      <c r="ER685" s="71"/>
      <c r="ES685" s="71"/>
      <c r="ET685" s="71"/>
      <c r="EU685" s="71"/>
      <c r="EV685" s="71"/>
      <c r="EW685" s="71"/>
      <c r="EX685" s="71"/>
      <c r="EY685" s="71"/>
      <c r="EZ685" s="71"/>
      <c r="FA685" s="71"/>
      <c r="FB685" s="71"/>
      <c r="FC685" s="71"/>
      <c r="FD685" s="71"/>
      <c r="FE685" s="71"/>
      <c r="FF685" s="71"/>
      <c r="FG685" s="71"/>
      <c r="FH685" s="71"/>
      <c r="FI685" s="71"/>
      <c r="FJ685" s="71"/>
      <c r="FK685" s="71"/>
      <c r="FL685" s="71"/>
      <c r="FM685" s="71"/>
      <c r="FN685" s="71"/>
      <c r="FO685" s="71"/>
      <c r="FP685" s="71"/>
      <c r="FQ685" s="71"/>
      <c r="FR685" s="71"/>
      <c r="FS685" s="71"/>
      <c r="FT685" s="71"/>
      <c r="FU685" s="71"/>
      <c r="FV685" s="71"/>
      <c r="FW685" s="71"/>
      <c r="FX685" s="71"/>
      <c r="FY685" s="71"/>
      <c r="FZ685" s="71"/>
      <c r="GA685" s="71"/>
      <c r="GB685" s="71"/>
      <c r="GC685" s="71"/>
      <c r="GD685" s="71"/>
      <c r="GE685" s="71"/>
      <c r="GF685" s="71"/>
      <c r="GG685" s="71"/>
      <c r="GH685" s="71"/>
      <c r="GI685" s="71"/>
      <c r="GJ685" s="71"/>
      <c r="GK685" s="71"/>
      <c r="GL685" s="71"/>
      <c r="GM685" s="71"/>
      <c r="GN685" s="71"/>
      <c r="GO685" s="71"/>
      <c r="GP685" s="71"/>
      <c r="GQ685" s="71"/>
      <c r="GR685" s="71"/>
      <c r="GS685" s="71"/>
      <c r="GT685" s="71"/>
      <c r="GU685" s="71"/>
      <c r="GV685" s="71"/>
      <c r="GW685" s="71"/>
      <c r="GX685" s="71"/>
      <c r="GY685" s="71"/>
      <c r="GZ685" s="71"/>
      <c r="HA685" s="71"/>
      <c r="HB685" s="71"/>
      <c r="HC685" s="71"/>
      <c r="HD685" s="71"/>
      <c r="HE685" s="71"/>
      <c r="HF685" s="71"/>
      <c r="HG685" s="71"/>
      <c r="HH685" s="71"/>
      <c r="HI685" s="71"/>
      <c r="HJ685" s="71"/>
      <c r="HK685" s="71"/>
      <c r="HL685" s="71"/>
      <c r="HM685" s="71"/>
      <c r="HN685" s="71"/>
      <c r="HO685" s="71"/>
      <c r="HP685" s="71"/>
      <c r="HQ685" s="71"/>
      <c r="HR685" s="71"/>
      <c r="HS685" s="71"/>
      <c r="HT685" s="71"/>
    </row>
    <row r="686" spans="1:228">
      <c r="B686" s="29"/>
      <c r="C686" s="30"/>
      <c r="D686" s="43"/>
      <c r="E686" s="43" t="s">
        <v>269</v>
      </c>
      <c r="F686" s="35"/>
      <c r="G686" s="30"/>
      <c r="H686" s="30"/>
      <c r="I686" s="189"/>
      <c r="J686" s="189"/>
      <c r="K686" s="189"/>
      <c r="L686" s="30"/>
      <c r="M686" s="30"/>
    </row>
    <row r="687" spans="1:228">
      <c r="B687" s="29"/>
      <c r="C687" s="30"/>
      <c r="D687" s="43"/>
      <c r="E687" s="43" t="s">
        <v>269</v>
      </c>
      <c r="F687" s="35"/>
      <c r="G687" s="30"/>
      <c r="H687" s="30"/>
      <c r="I687" s="189"/>
      <c r="J687" s="189"/>
      <c r="K687" s="189"/>
      <c r="L687" s="30"/>
    </row>
    <row r="688" spans="1:228">
      <c r="B688" s="29"/>
      <c r="C688" s="30"/>
      <c r="D688" s="43"/>
      <c r="E688" s="43" t="s">
        <v>269</v>
      </c>
      <c r="F688" s="35"/>
      <c r="G688" s="30"/>
      <c r="H688" s="30"/>
      <c r="I688" s="189"/>
      <c r="J688" s="189"/>
      <c r="K688" s="189"/>
      <c r="L688" s="30"/>
    </row>
    <row r="689" spans="1:228" s="71" customFormat="1">
      <c r="A689" s="83"/>
      <c r="B689" s="29"/>
      <c r="C689" s="30"/>
      <c r="D689" s="43"/>
      <c r="E689" s="43" t="s">
        <v>269</v>
      </c>
      <c r="F689" s="35"/>
      <c r="G689" s="30"/>
      <c r="H689" s="30"/>
      <c r="I689" s="189"/>
      <c r="J689" s="189"/>
      <c r="K689" s="189"/>
      <c r="L689" s="30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  <c r="AV689" s="25"/>
      <c r="AW689" s="25"/>
      <c r="AX689" s="25"/>
      <c r="AY689" s="25"/>
      <c r="AZ689" s="25"/>
      <c r="BA689" s="25"/>
      <c r="BB689" s="25"/>
      <c r="BC689" s="25"/>
      <c r="BD689" s="25"/>
      <c r="BE689" s="25"/>
      <c r="BF689" s="25"/>
      <c r="BG689" s="25"/>
      <c r="BH689" s="25"/>
      <c r="BI689" s="25"/>
      <c r="BJ689" s="25"/>
      <c r="BK689" s="25"/>
      <c r="BL689" s="25"/>
      <c r="BM689" s="25"/>
      <c r="BN689" s="25"/>
      <c r="BO689" s="25"/>
      <c r="BP689" s="25"/>
      <c r="BQ689" s="25"/>
      <c r="BR689" s="25"/>
      <c r="BS689" s="25"/>
      <c r="BT689" s="25"/>
      <c r="BU689" s="25"/>
      <c r="BV689" s="25"/>
      <c r="BW689" s="25"/>
      <c r="BX689" s="25"/>
      <c r="BY689" s="25"/>
      <c r="BZ689" s="25"/>
      <c r="CA689" s="25"/>
      <c r="CB689" s="25"/>
      <c r="CC689" s="25"/>
      <c r="CD689" s="25"/>
      <c r="CE689" s="25"/>
      <c r="CF689" s="25"/>
      <c r="CG689" s="25"/>
      <c r="CH689" s="25"/>
      <c r="CI689" s="25"/>
      <c r="CJ689" s="25"/>
      <c r="CK689" s="25"/>
      <c r="CL689" s="25"/>
      <c r="CM689" s="25"/>
      <c r="CN689" s="25"/>
      <c r="CO689" s="25"/>
      <c r="CP689" s="25"/>
      <c r="CQ689" s="25"/>
      <c r="CR689" s="25"/>
      <c r="CS689" s="25"/>
      <c r="CT689" s="25"/>
      <c r="CU689" s="25"/>
      <c r="CV689" s="25"/>
      <c r="CW689" s="25"/>
      <c r="CX689" s="25"/>
      <c r="CY689" s="25"/>
      <c r="CZ689" s="25"/>
      <c r="DA689" s="25"/>
      <c r="DB689" s="25"/>
      <c r="DC689" s="25"/>
      <c r="DD689" s="25"/>
      <c r="DE689" s="25"/>
      <c r="DF689" s="25"/>
      <c r="DG689" s="25"/>
      <c r="DH689" s="25"/>
      <c r="DI689" s="25"/>
      <c r="DJ689" s="25"/>
      <c r="DK689" s="25"/>
      <c r="DL689" s="25"/>
      <c r="DM689" s="25"/>
      <c r="DN689" s="25"/>
      <c r="DO689" s="25"/>
      <c r="DP689" s="25"/>
      <c r="DQ689" s="25"/>
      <c r="DR689" s="25"/>
      <c r="DS689" s="25"/>
      <c r="DT689" s="25"/>
      <c r="DU689" s="25"/>
      <c r="DV689" s="25"/>
      <c r="DW689" s="25"/>
      <c r="DX689" s="25"/>
      <c r="DY689" s="25"/>
      <c r="DZ689" s="25"/>
      <c r="EA689" s="25"/>
      <c r="EB689" s="25"/>
      <c r="EC689" s="25"/>
      <c r="ED689" s="25"/>
      <c r="EE689" s="25"/>
      <c r="EF689" s="25"/>
      <c r="EG689" s="25"/>
      <c r="EH689" s="25"/>
      <c r="EI689" s="25"/>
      <c r="EJ689" s="25"/>
      <c r="EK689" s="25"/>
      <c r="EL689" s="25"/>
      <c r="EM689" s="25"/>
      <c r="EN689" s="25"/>
      <c r="EO689" s="25"/>
      <c r="EP689" s="25"/>
      <c r="EQ689" s="25"/>
      <c r="ER689" s="25"/>
      <c r="ES689" s="25"/>
      <c r="ET689" s="25"/>
      <c r="EU689" s="25"/>
      <c r="EV689" s="25"/>
      <c r="EW689" s="25"/>
      <c r="EX689" s="25"/>
      <c r="EY689" s="25"/>
      <c r="EZ689" s="25"/>
      <c r="FA689" s="25"/>
      <c r="FB689" s="25"/>
      <c r="FC689" s="25"/>
      <c r="FD689" s="25"/>
      <c r="FE689" s="25"/>
      <c r="FF689" s="25"/>
      <c r="FG689" s="25"/>
      <c r="FH689" s="25"/>
      <c r="FI689" s="25"/>
      <c r="FJ689" s="25"/>
      <c r="FK689" s="25"/>
      <c r="FL689" s="25"/>
      <c r="FM689" s="25"/>
      <c r="FN689" s="25"/>
      <c r="FO689" s="25"/>
      <c r="FP689" s="25"/>
      <c r="FQ689" s="25"/>
      <c r="FR689" s="25"/>
      <c r="FS689" s="25"/>
      <c r="FT689" s="25"/>
      <c r="FU689" s="25"/>
      <c r="FV689" s="25"/>
      <c r="FW689" s="25"/>
      <c r="FX689" s="25"/>
      <c r="FY689" s="25"/>
      <c r="FZ689" s="25"/>
      <c r="GA689" s="25"/>
      <c r="GB689" s="25"/>
      <c r="GC689" s="25"/>
      <c r="GD689" s="25"/>
      <c r="GE689" s="25"/>
      <c r="GF689" s="25"/>
      <c r="GG689" s="25"/>
      <c r="GH689" s="25"/>
      <c r="GI689" s="25"/>
      <c r="GJ689" s="25"/>
      <c r="GK689" s="25"/>
      <c r="GL689" s="25"/>
      <c r="GM689" s="25"/>
      <c r="GN689" s="25"/>
      <c r="GO689" s="25"/>
      <c r="GP689" s="25"/>
      <c r="GQ689" s="25"/>
      <c r="GR689" s="25"/>
      <c r="GS689" s="25"/>
      <c r="GT689" s="25"/>
      <c r="GU689" s="25"/>
      <c r="GV689" s="25"/>
      <c r="GW689" s="25"/>
      <c r="GX689" s="25"/>
      <c r="GY689" s="25"/>
      <c r="GZ689" s="25"/>
      <c r="HA689" s="25"/>
      <c r="HB689" s="25"/>
      <c r="HC689" s="25"/>
      <c r="HD689" s="25"/>
      <c r="HE689" s="25"/>
      <c r="HF689" s="25"/>
      <c r="HG689" s="25"/>
      <c r="HH689" s="25"/>
      <c r="HI689" s="25"/>
      <c r="HJ689" s="25"/>
      <c r="HK689" s="25"/>
      <c r="HL689" s="25"/>
      <c r="HM689" s="25"/>
      <c r="HN689" s="25"/>
      <c r="HO689" s="25"/>
      <c r="HP689" s="25"/>
      <c r="HQ689" s="25"/>
      <c r="HR689" s="25"/>
      <c r="HS689" s="25"/>
      <c r="HT689" s="25"/>
    </row>
    <row r="690" spans="1:228">
      <c r="B690" s="29"/>
      <c r="C690" s="212"/>
      <c r="D690" s="50"/>
      <c r="E690" s="43" t="s">
        <v>269</v>
      </c>
      <c r="F690" s="35"/>
      <c r="G690" s="30"/>
      <c r="H690" s="30"/>
      <c r="I690" s="189"/>
      <c r="J690" s="189"/>
      <c r="K690" s="189"/>
      <c r="L690" s="30"/>
    </row>
    <row r="691" spans="1:228">
      <c r="B691" s="29"/>
      <c r="C691" s="212"/>
      <c r="D691" s="50"/>
      <c r="E691" s="43" t="s">
        <v>269</v>
      </c>
      <c r="F691" s="35"/>
      <c r="G691" s="30"/>
      <c r="H691" s="30"/>
      <c r="I691" s="189"/>
      <c r="J691" s="189"/>
      <c r="K691" s="189"/>
      <c r="L691" s="30"/>
    </row>
    <row r="692" spans="1:228">
      <c r="B692" s="29"/>
      <c r="C692" s="212"/>
      <c r="D692" s="50"/>
      <c r="E692" s="43" t="s">
        <v>269</v>
      </c>
      <c r="F692" s="35"/>
      <c r="G692" s="30"/>
      <c r="H692" s="30"/>
      <c r="I692" s="189"/>
      <c r="J692" s="189"/>
      <c r="K692" s="189"/>
      <c r="L692" s="30"/>
    </row>
    <row r="693" spans="1:228">
      <c r="B693" s="29"/>
      <c r="C693" s="212"/>
      <c r="D693" s="50"/>
      <c r="E693" s="43" t="s">
        <v>269</v>
      </c>
      <c r="F693" s="35"/>
      <c r="G693" s="30"/>
      <c r="H693" s="30"/>
      <c r="I693" s="189"/>
      <c r="J693" s="189"/>
      <c r="K693" s="189"/>
      <c r="L693" s="30"/>
    </row>
    <row r="694" spans="1:228">
      <c r="B694" s="29"/>
      <c r="C694" s="212"/>
      <c r="D694" s="50"/>
      <c r="E694" s="43" t="s">
        <v>269</v>
      </c>
      <c r="F694" s="35"/>
      <c r="G694" s="30"/>
      <c r="H694" s="30"/>
      <c r="I694" s="189"/>
      <c r="J694" s="189"/>
      <c r="K694" s="189"/>
      <c r="L694" s="30"/>
    </row>
    <row r="695" spans="1:228">
      <c r="A695" s="151">
        <v>25000</v>
      </c>
      <c r="B695" s="72" t="s">
        <v>157</v>
      </c>
      <c r="C695" s="214">
        <v>10</v>
      </c>
      <c r="D695" s="72"/>
      <c r="E695" s="72" t="s">
        <v>611</v>
      </c>
      <c r="F695" s="72" t="s">
        <v>611</v>
      </c>
      <c r="G695" s="72" t="s">
        <v>611</v>
      </c>
      <c r="H695" s="70"/>
      <c r="I695" s="152"/>
      <c r="J695" s="152"/>
      <c r="K695" s="190"/>
      <c r="L695" s="70"/>
      <c r="M695" s="71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  <c r="AJ695" s="53"/>
      <c r="AK695" s="53"/>
      <c r="AL695" s="53"/>
      <c r="AM695" s="53"/>
      <c r="AN695" s="53"/>
      <c r="AO695" s="53"/>
      <c r="AP695" s="53"/>
      <c r="AQ695" s="53"/>
      <c r="AR695" s="53"/>
      <c r="AS695" s="53"/>
      <c r="AT695" s="53"/>
      <c r="AU695" s="53"/>
      <c r="AV695" s="53"/>
      <c r="AW695" s="53"/>
      <c r="AX695" s="53"/>
      <c r="AY695" s="53"/>
      <c r="AZ695" s="53"/>
      <c r="BA695" s="53"/>
      <c r="BB695" s="53"/>
      <c r="BC695" s="53"/>
      <c r="BD695" s="53"/>
      <c r="BE695" s="53"/>
      <c r="BF695" s="53"/>
      <c r="BG695" s="53"/>
      <c r="BH695" s="53"/>
      <c r="BI695" s="53"/>
      <c r="BJ695" s="53"/>
      <c r="BK695" s="53"/>
      <c r="BL695" s="53"/>
      <c r="BM695" s="53"/>
      <c r="BN695" s="53"/>
      <c r="BO695" s="53"/>
      <c r="BP695" s="53"/>
      <c r="BQ695" s="53"/>
      <c r="BR695" s="53"/>
      <c r="BS695" s="53"/>
      <c r="BT695" s="53"/>
      <c r="BU695" s="53"/>
      <c r="BV695" s="53"/>
      <c r="BW695" s="53"/>
      <c r="BX695" s="53"/>
      <c r="BY695" s="53"/>
      <c r="BZ695" s="53"/>
      <c r="CA695" s="53"/>
      <c r="CB695" s="53"/>
      <c r="CC695" s="53"/>
      <c r="CD695" s="53"/>
      <c r="CE695" s="53"/>
      <c r="CF695" s="53"/>
      <c r="CG695" s="53"/>
      <c r="CH695" s="53"/>
      <c r="CI695" s="53"/>
      <c r="CJ695" s="53"/>
      <c r="CK695" s="53"/>
      <c r="CL695" s="53"/>
      <c r="CM695" s="53"/>
      <c r="CN695" s="53"/>
      <c r="CO695" s="53"/>
      <c r="CP695" s="53"/>
      <c r="CQ695" s="53"/>
      <c r="CR695" s="53"/>
      <c r="CS695" s="53"/>
      <c r="CT695" s="53"/>
      <c r="CU695" s="53"/>
      <c r="CV695" s="53"/>
      <c r="CW695" s="53"/>
      <c r="CX695" s="53"/>
      <c r="CY695" s="53"/>
      <c r="CZ695" s="53"/>
      <c r="DA695" s="53"/>
      <c r="DB695" s="53"/>
      <c r="DC695" s="53"/>
      <c r="DD695" s="53"/>
      <c r="DE695" s="53"/>
      <c r="DF695" s="53"/>
      <c r="DG695" s="53"/>
      <c r="DH695" s="53"/>
      <c r="DI695" s="53"/>
      <c r="DJ695" s="53"/>
      <c r="DK695" s="53"/>
      <c r="DL695" s="53"/>
      <c r="DM695" s="53"/>
      <c r="DN695" s="53"/>
      <c r="DO695" s="53"/>
      <c r="DP695" s="53"/>
      <c r="DQ695" s="53"/>
      <c r="DR695" s="53"/>
      <c r="DS695" s="53"/>
      <c r="DT695" s="53"/>
      <c r="DU695" s="53"/>
      <c r="DV695" s="53"/>
      <c r="DW695" s="53"/>
      <c r="DX695" s="53"/>
      <c r="DY695" s="53"/>
      <c r="DZ695" s="53"/>
      <c r="EA695" s="53"/>
      <c r="EB695" s="53"/>
      <c r="EC695" s="53"/>
      <c r="ED695" s="53"/>
      <c r="EE695" s="53"/>
      <c r="EF695" s="53"/>
      <c r="EG695" s="53"/>
      <c r="EH695" s="53"/>
      <c r="EI695" s="53"/>
      <c r="EJ695" s="53"/>
      <c r="EK695" s="53"/>
      <c r="EL695" s="53"/>
      <c r="EM695" s="53"/>
      <c r="EN695" s="53"/>
      <c r="EO695" s="53"/>
      <c r="EP695" s="53"/>
      <c r="EQ695" s="53"/>
      <c r="ER695" s="53"/>
      <c r="ES695" s="53"/>
      <c r="ET695" s="53"/>
      <c r="EU695" s="53"/>
      <c r="EV695" s="53"/>
      <c r="EW695" s="53"/>
      <c r="EX695" s="53"/>
      <c r="EY695" s="53"/>
      <c r="EZ695" s="53"/>
      <c r="FA695" s="53"/>
      <c r="FB695" s="53"/>
      <c r="FC695" s="53"/>
      <c r="FD695" s="53"/>
      <c r="FE695" s="53"/>
      <c r="FF695" s="53"/>
      <c r="FG695" s="53"/>
      <c r="FH695" s="53"/>
      <c r="FI695" s="53"/>
      <c r="FJ695" s="53"/>
      <c r="FK695" s="53"/>
      <c r="FL695" s="53"/>
      <c r="FM695" s="53"/>
      <c r="FN695" s="53"/>
      <c r="FO695" s="53"/>
      <c r="FP695" s="53"/>
      <c r="FQ695" s="53"/>
      <c r="FR695" s="53"/>
      <c r="FS695" s="53"/>
      <c r="FT695" s="53"/>
      <c r="FU695" s="53"/>
      <c r="FV695" s="53"/>
      <c r="FW695" s="53"/>
      <c r="FX695" s="53"/>
      <c r="FY695" s="53"/>
      <c r="FZ695" s="53"/>
      <c r="GA695" s="53"/>
      <c r="GB695" s="53"/>
      <c r="GC695" s="53"/>
      <c r="GD695" s="53"/>
      <c r="GE695" s="53"/>
      <c r="GF695" s="53"/>
      <c r="GG695" s="53"/>
      <c r="GH695" s="53"/>
      <c r="GI695" s="53"/>
      <c r="GJ695" s="53"/>
      <c r="GK695" s="53"/>
      <c r="GL695" s="53"/>
      <c r="GM695" s="53"/>
      <c r="GN695" s="53"/>
      <c r="GO695" s="53"/>
      <c r="GP695" s="53"/>
      <c r="GQ695" s="53"/>
      <c r="GR695" s="53"/>
      <c r="GS695" s="53"/>
      <c r="GT695" s="53"/>
      <c r="GU695" s="53"/>
      <c r="GV695" s="53"/>
      <c r="GW695" s="53"/>
      <c r="GX695" s="53"/>
      <c r="GY695" s="53"/>
      <c r="GZ695" s="53"/>
      <c r="HA695" s="53"/>
      <c r="HB695" s="53"/>
      <c r="HC695" s="53"/>
      <c r="HD695" s="53"/>
      <c r="HE695" s="53"/>
      <c r="HF695" s="53"/>
      <c r="HG695" s="53"/>
      <c r="HH695" s="53"/>
      <c r="HI695" s="53"/>
      <c r="HJ695" s="53"/>
      <c r="HK695" s="53"/>
      <c r="HL695" s="53"/>
      <c r="HM695" s="53"/>
      <c r="HN695" s="53"/>
      <c r="HO695" s="53"/>
      <c r="HP695" s="53"/>
      <c r="HQ695" s="53"/>
      <c r="HR695" s="53"/>
      <c r="HS695" s="53"/>
      <c r="HT695" s="53"/>
    </row>
    <row r="696" spans="1:228">
      <c r="A696" s="84"/>
      <c r="B696" s="36"/>
      <c r="C696" s="213"/>
      <c r="D696" s="36"/>
      <c r="E696" s="36" t="s">
        <v>611</v>
      </c>
      <c r="F696" s="35"/>
      <c r="G696" s="30"/>
      <c r="H696" s="30"/>
      <c r="I696" s="189"/>
      <c r="J696" s="189"/>
      <c r="K696" s="189"/>
      <c r="L696" s="30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  <c r="AA696" s="71"/>
      <c r="AB696" s="71"/>
      <c r="AC696" s="71"/>
      <c r="AD696" s="71"/>
      <c r="AE696" s="71"/>
      <c r="AF696" s="71"/>
      <c r="AG696" s="71"/>
      <c r="AH696" s="71"/>
      <c r="AI696" s="71"/>
      <c r="AJ696" s="71"/>
      <c r="AK696" s="71"/>
      <c r="AL696" s="71"/>
      <c r="AM696" s="71"/>
      <c r="AN696" s="71"/>
      <c r="AO696" s="71"/>
      <c r="AP696" s="71"/>
      <c r="AQ696" s="71"/>
      <c r="AR696" s="71"/>
      <c r="AS696" s="71"/>
      <c r="AT696" s="71"/>
      <c r="AU696" s="71"/>
      <c r="AV696" s="71"/>
      <c r="AW696" s="71"/>
      <c r="AX696" s="71"/>
      <c r="AY696" s="71"/>
      <c r="AZ696" s="71"/>
      <c r="BA696" s="71"/>
      <c r="BB696" s="71"/>
      <c r="BC696" s="71"/>
      <c r="BD696" s="71"/>
      <c r="BE696" s="71"/>
      <c r="BF696" s="71"/>
      <c r="BG696" s="71"/>
      <c r="BH696" s="71"/>
      <c r="BI696" s="71"/>
      <c r="BJ696" s="71"/>
      <c r="BK696" s="71"/>
      <c r="BL696" s="71"/>
      <c r="BM696" s="71"/>
      <c r="BN696" s="71"/>
      <c r="BO696" s="71"/>
      <c r="BP696" s="71"/>
      <c r="BQ696" s="71"/>
      <c r="BR696" s="71"/>
      <c r="BS696" s="71"/>
      <c r="BT696" s="71"/>
      <c r="BU696" s="71"/>
      <c r="BV696" s="71"/>
      <c r="BW696" s="71"/>
      <c r="BX696" s="71"/>
      <c r="BY696" s="71"/>
      <c r="BZ696" s="71"/>
      <c r="CA696" s="71"/>
      <c r="CB696" s="71"/>
      <c r="CC696" s="71"/>
      <c r="CD696" s="71"/>
      <c r="CE696" s="71"/>
      <c r="CF696" s="71"/>
      <c r="CG696" s="71"/>
      <c r="CH696" s="71"/>
      <c r="CI696" s="71"/>
      <c r="CJ696" s="71"/>
      <c r="CK696" s="71"/>
      <c r="CL696" s="71"/>
      <c r="CM696" s="71"/>
      <c r="CN696" s="71"/>
      <c r="CO696" s="71"/>
      <c r="CP696" s="71"/>
      <c r="CQ696" s="71"/>
      <c r="CR696" s="71"/>
      <c r="CS696" s="71"/>
      <c r="CT696" s="71"/>
      <c r="CU696" s="71"/>
      <c r="CV696" s="71"/>
      <c r="CW696" s="71"/>
      <c r="CX696" s="71"/>
      <c r="CY696" s="71"/>
      <c r="CZ696" s="71"/>
      <c r="DA696" s="71"/>
      <c r="DB696" s="71"/>
      <c r="DC696" s="71"/>
      <c r="DD696" s="71"/>
      <c r="DE696" s="71"/>
      <c r="DF696" s="71"/>
      <c r="DG696" s="71"/>
      <c r="DH696" s="71"/>
      <c r="DI696" s="71"/>
      <c r="DJ696" s="71"/>
      <c r="DK696" s="71"/>
      <c r="DL696" s="71"/>
      <c r="DM696" s="71"/>
      <c r="DN696" s="71"/>
      <c r="DO696" s="71"/>
      <c r="DP696" s="71"/>
      <c r="DQ696" s="71"/>
      <c r="DR696" s="71"/>
      <c r="DS696" s="71"/>
      <c r="DT696" s="71"/>
      <c r="DU696" s="71"/>
      <c r="DV696" s="71"/>
      <c r="DW696" s="71"/>
      <c r="DX696" s="71"/>
      <c r="DY696" s="71"/>
      <c r="DZ696" s="71"/>
      <c r="EA696" s="71"/>
      <c r="EB696" s="71"/>
      <c r="EC696" s="71"/>
      <c r="ED696" s="71"/>
      <c r="EE696" s="71"/>
      <c r="EF696" s="71"/>
      <c r="EG696" s="71"/>
      <c r="EH696" s="71"/>
      <c r="EI696" s="71"/>
      <c r="EJ696" s="71"/>
      <c r="EK696" s="71"/>
      <c r="EL696" s="71"/>
      <c r="EM696" s="71"/>
      <c r="EN696" s="71"/>
      <c r="EO696" s="71"/>
      <c r="EP696" s="71"/>
      <c r="EQ696" s="71"/>
      <c r="ER696" s="71"/>
      <c r="ES696" s="71"/>
      <c r="ET696" s="71"/>
      <c r="EU696" s="71"/>
      <c r="EV696" s="71"/>
      <c r="EW696" s="71"/>
      <c r="EX696" s="71"/>
      <c r="EY696" s="71"/>
      <c r="EZ696" s="71"/>
      <c r="FA696" s="71"/>
      <c r="FB696" s="71"/>
      <c r="FC696" s="71"/>
      <c r="FD696" s="71"/>
      <c r="FE696" s="71"/>
      <c r="FF696" s="71"/>
      <c r="FG696" s="71"/>
      <c r="FH696" s="71"/>
      <c r="FI696" s="71"/>
      <c r="FJ696" s="71"/>
      <c r="FK696" s="71"/>
      <c r="FL696" s="71"/>
      <c r="FM696" s="71"/>
      <c r="FN696" s="71"/>
      <c r="FO696" s="71"/>
      <c r="FP696" s="71"/>
      <c r="FQ696" s="71"/>
      <c r="FR696" s="71"/>
      <c r="FS696" s="71"/>
      <c r="FT696" s="71"/>
      <c r="FU696" s="71"/>
      <c r="FV696" s="71"/>
      <c r="FW696" s="71"/>
      <c r="FX696" s="71"/>
      <c r="FY696" s="71"/>
      <c r="FZ696" s="71"/>
      <c r="GA696" s="71"/>
      <c r="GB696" s="71"/>
      <c r="GC696" s="71"/>
      <c r="GD696" s="71"/>
      <c r="GE696" s="71"/>
      <c r="GF696" s="71"/>
      <c r="GG696" s="71"/>
      <c r="GH696" s="71"/>
      <c r="GI696" s="71"/>
      <c r="GJ696" s="71"/>
      <c r="GK696" s="71"/>
      <c r="GL696" s="71"/>
      <c r="GM696" s="71"/>
      <c r="GN696" s="71"/>
      <c r="GO696" s="71"/>
      <c r="GP696" s="71"/>
      <c r="GQ696" s="71"/>
      <c r="GR696" s="71"/>
      <c r="GS696" s="71"/>
      <c r="GT696" s="71"/>
      <c r="GU696" s="71"/>
      <c r="GV696" s="71"/>
      <c r="GW696" s="71"/>
      <c r="GX696" s="71"/>
      <c r="GY696" s="71"/>
      <c r="GZ696" s="71"/>
      <c r="HA696" s="71"/>
      <c r="HB696" s="71"/>
      <c r="HC696" s="71"/>
      <c r="HD696" s="71"/>
      <c r="HE696" s="71"/>
      <c r="HF696" s="71"/>
      <c r="HG696" s="71"/>
      <c r="HH696" s="71"/>
      <c r="HI696" s="71"/>
      <c r="HJ696" s="71"/>
      <c r="HK696" s="71"/>
      <c r="HL696" s="71"/>
      <c r="HM696" s="71"/>
      <c r="HN696" s="71"/>
      <c r="HO696" s="71"/>
      <c r="HP696" s="71"/>
      <c r="HQ696" s="71"/>
      <c r="HR696" s="71"/>
      <c r="HS696" s="71"/>
      <c r="HT696" s="71"/>
    </row>
    <row r="697" spans="1:228">
      <c r="A697" s="84"/>
      <c r="B697" s="36"/>
      <c r="C697" s="213"/>
      <c r="D697" s="36"/>
      <c r="E697" s="36" t="s">
        <v>611</v>
      </c>
      <c r="F697" s="35"/>
      <c r="G697" s="30"/>
      <c r="H697" s="30"/>
      <c r="I697" s="189"/>
      <c r="J697" s="189"/>
      <c r="K697" s="189"/>
      <c r="L697" s="30"/>
    </row>
    <row r="698" spans="1:228">
      <c r="A698" s="84"/>
      <c r="B698" s="36"/>
      <c r="C698" s="213"/>
      <c r="D698" s="36"/>
      <c r="E698" s="36" t="s">
        <v>611</v>
      </c>
      <c r="F698" s="35"/>
      <c r="G698" s="30"/>
      <c r="H698" s="30"/>
      <c r="I698" s="189"/>
      <c r="J698" s="189"/>
      <c r="K698" s="189"/>
      <c r="L698" s="30"/>
    </row>
    <row r="699" spans="1:228">
      <c r="B699" s="29"/>
      <c r="C699" s="31"/>
      <c r="D699" s="42"/>
      <c r="E699" s="36" t="s">
        <v>611</v>
      </c>
      <c r="F699" s="35"/>
      <c r="G699" s="30"/>
      <c r="H699" s="30"/>
      <c r="I699" s="189"/>
      <c r="J699" s="189"/>
      <c r="K699" s="189"/>
      <c r="L699" s="30"/>
    </row>
    <row r="700" spans="1:228" s="71" customFormat="1">
      <c r="A700" s="83"/>
      <c r="B700" s="29"/>
      <c r="C700" s="212"/>
      <c r="D700" s="50"/>
      <c r="E700" s="36" t="s">
        <v>611</v>
      </c>
      <c r="F700" s="35"/>
      <c r="G700" s="30"/>
      <c r="H700" s="30"/>
      <c r="I700" s="189"/>
      <c r="J700" s="189"/>
      <c r="K700" s="189"/>
      <c r="L700" s="30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  <c r="AV700" s="25"/>
      <c r="AW700" s="25"/>
      <c r="AX700" s="25"/>
      <c r="AY700" s="25"/>
      <c r="AZ700" s="25"/>
      <c r="BA700" s="25"/>
      <c r="BB700" s="25"/>
      <c r="BC700" s="25"/>
      <c r="BD700" s="25"/>
      <c r="BE700" s="25"/>
      <c r="BF700" s="25"/>
      <c r="BG700" s="25"/>
      <c r="BH700" s="25"/>
      <c r="BI700" s="25"/>
      <c r="BJ700" s="25"/>
      <c r="BK700" s="25"/>
      <c r="BL700" s="25"/>
      <c r="BM700" s="25"/>
      <c r="BN700" s="25"/>
      <c r="BO700" s="25"/>
      <c r="BP700" s="25"/>
      <c r="BQ700" s="25"/>
      <c r="BR700" s="25"/>
      <c r="BS700" s="25"/>
      <c r="BT700" s="25"/>
      <c r="BU700" s="25"/>
      <c r="BV700" s="25"/>
      <c r="BW700" s="25"/>
      <c r="BX700" s="25"/>
      <c r="BY700" s="25"/>
      <c r="BZ700" s="25"/>
      <c r="CA700" s="25"/>
      <c r="CB700" s="25"/>
      <c r="CC700" s="25"/>
      <c r="CD700" s="25"/>
      <c r="CE700" s="25"/>
      <c r="CF700" s="25"/>
      <c r="CG700" s="25"/>
      <c r="CH700" s="25"/>
      <c r="CI700" s="25"/>
      <c r="CJ700" s="25"/>
      <c r="CK700" s="25"/>
      <c r="CL700" s="25"/>
      <c r="CM700" s="25"/>
      <c r="CN700" s="25"/>
      <c r="CO700" s="25"/>
      <c r="CP700" s="25"/>
      <c r="CQ700" s="25"/>
      <c r="CR700" s="25"/>
      <c r="CS700" s="25"/>
      <c r="CT700" s="25"/>
      <c r="CU700" s="25"/>
      <c r="CV700" s="25"/>
      <c r="CW700" s="25"/>
      <c r="CX700" s="25"/>
      <c r="CY700" s="25"/>
      <c r="CZ700" s="25"/>
      <c r="DA700" s="25"/>
      <c r="DB700" s="25"/>
      <c r="DC700" s="25"/>
      <c r="DD700" s="25"/>
      <c r="DE700" s="25"/>
      <c r="DF700" s="25"/>
      <c r="DG700" s="25"/>
      <c r="DH700" s="25"/>
      <c r="DI700" s="25"/>
      <c r="DJ700" s="25"/>
      <c r="DK700" s="25"/>
      <c r="DL700" s="25"/>
      <c r="DM700" s="25"/>
      <c r="DN700" s="25"/>
      <c r="DO700" s="25"/>
      <c r="DP700" s="25"/>
      <c r="DQ700" s="25"/>
      <c r="DR700" s="25"/>
      <c r="DS700" s="25"/>
      <c r="DT700" s="25"/>
      <c r="DU700" s="25"/>
      <c r="DV700" s="25"/>
      <c r="DW700" s="25"/>
      <c r="DX700" s="25"/>
      <c r="DY700" s="25"/>
      <c r="DZ700" s="25"/>
      <c r="EA700" s="25"/>
      <c r="EB700" s="25"/>
      <c r="EC700" s="25"/>
      <c r="ED700" s="25"/>
      <c r="EE700" s="25"/>
      <c r="EF700" s="25"/>
      <c r="EG700" s="25"/>
      <c r="EH700" s="25"/>
      <c r="EI700" s="25"/>
      <c r="EJ700" s="25"/>
      <c r="EK700" s="25"/>
      <c r="EL700" s="25"/>
      <c r="EM700" s="25"/>
      <c r="EN700" s="25"/>
      <c r="EO700" s="25"/>
      <c r="EP700" s="25"/>
      <c r="EQ700" s="25"/>
      <c r="ER700" s="25"/>
      <c r="ES700" s="25"/>
      <c r="ET700" s="25"/>
      <c r="EU700" s="25"/>
      <c r="EV700" s="25"/>
      <c r="EW700" s="25"/>
      <c r="EX700" s="25"/>
      <c r="EY700" s="25"/>
      <c r="EZ700" s="25"/>
      <c r="FA700" s="25"/>
      <c r="FB700" s="25"/>
      <c r="FC700" s="25"/>
      <c r="FD700" s="25"/>
      <c r="FE700" s="25"/>
      <c r="FF700" s="25"/>
      <c r="FG700" s="25"/>
      <c r="FH700" s="25"/>
      <c r="FI700" s="25"/>
      <c r="FJ700" s="25"/>
      <c r="FK700" s="25"/>
      <c r="FL700" s="25"/>
      <c r="FM700" s="25"/>
      <c r="FN700" s="25"/>
      <c r="FO700" s="25"/>
      <c r="FP700" s="25"/>
      <c r="FQ700" s="25"/>
      <c r="FR700" s="25"/>
      <c r="FS700" s="25"/>
      <c r="FT700" s="25"/>
      <c r="FU700" s="25"/>
      <c r="FV700" s="25"/>
      <c r="FW700" s="25"/>
      <c r="FX700" s="25"/>
      <c r="FY700" s="25"/>
      <c r="FZ700" s="25"/>
      <c r="GA700" s="25"/>
      <c r="GB700" s="25"/>
      <c r="GC700" s="25"/>
      <c r="GD700" s="25"/>
      <c r="GE700" s="25"/>
      <c r="GF700" s="25"/>
      <c r="GG700" s="25"/>
      <c r="GH700" s="25"/>
      <c r="GI700" s="25"/>
      <c r="GJ700" s="25"/>
      <c r="GK700" s="25"/>
      <c r="GL700" s="25"/>
      <c r="GM700" s="25"/>
      <c r="GN700" s="25"/>
      <c r="GO700" s="25"/>
      <c r="GP700" s="25"/>
      <c r="GQ700" s="25"/>
      <c r="GR700" s="25"/>
      <c r="GS700" s="25"/>
      <c r="GT700" s="25"/>
      <c r="GU700" s="25"/>
      <c r="GV700" s="25"/>
      <c r="GW700" s="25"/>
      <c r="GX700" s="25"/>
      <c r="GY700" s="25"/>
      <c r="GZ700" s="25"/>
      <c r="HA700" s="25"/>
      <c r="HB700" s="25"/>
      <c r="HC700" s="25"/>
      <c r="HD700" s="25"/>
      <c r="HE700" s="25"/>
      <c r="HF700" s="25"/>
      <c r="HG700" s="25"/>
      <c r="HH700" s="25"/>
      <c r="HI700" s="25"/>
      <c r="HJ700" s="25"/>
      <c r="HK700" s="25"/>
      <c r="HL700" s="25"/>
      <c r="HM700" s="25"/>
      <c r="HN700" s="25"/>
      <c r="HO700" s="25"/>
      <c r="HP700" s="25"/>
      <c r="HQ700" s="25"/>
      <c r="HR700" s="25"/>
      <c r="HS700" s="25"/>
      <c r="HT700" s="25"/>
    </row>
    <row r="701" spans="1:228">
      <c r="B701" s="29"/>
      <c r="C701" s="212"/>
      <c r="D701" s="50"/>
      <c r="E701" s="36" t="s">
        <v>611</v>
      </c>
      <c r="F701" s="35"/>
      <c r="G701" s="30"/>
      <c r="H701" s="30"/>
      <c r="I701" s="189"/>
      <c r="J701" s="189"/>
      <c r="K701" s="189"/>
      <c r="L701" s="30"/>
    </row>
    <row r="702" spans="1:228">
      <c r="B702" s="29"/>
      <c r="C702" s="30"/>
      <c r="D702" s="43"/>
      <c r="E702" s="36" t="s">
        <v>611</v>
      </c>
      <c r="F702" s="35"/>
      <c r="G702" s="30"/>
      <c r="H702" s="30"/>
      <c r="I702" s="189"/>
      <c r="J702" s="189"/>
      <c r="K702" s="189"/>
      <c r="L702" s="30"/>
    </row>
    <row r="703" spans="1:228">
      <c r="B703" s="29"/>
      <c r="C703" s="30"/>
      <c r="D703" s="43"/>
      <c r="E703" s="36" t="s">
        <v>611</v>
      </c>
      <c r="F703" s="35"/>
      <c r="G703" s="30"/>
      <c r="H703" s="30"/>
      <c r="I703" s="189"/>
      <c r="J703" s="189"/>
      <c r="K703" s="189"/>
      <c r="L703" s="30"/>
    </row>
    <row r="704" spans="1:228">
      <c r="B704" s="29"/>
      <c r="C704" s="30"/>
      <c r="D704" s="43"/>
      <c r="E704" s="36" t="s">
        <v>611</v>
      </c>
      <c r="F704" s="35"/>
      <c r="G704" s="30"/>
      <c r="H704" s="30"/>
      <c r="I704" s="189"/>
      <c r="J704" s="189"/>
      <c r="K704" s="189"/>
      <c r="L704" s="30"/>
    </row>
    <row r="705" spans="1:228">
      <c r="B705" s="29"/>
      <c r="C705" s="30"/>
      <c r="D705" s="43"/>
      <c r="E705" s="36" t="s">
        <v>611</v>
      </c>
      <c r="F705" s="35"/>
      <c r="G705" s="30"/>
      <c r="H705" s="30"/>
      <c r="I705" s="189"/>
      <c r="J705" s="189"/>
      <c r="K705" s="189"/>
      <c r="L705" s="30"/>
      <c r="M705" s="30"/>
    </row>
    <row r="706" spans="1:228">
      <c r="A706" s="82">
        <v>8000</v>
      </c>
      <c r="B706" s="68" t="s">
        <v>175</v>
      </c>
      <c r="C706" s="70">
        <v>10</v>
      </c>
      <c r="D706" s="69"/>
      <c r="E706" s="69" t="s">
        <v>238</v>
      </c>
      <c r="F706" s="69" t="s">
        <v>238</v>
      </c>
      <c r="G706" s="69" t="s">
        <v>238</v>
      </c>
      <c r="H706" s="70"/>
      <c r="I706" s="166" t="s">
        <v>325</v>
      </c>
      <c r="J706" s="166" t="s">
        <v>326</v>
      </c>
      <c r="K706" s="190" t="s">
        <v>330</v>
      </c>
      <c r="L706" s="70"/>
      <c r="M706" s="71"/>
    </row>
    <row r="707" spans="1:228">
      <c r="B707" s="29"/>
      <c r="C707" s="30"/>
      <c r="D707" s="43"/>
      <c r="E707" s="43" t="s">
        <v>238</v>
      </c>
      <c r="F707" s="35"/>
      <c r="G707" s="30"/>
      <c r="H707" s="30"/>
      <c r="I707" s="189"/>
      <c r="J707" s="189"/>
      <c r="K707" s="189"/>
      <c r="L707" s="30"/>
      <c r="N707" s="179"/>
      <c r="O707" s="179"/>
      <c r="P707" s="179"/>
      <c r="Q707" s="179"/>
      <c r="R707" s="179"/>
      <c r="S707" s="179"/>
      <c r="T707" s="179"/>
      <c r="U707" s="179"/>
      <c r="V707" s="179"/>
      <c r="W707" s="179"/>
      <c r="X707" s="179"/>
      <c r="Y707" s="179"/>
      <c r="Z707" s="179"/>
      <c r="AA707" s="179"/>
      <c r="AB707" s="179"/>
      <c r="AC707" s="179"/>
      <c r="AD707" s="179"/>
      <c r="AE707" s="179"/>
      <c r="AF707" s="179"/>
      <c r="AG707" s="179"/>
      <c r="AH707" s="179"/>
      <c r="AI707" s="179"/>
      <c r="AJ707" s="179"/>
      <c r="AK707" s="179"/>
      <c r="AL707" s="179"/>
      <c r="AM707" s="179"/>
      <c r="AN707" s="179"/>
      <c r="AO707" s="179"/>
      <c r="AP707" s="179"/>
      <c r="AQ707" s="179"/>
      <c r="AR707" s="179"/>
      <c r="AS707" s="179"/>
      <c r="AT707" s="179"/>
      <c r="AU707" s="179"/>
      <c r="AV707" s="179"/>
      <c r="AW707" s="179"/>
      <c r="AX707" s="179"/>
      <c r="AY707" s="179"/>
      <c r="AZ707" s="179"/>
      <c r="BA707" s="179"/>
      <c r="BB707" s="179"/>
      <c r="BC707" s="179"/>
      <c r="BD707" s="179"/>
      <c r="BE707" s="179"/>
      <c r="BF707" s="179"/>
      <c r="BG707" s="179"/>
      <c r="BH707" s="179"/>
      <c r="BI707" s="179"/>
      <c r="BJ707" s="179"/>
      <c r="BK707" s="179"/>
      <c r="BL707" s="179"/>
      <c r="BM707" s="179"/>
      <c r="BN707" s="179"/>
      <c r="BO707" s="179"/>
      <c r="BP707" s="179"/>
      <c r="BQ707" s="179"/>
      <c r="BR707" s="179"/>
      <c r="BS707" s="179"/>
      <c r="BT707" s="179"/>
      <c r="BU707" s="179"/>
      <c r="BV707" s="179"/>
      <c r="BW707" s="179"/>
      <c r="BX707" s="179"/>
      <c r="BY707" s="179"/>
      <c r="BZ707" s="179"/>
      <c r="CA707" s="179"/>
      <c r="CB707" s="179"/>
      <c r="CC707" s="179"/>
      <c r="CD707" s="179"/>
      <c r="CE707" s="179"/>
      <c r="CF707" s="179"/>
      <c r="CG707" s="179"/>
      <c r="CH707" s="179"/>
      <c r="CI707" s="179"/>
      <c r="CJ707" s="179"/>
      <c r="CK707" s="179"/>
      <c r="CL707" s="179"/>
      <c r="CM707" s="179"/>
      <c r="CN707" s="179"/>
      <c r="CO707" s="179"/>
      <c r="CP707" s="179"/>
      <c r="CQ707" s="179"/>
      <c r="CR707" s="179"/>
      <c r="CS707" s="179"/>
      <c r="CT707" s="179"/>
      <c r="CU707" s="179"/>
      <c r="CV707" s="179"/>
      <c r="CW707" s="179"/>
      <c r="CX707" s="179"/>
      <c r="CY707" s="179"/>
      <c r="CZ707" s="179"/>
      <c r="DA707" s="179"/>
      <c r="DB707" s="179"/>
      <c r="DC707" s="179"/>
      <c r="DD707" s="179"/>
      <c r="DE707" s="179"/>
      <c r="DF707" s="179"/>
      <c r="DG707" s="179"/>
      <c r="DH707" s="179"/>
      <c r="DI707" s="179"/>
      <c r="DJ707" s="179"/>
      <c r="DK707" s="179"/>
      <c r="DL707" s="179"/>
      <c r="DM707" s="179"/>
      <c r="DN707" s="179"/>
      <c r="DO707" s="179"/>
      <c r="DP707" s="179"/>
      <c r="DQ707" s="179"/>
      <c r="DR707" s="179"/>
      <c r="DS707" s="179"/>
      <c r="DT707" s="179"/>
      <c r="DU707" s="179"/>
      <c r="DV707" s="179"/>
      <c r="DW707" s="179"/>
      <c r="DX707" s="179"/>
      <c r="DY707" s="179"/>
      <c r="DZ707" s="179"/>
      <c r="EA707" s="179"/>
      <c r="EB707" s="179"/>
      <c r="EC707" s="179"/>
      <c r="ED707" s="179"/>
      <c r="EE707" s="179"/>
      <c r="EF707" s="179"/>
      <c r="EG707" s="179"/>
      <c r="EH707" s="179"/>
      <c r="EI707" s="179"/>
      <c r="EJ707" s="179"/>
      <c r="EK707" s="179"/>
      <c r="EL707" s="179"/>
      <c r="EM707" s="179"/>
      <c r="EN707" s="179"/>
      <c r="EO707" s="179"/>
      <c r="EP707" s="179"/>
      <c r="EQ707" s="179"/>
      <c r="ER707" s="179"/>
      <c r="ES707" s="179"/>
      <c r="ET707" s="179"/>
      <c r="EU707" s="179"/>
      <c r="EV707" s="179"/>
      <c r="EW707" s="179"/>
      <c r="EX707" s="179"/>
      <c r="EY707" s="179"/>
      <c r="EZ707" s="179"/>
      <c r="FA707" s="179"/>
      <c r="FB707" s="179"/>
      <c r="FC707" s="179"/>
      <c r="FD707" s="179"/>
      <c r="FE707" s="179"/>
      <c r="FF707" s="179"/>
      <c r="FG707" s="179"/>
      <c r="FH707" s="179"/>
      <c r="FI707" s="179"/>
      <c r="FJ707" s="179"/>
      <c r="FK707" s="179"/>
      <c r="FL707" s="179"/>
      <c r="FM707" s="179"/>
      <c r="FN707" s="179"/>
      <c r="FO707" s="179"/>
      <c r="FP707" s="179"/>
      <c r="FQ707" s="179"/>
      <c r="FR707" s="179"/>
      <c r="FS707" s="179"/>
      <c r="FT707" s="179"/>
      <c r="FU707" s="179"/>
      <c r="FV707" s="179"/>
      <c r="FW707" s="179"/>
      <c r="FX707" s="179"/>
      <c r="FY707" s="179"/>
      <c r="FZ707" s="179"/>
      <c r="GA707" s="179"/>
      <c r="GB707" s="179"/>
      <c r="GC707" s="179"/>
      <c r="GD707" s="179"/>
      <c r="GE707" s="179"/>
      <c r="GF707" s="179"/>
      <c r="GG707" s="179"/>
      <c r="GH707" s="179"/>
      <c r="GI707" s="179"/>
      <c r="GJ707" s="179"/>
      <c r="GK707" s="179"/>
      <c r="GL707" s="179"/>
      <c r="GM707" s="179"/>
      <c r="GN707" s="179"/>
      <c r="GO707" s="179"/>
      <c r="GP707" s="179"/>
      <c r="GQ707" s="179"/>
      <c r="GR707" s="179"/>
      <c r="GS707" s="179"/>
      <c r="GT707" s="179"/>
      <c r="GU707" s="179"/>
      <c r="GV707" s="179"/>
      <c r="GW707" s="179"/>
      <c r="GX707" s="179"/>
      <c r="GY707" s="179"/>
      <c r="GZ707" s="179"/>
      <c r="HA707" s="179"/>
      <c r="HB707" s="179"/>
      <c r="HC707" s="179"/>
      <c r="HD707" s="179"/>
      <c r="HE707" s="179"/>
      <c r="HF707" s="179"/>
      <c r="HG707" s="179"/>
      <c r="HH707" s="179"/>
      <c r="HI707" s="179"/>
      <c r="HJ707" s="179"/>
      <c r="HK707" s="179"/>
      <c r="HL707" s="179"/>
      <c r="HM707" s="179"/>
      <c r="HN707" s="179"/>
      <c r="HO707" s="179"/>
      <c r="HP707" s="179"/>
      <c r="HQ707" s="179"/>
      <c r="HR707" s="179"/>
      <c r="HS707" s="179"/>
      <c r="HT707" s="179"/>
    </row>
    <row r="708" spans="1:228">
      <c r="B708" s="29"/>
      <c r="C708" s="30"/>
      <c r="D708" s="43"/>
      <c r="E708" s="43" t="s">
        <v>238</v>
      </c>
      <c r="F708" s="35"/>
      <c r="G708" s="30"/>
      <c r="H708" s="30"/>
      <c r="I708" s="189"/>
      <c r="J708" s="189"/>
      <c r="K708" s="189"/>
      <c r="L708" s="3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  <c r="AB708" s="40"/>
      <c r="AC708" s="40"/>
      <c r="AD708" s="40"/>
      <c r="AE708" s="40"/>
      <c r="AF708" s="40"/>
      <c r="AG708" s="40"/>
      <c r="AH708" s="40"/>
      <c r="AI708" s="40"/>
      <c r="AJ708" s="40"/>
      <c r="AK708" s="40"/>
      <c r="AL708" s="40"/>
      <c r="AM708" s="40"/>
      <c r="AN708" s="40"/>
      <c r="AO708" s="40"/>
      <c r="AP708" s="40"/>
      <c r="AQ708" s="40"/>
      <c r="AR708" s="40"/>
      <c r="AS708" s="40"/>
      <c r="AT708" s="40"/>
      <c r="AU708" s="40"/>
      <c r="AV708" s="40"/>
      <c r="AW708" s="40"/>
      <c r="AX708" s="40"/>
      <c r="AY708" s="40"/>
      <c r="AZ708" s="40"/>
      <c r="BA708" s="40"/>
      <c r="BB708" s="40"/>
      <c r="BC708" s="40"/>
      <c r="BD708" s="40"/>
      <c r="BE708" s="40"/>
      <c r="BF708" s="40"/>
      <c r="BG708" s="40"/>
      <c r="BH708" s="40"/>
      <c r="BI708" s="40"/>
      <c r="BJ708" s="40"/>
      <c r="BK708" s="40"/>
      <c r="BL708" s="40"/>
      <c r="BM708" s="40"/>
      <c r="BN708" s="40"/>
      <c r="BO708" s="40"/>
      <c r="BP708" s="40"/>
      <c r="BQ708" s="40"/>
      <c r="BR708" s="40"/>
      <c r="BS708" s="40"/>
      <c r="BT708" s="40"/>
      <c r="BU708" s="40"/>
      <c r="BV708" s="40"/>
      <c r="BW708" s="40"/>
      <c r="BX708" s="40"/>
      <c r="BY708" s="40"/>
      <c r="BZ708" s="40"/>
      <c r="CA708" s="40"/>
      <c r="CB708" s="40"/>
      <c r="CC708" s="40"/>
      <c r="CD708" s="40"/>
      <c r="CE708" s="40"/>
      <c r="CF708" s="40"/>
      <c r="CG708" s="40"/>
      <c r="CH708" s="40"/>
      <c r="CI708" s="40"/>
      <c r="CJ708" s="40"/>
      <c r="CK708" s="40"/>
      <c r="CL708" s="40"/>
      <c r="CM708" s="40"/>
      <c r="CN708" s="40"/>
      <c r="CO708" s="40"/>
      <c r="CP708" s="40"/>
      <c r="CQ708" s="40"/>
      <c r="CR708" s="40"/>
      <c r="CS708" s="40"/>
      <c r="CT708" s="40"/>
      <c r="CU708" s="40"/>
      <c r="CV708" s="40"/>
      <c r="CW708" s="40"/>
      <c r="CX708" s="40"/>
      <c r="CY708" s="40"/>
      <c r="CZ708" s="40"/>
      <c r="DA708" s="40"/>
      <c r="DB708" s="40"/>
      <c r="DC708" s="40"/>
      <c r="DD708" s="40"/>
      <c r="DE708" s="40"/>
      <c r="DF708" s="40"/>
      <c r="DG708" s="40"/>
      <c r="DH708" s="40"/>
      <c r="DI708" s="40"/>
      <c r="DJ708" s="40"/>
      <c r="DK708" s="40"/>
      <c r="DL708" s="40"/>
      <c r="DM708" s="40"/>
      <c r="DN708" s="40"/>
      <c r="DO708" s="40"/>
      <c r="DP708" s="40"/>
      <c r="DQ708" s="40"/>
      <c r="DR708" s="40"/>
      <c r="DS708" s="40"/>
      <c r="DT708" s="40"/>
      <c r="DU708" s="40"/>
      <c r="DV708" s="40"/>
      <c r="DW708" s="40"/>
      <c r="DX708" s="40"/>
      <c r="DY708" s="40"/>
      <c r="DZ708" s="40"/>
      <c r="EA708" s="40"/>
      <c r="EB708" s="40"/>
      <c r="EC708" s="40"/>
      <c r="ED708" s="40"/>
      <c r="EE708" s="40"/>
      <c r="EF708" s="40"/>
      <c r="EG708" s="40"/>
      <c r="EH708" s="40"/>
      <c r="EI708" s="40"/>
      <c r="EJ708" s="40"/>
      <c r="EK708" s="40"/>
      <c r="EL708" s="40"/>
      <c r="EM708" s="40"/>
      <c r="EN708" s="40"/>
      <c r="EO708" s="40"/>
      <c r="EP708" s="40"/>
      <c r="EQ708" s="40"/>
      <c r="ER708" s="40"/>
      <c r="ES708" s="40"/>
      <c r="ET708" s="40"/>
      <c r="EU708" s="40"/>
      <c r="EV708" s="40"/>
      <c r="EW708" s="40"/>
      <c r="EX708" s="40"/>
      <c r="EY708" s="40"/>
      <c r="EZ708" s="40"/>
      <c r="FA708" s="40"/>
      <c r="FB708" s="40"/>
      <c r="FC708" s="40"/>
      <c r="FD708" s="40"/>
      <c r="FE708" s="40"/>
      <c r="FF708" s="40"/>
      <c r="FG708" s="40"/>
      <c r="FH708" s="40"/>
      <c r="FI708" s="40"/>
      <c r="FJ708" s="40"/>
      <c r="FK708" s="40"/>
      <c r="FL708" s="40"/>
      <c r="FM708" s="40"/>
      <c r="FN708" s="40"/>
      <c r="FO708" s="40"/>
      <c r="FP708" s="40"/>
      <c r="FQ708" s="40"/>
      <c r="FR708" s="40"/>
      <c r="FS708" s="40"/>
      <c r="FT708" s="40"/>
      <c r="FU708" s="40"/>
      <c r="FV708" s="40"/>
      <c r="FW708" s="40"/>
      <c r="FX708" s="40"/>
      <c r="FY708" s="40"/>
      <c r="FZ708" s="40"/>
      <c r="GA708" s="40"/>
      <c r="GB708" s="40"/>
      <c r="GC708" s="40"/>
      <c r="GD708" s="40"/>
      <c r="GE708" s="40"/>
      <c r="GF708" s="40"/>
      <c r="GG708" s="40"/>
      <c r="GH708" s="40"/>
      <c r="GI708" s="40"/>
      <c r="GJ708" s="40"/>
      <c r="GK708" s="40"/>
      <c r="GL708" s="40"/>
      <c r="GM708" s="40"/>
      <c r="GN708" s="40"/>
      <c r="GO708" s="40"/>
      <c r="GP708" s="40"/>
      <c r="GQ708" s="40"/>
      <c r="GR708" s="40"/>
      <c r="GS708" s="40"/>
      <c r="GT708" s="40"/>
      <c r="GU708" s="40"/>
      <c r="GV708" s="40"/>
      <c r="GW708" s="40"/>
      <c r="GX708" s="40"/>
      <c r="GY708" s="40"/>
      <c r="GZ708" s="40"/>
      <c r="HA708" s="40"/>
      <c r="HB708" s="40"/>
      <c r="HC708" s="40"/>
      <c r="HD708" s="40"/>
      <c r="HE708" s="40"/>
      <c r="HF708" s="40"/>
      <c r="HG708" s="40"/>
      <c r="HH708" s="40"/>
      <c r="HI708" s="40"/>
      <c r="HJ708" s="40"/>
      <c r="HK708" s="40"/>
      <c r="HL708" s="40"/>
      <c r="HM708" s="40"/>
      <c r="HN708" s="40"/>
      <c r="HO708" s="40"/>
      <c r="HP708" s="40"/>
      <c r="HQ708" s="40"/>
      <c r="HR708" s="40"/>
      <c r="HS708" s="40"/>
      <c r="HT708" s="40"/>
    </row>
    <row r="709" spans="1:228">
      <c r="B709" s="29"/>
      <c r="C709" s="30"/>
      <c r="D709" s="43"/>
      <c r="E709" s="43" t="s">
        <v>238</v>
      </c>
      <c r="F709" s="35"/>
      <c r="G709" s="30"/>
      <c r="H709" s="30"/>
      <c r="I709" s="189"/>
      <c r="J709" s="189"/>
      <c r="K709" s="189"/>
      <c r="L709" s="3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  <c r="AB709" s="40"/>
      <c r="AC709" s="40"/>
      <c r="AD709" s="40"/>
      <c r="AE709" s="40"/>
      <c r="AF709" s="40"/>
      <c r="AG709" s="40"/>
      <c r="AH709" s="40"/>
      <c r="AI709" s="40"/>
      <c r="AJ709" s="40"/>
      <c r="AK709" s="40"/>
      <c r="AL709" s="40"/>
      <c r="AM709" s="40"/>
      <c r="AN709" s="40"/>
      <c r="AO709" s="40"/>
      <c r="AP709" s="40"/>
      <c r="AQ709" s="40"/>
      <c r="AR709" s="40"/>
      <c r="AS709" s="40"/>
      <c r="AT709" s="40"/>
      <c r="AU709" s="40"/>
      <c r="AV709" s="40"/>
      <c r="AW709" s="40"/>
      <c r="AX709" s="40"/>
      <c r="AY709" s="40"/>
      <c r="AZ709" s="40"/>
      <c r="BA709" s="40"/>
      <c r="BB709" s="40"/>
      <c r="BC709" s="40"/>
      <c r="BD709" s="40"/>
      <c r="BE709" s="40"/>
      <c r="BF709" s="40"/>
      <c r="BG709" s="40"/>
      <c r="BH709" s="40"/>
      <c r="BI709" s="40"/>
      <c r="BJ709" s="40"/>
      <c r="BK709" s="40"/>
      <c r="BL709" s="40"/>
      <c r="BM709" s="40"/>
      <c r="BN709" s="40"/>
      <c r="BO709" s="40"/>
      <c r="BP709" s="40"/>
      <c r="BQ709" s="40"/>
      <c r="BR709" s="40"/>
      <c r="BS709" s="40"/>
      <c r="BT709" s="40"/>
      <c r="BU709" s="40"/>
      <c r="BV709" s="40"/>
      <c r="BW709" s="40"/>
      <c r="BX709" s="40"/>
      <c r="BY709" s="40"/>
      <c r="BZ709" s="40"/>
      <c r="CA709" s="40"/>
      <c r="CB709" s="40"/>
      <c r="CC709" s="40"/>
      <c r="CD709" s="40"/>
      <c r="CE709" s="40"/>
      <c r="CF709" s="40"/>
      <c r="CG709" s="40"/>
      <c r="CH709" s="40"/>
      <c r="CI709" s="40"/>
      <c r="CJ709" s="40"/>
      <c r="CK709" s="40"/>
      <c r="CL709" s="40"/>
      <c r="CM709" s="40"/>
      <c r="CN709" s="40"/>
      <c r="CO709" s="40"/>
      <c r="CP709" s="40"/>
      <c r="CQ709" s="40"/>
      <c r="CR709" s="40"/>
      <c r="CS709" s="40"/>
      <c r="CT709" s="40"/>
      <c r="CU709" s="40"/>
      <c r="CV709" s="40"/>
      <c r="CW709" s="40"/>
      <c r="CX709" s="40"/>
      <c r="CY709" s="40"/>
      <c r="CZ709" s="40"/>
      <c r="DA709" s="40"/>
      <c r="DB709" s="40"/>
      <c r="DC709" s="40"/>
      <c r="DD709" s="40"/>
      <c r="DE709" s="40"/>
      <c r="DF709" s="40"/>
      <c r="DG709" s="40"/>
      <c r="DH709" s="40"/>
      <c r="DI709" s="40"/>
      <c r="DJ709" s="40"/>
      <c r="DK709" s="40"/>
      <c r="DL709" s="40"/>
      <c r="DM709" s="40"/>
      <c r="DN709" s="40"/>
      <c r="DO709" s="40"/>
      <c r="DP709" s="40"/>
      <c r="DQ709" s="40"/>
      <c r="DR709" s="40"/>
      <c r="DS709" s="40"/>
      <c r="DT709" s="40"/>
      <c r="DU709" s="40"/>
      <c r="DV709" s="40"/>
      <c r="DW709" s="40"/>
      <c r="DX709" s="40"/>
      <c r="DY709" s="40"/>
      <c r="DZ709" s="40"/>
      <c r="EA709" s="40"/>
      <c r="EB709" s="40"/>
      <c r="EC709" s="40"/>
      <c r="ED709" s="40"/>
      <c r="EE709" s="40"/>
      <c r="EF709" s="40"/>
      <c r="EG709" s="40"/>
      <c r="EH709" s="40"/>
      <c r="EI709" s="40"/>
      <c r="EJ709" s="40"/>
      <c r="EK709" s="40"/>
      <c r="EL709" s="40"/>
      <c r="EM709" s="40"/>
      <c r="EN709" s="40"/>
      <c r="EO709" s="40"/>
      <c r="EP709" s="40"/>
      <c r="EQ709" s="40"/>
      <c r="ER709" s="40"/>
      <c r="ES709" s="40"/>
      <c r="ET709" s="40"/>
      <c r="EU709" s="40"/>
      <c r="EV709" s="40"/>
      <c r="EW709" s="40"/>
      <c r="EX709" s="40"/>
      <c r="EY709" s="40"/>
      <c r="EZ709" s="40"/>
      <c r="FA709" s="40"/>
      <c r="FB709" s="40"/>
      <c r="FC709" s="40"/>
      <c r="FD709" s="40"/>
      <c r="FE709" s="40"/>
      <c r="FF709" s="40"/>
      <c r="FG709" s="40"/>
      <c r="FH709" s="40"/>
      <c r="FI709" s="40"/>
      <c r="FJ709" s="40"/>
      <c r="FK709" s="40"/>
      <c r="FL709" s="40"/>
      <c r="FM709" s="40"/>
      <c r="FN709" s="40"/>
      <c r="FO709" s="40"/>
      <c r="FP709" s="40"/>
      <c r="FQ709" s="40"/>
      <c r="FR709" s="40"/>
      <c r="FS709" s="40"/>
      <c r="FT709" s="40"/>
      <c r="FU709" s="40"/>
      <c r="FV709" s="40"/>
      <c r="FW709" s="40"/>
      <c r="FX709" s="40"/>
      <c r="FY709" s="40"/>
      <c r="FZ709" s="40"/>
      <c r="GA709" s="40"/>
      <c r="GB709" s="40"/>
      <c r="GC709" s="40"/>
      <c r="GD709" s="40"/>
      <c r="GE709" s="40"/>
      <c r="GF709" s="40"/>
      <c r="GG709" s="40"/>
      <c r="GH709" s="40"/>
      <c r="GI709" s="40"/>
      <c r="GJ709" s="40"/>
      <c r="GK709" s="40"/>
      <c r="GL709" s="40"/>
      <c r="GM709" s="40"/>
      <c r="GN709" s="40"/>
      <c r="GO709" s="40"/>
      <c r="GP709" s="40"/>
      <c r="GQ709" s="40"/>
      <c r="GR709" s="40"/>
      <c r="GS709" s="40"/>
      <c r="GT709" s="40"/>
      <c r="GU709" s="40"/>
      <c r="GV709" s="40"/>
      <c r="GW709" s="40"/>
      <c r="GX709" s="40"/>
      <c r="GY709" s="40"/>
      <c r="GZ709" s="40"/>
      <c r="HA709" s="40"/>
      <c r="HB709" s="40"/>
      <c r="HC709" s="40"/>
      <c r="HD709" s="40"/>
      <c r="HE709" s="40"/>
      <c r="HF709" s="40"/>
      <c r="HG709" s="40"/>
      <c r="HH709" s="40"/>
      <c r="HI709" s="40"/>
      <c r="HJ709" s="40"/>
      <c r="HK709" s="40"/>
      <c r="HL709" s="40"/>
      <c r="HM709" s="40"/>
      <c r="HN709" s="40"/>
      <c r="HO709" s="40"/>
      <c r="HP709" s="40"/>
      <c r="HQ709" s="40"/>
      <c r="HR709" s="40"/>
      <c r="HS709" s="40"/>
      <c r="HT709" s="40"/>
    </row>
    <row r="710" spans="1:228">
      <c r="B710" s="29"/>
      <c r="C710" s="30"/>
      <c r="D710" s="43"/>
      <c r="E710" s="43" t="s">
        <v>238</v>
      </c>
      <c r="F710" s="35"/>
      <c r="G710" s="30"/>
      <c r="H710" s="30"/>
      <c r="I710" s="189"/>
      <c r="J710" s="189"/>
      <c r="K710" s="189"/>
      <c r="L710" s="3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  <c r="AC710" s="40"/>
      <c r="AD710" s="40"/>
      <c r="AE710" s="40"/>
      <c r="AF710" s="40"/>
      <c r="AG710" s="40"/>
      <c r="AH710" s="40"/>
      <c r="AI710" s="40"/>
      <c r="AJ710" s="40"/>
      <c r="AK710" s="40"/>
      <c r="AL710" s="40"/>
      <c r="AM710" s="40"/>
      <c r="AN710" s="40"/>
      <c r="AO710" s="40"/>
      <c r="AP710" s="40"/>
      <c r="AQ710" s="40"/>
      <c r="AR710" s="40"/>
      <c r="AS710" s="40"/>
      <c r="AT710" s="40"/>
      <c r="AU710" s="40"/>
      <c r="AV710" s="40"/>
      <c r="AW710" s="40"/>
      <c r="AX710" s="40"/>
      <c r="AY710" s="40"/>
      <c r="AZ710" s="40"/>
      <c r="BA710" s="40"/>
      <c r="BB710" s="40"/>
      <c r="BC710" s="40"/>
      <c r="BD710" s="40"/>
      <c r="BE710" s="40"/>
      <c r="BF710" s="40"/>
      <c r="BG710" s="40"/>
      <c r="BH710" s="40"/>
      <c r="BI710" s="40"/>
      <c r="BJ710" s="40"/>
      <c r="BK710" s="40"/>
      <c r="BL710" s="40"/>
      <c r="BM710" s="40"/>
      <c r="BN710" s="40"/>
      <c r="BO710" s="40"/>
      <c r="BP710" s="40"/>
      <c r="BQ710" s="40"/>
      <c r="BR710" s="40"/>
      <c r="BS710" s="40"/>
      <c r="BT710" s="40"/>
      <c r="BU710" s="40"/>
      <c r="BV710" s="40"/>
      <c r="BW710" s="40"/>
      <c r="BX710" s="40"/>
      <c r="BY710" s="40"/>
      <c r="BZ710" s="40"/>
      <c r="CA710" s="40"/>
      <c r="CB710" s="40"/>
      <c r="CC710" s="40"/>
      <c r="CD710" s="40"/>
      <c r="CE710" s="40"/>
      <c r="CF710" s="40"/>
      <c r="CG710" s="40"/>
      <c r="CH710" s="40"/>
      <c r="CI710" s="40"/>
      <c r="CJ710" s="40"/>
      <c r="CK710" s="40"/>
      <c r="CL710" s="40"/>
      <c r="CM710" s="40"/>
      <c r="CN710" s="40"/>
      <c r="CO710" s="40"/>
      <c r="CP710" s="40"/>
      <c r="CQ710" s="40"/>
      <c r="CR710" s="40"/>
      <c r="CS710" s="40"/>
      <c r="CT710" s="40"/>
      <c r="CU710" s="40"/>
      <c r="CV710" s="40"/>
      <c r="CW710" s="40"/>
      <c r="CX710" s="40"/>
      <c r="CY710" s="40"/>
      <c r="CZ710" s="40"/>
      <c r="DA710" s="40"/>
      <c r="DB710" s="40"/>
      <c r="DC710" s="40"/>
      <c r="DD710" s="40"/>
      <c r="DE710" s="40"/>
      <c r="DF710" s="40"/>
      <c r="DG710" s="40"/>
      <c r="DH710" s="40"/>
      <c r="DI710" s="40"/>
      <c r="DJ710" s="40"/>
      <c r="DK710" s="40"/>
      <c r="DL710" s="40"/>
      <c r="DM710" s="40"/>
      <c r="DN710" s="40"/>
      <c r="DO710" s="40"/>
      <c r="DP710" s="40"/>
      <c r="DQ710" s="40"/>
      <c r="DR710" s="40"/>
      <c r="DS710" s="40"/>
      <c r="DT710" s="40"/>
      <c r="DU710" s="40"/>
      <c r="DV710" s="40"/>
      <c r="DW710" s="40"/>
      <c r="DX710" s="40"/>
      <c r="DY710" s="40"/>
      <c r="DZ710" s="40"/>
      <c r="EA710" s="40"/>
      <c r="EB710" s="40"/>
      <c r="EC710" s="40"/>
      <c r="ED710" s="40"/>
      <c r="EE710" s="40"/>
      <c r="EF710" s="40"/>
      <c r="EG710" s="40"/>
      <c r="EH710" s="40"/>
      <c r="EI710" s="40"/>
      <c r="EJ710" s="40"/>
      <c r="EK710" s="40"/>
      <c r="EL710" s="40"/>
      <c r="EM710" s="40"/>
      <c r="EN710" s="40"/>
      <c r="EO710" s="40"/>
      <c r="EP710" s="40"/>
      <c r="EQ710" s="40"/>
      <c r="ER710" s="40"/>
      <c r="ES710" s="40"/>
      <c r="ET710" s="40"/>
      <c r="EU710" s="40"/>
      <c r="EV710" s="40"/>
      <c r="EW710" s="40"/>
      <c r="EX710" s="40"/>
      <c r="EY710" s="40"/>
      <c r="EZ710" s="40"/>
      <c r="FA710" s="40"/>
      <c r="FB710" s="40"/>
      <c r="FC710" s="40"/>
      <c r="FD710" s="40"/>
      <c r="FE710" s="40"/>
      <c r="FF710" s="40"/>
      <c r="FG710" s="40"/>
      <c r="FH710" s="40"/>
      <c r="FI710" s="40"/>
      <c r="FJ710" s="40"/>
      <c r="FK710" s="40"/>
      <c r="FL710" s="40"/>
      <c r="FM710" s="40"/>
      <c r="FN710" s="40"/>
      <c r="FO710" s="40"/>
      <c r="FP710" s="40"/>
      <c r="FQ710" s="40"/>
      <c r="FR710" s="40"/>
      <c r="FS710" s="40"/>
      <c r="FT710" s="40"/>
      <c r="FU710" s="40"/>
      <c r="FV710" s="40"/>
      <c r="FW710" s="40"/>
      <c r="FX710" s="40"/>
      <c r="FY710" s="40"/>
      <c r="FZ710" s="40"/>
      <c r="GA710" s="40"/>
      <c r="GB710" s="40"/>
      <c r="GC710" s="40"/>
      <c r="GD710" s="40"/>
      <c r="GE710" s="40"/>
      <c r="GF710" s="40"/>
      <c r="GG710" s="40"/>
      <c r="GH710" s="40"/>
      <c r="GI710" s="40"/>
      <c r="GJ710" s="40"/>
      <c r="GK710" s="40"/>
      <c r="GL710" s="40"/>
      <c r="GM710" s="40"/>
      <c r="GN710" s="40"/>
      <c r="GO710" s="40"/>
      <c r="GP710" s="40"/>
      <c r="GQ710" s="40"/>
      <c r="GR710" s="40"/>
      <c r="GS710" s="40"/>
      <c r="GT710" s="40"/>
      <c r="GU710" s="40"/>
      <c r="GV710" s="40"/>
      <c r="GW710" s="40"/>
      <c r="GX710" s="40"/>
      <c r="GY710" s="40"/>
      <c r="GZ710" s="40"/>
      <c r="HA710" s="40"/>
      <c r="HB710" s="40"/>
      <c r="HC710" s="40"/>
      <c r="HD710" s="40"/>
      <c r="HE710" s="40"/>
      <c r="HF710" s="40"/>
      <c r="HG710" s="40"/>
      <c r="HH710" s="40"/>
      <c r="HI710" s="40"/>
      <c r="HJ710" s="40"/>
      <c r="HK710" s="40"/>
      <c r="HL710" s="40"/>
      <c r="HM710" s="40"/>
      <c r="HN710" s="40"/>
      <c r="HO710" s="40"/>
      <c r="HP710" s="40"/>
      <c r="HQ710" s="40"/>
      <c r="HR710" s="40"/>
      <c r="HS710" s="40"/>
      <c r="HT710" s="40"/>
    </row>
    <row r="711" spans="1:228" s="71" customFormat="1">
      <c r="A711" s="83"/>
      <c r="B711" s="29"/>
      <c r="C711" s="30"/>
      <c r="D711" s="43"/>
      <c r="E711" s="43" t="s">
        <v>238</v>
      </c>
      <c r="F711" s="35"/>
      <c r="G711" s="30"/>
      <c r="H711" s="30"/>
      <c r="I711" s="189"/>
      <c r="J711" s="189"/>
      <c r="K711" s="189"/>
      <c r="L711" s="30"/>
      <c r="M711" s="25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  <c r="AB711" s="40"/>
      <c r="AC711" s="40"/>
      <c r="AD711" s="40"/>
      <c r="AE711" s="40"/>
      <c r="AF711" s="40"/>
      <c r="AG711" s="40"/>
      <c r="AH711" s="40"/>
      <c r="AI711" s="40"/>
      <c r="AJ711" s="40"/>
      <c r="AK711" s="40"/>
      <c r="AL711" s="40"/>
      <c r="AM711" s="40"/>
      <c r="AN711" s="40"/>
      <c r="AO711" s="40"/>
      <c r="AP711" s="40"/>
      <c r="AQ711" s="40"/>
      <c r="AR711" s="40"/>
      <c r="AS711" s="40"/>
      <c r="AT711" s="40"/>
      <c r="AU711" s="40"/>
      <c r="AV711" s="40"/>
      <c r="AW711" s="40"/>
      <c r="AX711" s="40"/>
      <c r="AY711" s="40"/>
      <c r="AZ711" s="40"/>
      <c r="BA711" s="40"/>
      <c r="BB711" s="40"/>
      <c r="BC711" s="40"/>
      <c r="BD711" s="40"/>
      <c r="BE711" s="40"/>
      <c r="BF711" s="40"/>
      <c r="BG711" s="40"/>
      <c r="BH711" s="40"/>
      <c r="BI711" s="40"/>
      <c r="BJ711" s="40"/>
      <c r="BK711" s="40"/>
      <c r="BL711" s="40"/>
      <c r="BM711" s="40"/>
      <c r="BN711" s="40"/>
      <c r="BO711" s="40"/>
      <c r="BP711" s="40"/>
      <c r="BQ711" s="40"/>
      <c r="BR711" s="40"/>
      <c r="BS711" s="40"/>
      <c r="BT711" s="40"/>
      <c r="BU711" s="40"/>
      <c r="BV711" s="40"/>
      <c r="BW711" s="40"/>
      <c r="BX711" s="40"/>
      <c r="BY711" s="40"/>
      <c r="BZ711" s="40"/>
      <c r="CA711" s="40"/>
      <c r="CB711" s="40"/>
      <c r="CC711" s="40"/>
      <c r="CD711" s="40"/>
      <c r="CE711" s="40"/>
      <c r="CF711" s="40"/>
      <c r="CG711" s="40"/>
      <c r="CH711" s="40"/>
      <c r="CI711" s="40"/>
      <c r="CJ711" s="40"/>
      <c r="CK711" s="40"/>
      <c r="CL711" s="40"/>
      <c r="CM711" s="40"/>
      <c r="CN711" s="40"/>
      <c r="CO711" s="40"/>
      <c r="CP711" s="40"/>
      <c r="CQ711" s="40"/>
      <c r="CR711" s="40"/>
      <c r="CS711" s="40"/>
      <c r="CT711" s="40"/>
      <c r="CU711" s="40"/>
      <c r="CV711" s="40"/>
      <c r="CW711" s="40"/>
      <c r="CX711" s="40"/>
      <c r="CY711" s="40"/>
      <c r="CZ711" s="40"/>
      <c r="DA711" s="40"/>
      <c r="DB711" s="40"/>
      <c r="DC711" s="40"/>
      <c r="DD711" s="40"/>
      <c r="DE711" s="40"/>
      <c r="DF711" s="40"/>
      <c r="DG711" s="40"/>
      <c r="DH711" s="40"/>
      <c r="DI711" s="40"/>
      <c r="DJ711" s="40"/>
      <c r="DK711" s="40"/>
      <c r="DL711" s="40"/>
      <c r="DM711" s="40"/>
      <c r="DN711" s="40"/>
      <c r="DO711" s="40"/>
      <c r="DP711" s="40"/>
      <c r="DQ711" s="40"/>
      <c r="DR711" s="40"/>
      <c r="DS711" s="40"/>
      <c r="DT711" s="40"/>
      <c r="DU711" s="40"/>
      <c r="DV711" s="40"/>
      <c r="DW711" s="40"/>
      <c r="DX711" s="40"/>
      <c r="DY711" s="40"/>
      <c r="DZ711" s="40"/>
      <c r="EA711" s="40"/>
      <c r="EB711" s="40"/>
      <c r="EC711" s="40"/>
      <c r="ED711" s="40"/>
      <c r="EE711" s="40"/>
      <c r="EF711" s="40"/>
      <c r="EG711" s="40"/>
      <c r="EH711" s="40"/>
      <c r="EI711" s="40"/>
      <c r="EJ711" s="40"/>
      <c r="EK711" s="40"/>
      <c r="EL711" s="40"/>
      <c r="EM711" s="40"/>
      <c r="EN711" s="40"/>
      <c r="EO711" s="40"/>
      <c r="EP711" s="40"/>
      <c r="EQ711" s="40"/>
      <c r="ER711" s="40"/>
      <c r="ES711" s="40"/>
      <c r="ET711" s="40"/>
      <c r="EU711" s="40"/>
      <c r="EV711" s="40"/>
      <c r="EW711" s="40"/>
      <c r="EX711" s="40"/>
      <c r="EY711" s="40"/>
      <c r="EZ711" s="40"/>
      <c r="FA711" s="40"/>
      <c r="FB711" s="40"/>
      <c r="FC711" s="40"/>
      <c r="FD711" s="40"/>
      <c r="FE711" s="40"/>
      <c r="FF711" s="40"/>
      <c r="FG711" s="40"/>
      <c r="FH711" s="40"/>
      <c r="FI711" s="40"/>
      <c r="FJ711" s="40"/>
      <c r="FK711" s="40"/>
      <c r="FL711" s="40"/>
      <c r="FM711" s="40"/>
      <c r="FN711" s="40"/>
      <c r="FO711" s="40"/>
      <c r="FP711" s="40"/>
      <c r="FQ711" s="40"/>
      <c r="FR711" s="40"/>
      <c r="FS711" s="40"/>
      <c r="FT711" s="40"/>
      <c r="FU711" s="40"/>
      <c r="FV711" s="40"/>
      <c r="FW711" s="40"/>
      <c r="FX711" s="40"/>
      <c r="FY711" s="40"/>
      <c r="FZ711" s="40"/>
      <c r="GA711" s="40"/>
      <c r="GB711" s="40"/>
      <c r="GC711" s="40"/>
      <c r="GD711" s="40"/>
      <c r="GE711" s="40"/>
      <c r="GF711" s="40"/>
      <c r="GG711" s="40"/>
      <c r="GH711" s="40"/>
      <c r="GI711" s="40"/>
      <c r="GJ711" s="40"/>
      <c r="GK711" s="40"/>
      <c r="GL711" s="40"/>
      <c r="GM711" s="40"/>
      <c r="GN711" s="40"/>
      <c r="GO711" s="40"/>
      <c r="GP711" s="40"/>
      <c r="GQ711" s="40"/>
      <c r="GR711" s="40"/>
      <c r="GS711" s="40"/>
      <c r="GT711" s="40"/>
      <c r="GU711" s="40"/>
      <c r="GV711" s="40"/>
      <c r="GW711" s="40"/>
      <c r="GX711" s="40"/>
      <c r="GY711" s="40"/>
      <c r="GZ711" s="40"/>
      <c r="HA711" s="40"/>
      <c r="HB711" s="40"/>
      <c r="HC711" s="40"/>
      <c r="HD711" s="40"/>
      <c r="HE711" s="40"/>
      <c r="HF711" s="40"/>
      <c r="HG711" s="40"/>
      <c r="HH711" s="40"/>
      <c r="HI711" s="40"/>
      <c r="HJ711" s="40"/>
      <c r="HK711" s="40"/>
      <c r="HL711" s="40"/>
      <c r="HM711" s="40"/>
      <c r="HN711" s="40"/>
      <c r="HO711" s="40"/>
      <c r="HP711" s="40"/>
      <c r="HQ711" s="40"/>
      <c r="HR711" s="40"/>
      <c r="HS711" s="40"/>
      <c r="HT711" s="40"/>
    </row>
    <row r="712" spans="1:228">
      <c r="B712" s="39"/>
      <c r="C712" s="30"/>
      <c r="D712" s="43"/>
      <c r="E712" s="43" t="s">
        <v>238</v>
      </c>
      <c r="F712" s="35"/>
      <c r="G712" s="30"/>
      <c r="H712" s="30"/>
      <c r="I712" s="189"/>
      <c r="J712" s="189"/>
      <c r="K712" s="189"/>
      <c r="L712" s="3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  <c r="AC712" s="40"/>
      <c r="AD712" s="40"/>
      <c r="AE712" s="40"/>
      <c r="AF712" s="40"/>
      <c r="AG712" s="40"/>
      <c r="AH712" s="40"/>
      <c r="AI712" s="40"/>
      <c r="AJ712" s="40"/>
      <c r="AK712" s="40"/>
      <c r="AL712" s="40"/>
      <c r="AM712" s="40"/>
      <c r="AN712" s="40"/>
      <c r="AO712" s="40"/>
      <c r="AP712" s="40"/>
      <c r="AQ712" s="40"/>
      <c r="AR712" s="40"/>
      <c r="AS712" s="40"/>
      <c r="AT712" s="40"/>
      <c r="AU712" s="40"/>
      <c r="AV712" s="40"/>
      <c r="AW712" s="40"/>
      <c r="AX712" s="40"/>
      <c r="AY712" s="40"/>
      <c r="AZ712" s="40"/>
      <c r="BA712" s="40"/>
      <c r="BB712" s="40"/>
      <c r="BC712" s="40"/>
      <c r="BD712" s="40"/>
      <c r="BE712" s="40"/>
      <c r="BF712" s="40"/>
      <c r="BG712" s="40"/>
      <c r="BH712" s="40"/>
      <c r="BI712" s="40"/>
      <c r="BJ712" s="40"/>
      <c r="BK712" s="40"/>
      <c r="BL712" s="40"/>
      <c r="BM712" s="40"/>
      <c r="BN712" s="40"/>
      <c r="BO712" s="40"/>
      <c r="BP712" s="40"/>
      <c r="BQ712" s="40"/>
      <c r="BR712" s="40"/>
      <c r="BS712" s="40"/>
      <c r="BT712" s="40"/>
      <c r="BU712" s="40"/>
      <c r="BV712" s="40"/>
      <c r="BW712" s="40"/>
      <c r="BX712" s="40"/>
      <c r="BY712" s="40"/>
      <c r="BZ712" s="40"/>
      <c r="CA712" s="40"/>
      <c r="CB712" s="40"/>
      <c r="CC712" s="40"/>
      <c r="CD712" s="40"/>
      <c r="CE712" s="40"/>
      <c r="CF712" s="40"/>
      <c r="CG712" s="40"/>
      <c r="CH712" s="40"/>
      <c r="CI712" s="40"/>
      <c r="CJ712" s="40"/>
      <c r="CK712" s="40"/>
      <c r="CL712" s="40"/>
      <c r="CM712" s="40"/>
      <c r="CN712" s="40"/>
      <c r="CO712" s="40"/>
      <c r="CP712" s="40"/>
      <c r="CQ712" s="40"/>
      <c r="CR712" s="40"/>
      <c r="CS712" s="40"/>
      <c r="CT712" s="40"/>
      <c r="CU712" s="40"/>
      <c r="CV712" s="40"/>
      <c r="CW712" s="40"/>
      <c r="CX712" s="40"/>
      <c r="CY712" s="40"/>
      <c r="CZ712" s="40"/>
      <c r="DA712" s="40"/>
      <c r="DB712" s="40"/>
      <c r="DC712" s="40"/>
      <c r="DD712" s="40"/>
      <c r="DE712" s="40"/>
      <c r="DF712" s="40"/>
      <c r="DG712" s="40"/>
      <c r="DH712" s="40"/>
      <c r="DI712" s="40"/>
      <c r="DJ712" s="40"/>
      <c r="DK712" s="40"/>
      <c r="DL712" s="40"/>
      <c r="DM712" s="40"/>
      <c r="DN712" s="40"/>
      <c r="DO712" s="40"/>
      <c r="DP712" s="40"/>
      <c r="DQ712" s="40"/>
      <c r="DR712" s="40"/>
      <c r="DS712" s="40"/>
      <c r="DT712" s="40"/>
      <c r="DU712" s="40"/>
      <c r="DV712" s="40"/>
      <c r="DW712" s="40"/>
      <c r="DX712" s="40"/>
      <c r="DY712" s="40"/>
      <c r="DZ712" s="40"/>
      <c r="EA712" s="40"/>
      <c r="EB712" s="40"/>
      <c r="EC712" s="40"/>
      <c r="ED712" s="40"/>
      <c r="EE712" s="40"/>
      <c r="EF712" s="40"/>
      <c r="EG712" s="40"/>
      <c r="EH712" s="40"/>
      <c r="EI712" s="40"/>
      <c r="EJ712" s="40"/>
      <c r="EK712" s="40"/>
      <c r="EL712" s="40"/>
      <c r="EM712" s="40"/>
      <c r="EN712" s="40"/>
      <c r="EO712" s="40"/>
      <c r="EP712" s="40"/>
      <c r="EQ712" s="40"/>
      <c r="ER712" s="40"/>
      <c r="ES712" s="40"/>
      <c r="ET712" s="40"/>
      <c r="EU712" s="40"/>
      <c r="EV712" s="40"/>
      <c r="EW712" s="40"/>
      <c r="EX712" s="40"/>
      <c r="EY712" s="40"/>
      <c r="EZ712" s="40"/>
      <c r="FA712" s="40"/>
      <c r="FB712" s="40"/>
      <c r="FC712" s="40"/>
      <c r="FD712" s="40"/>
      <c r="FE712" s="40"/>
      <c r="FF712" s="40"/>
      <c r="FG712" s="40"/>
      <c r="FH712" s="40"/>
      <c r="FI712" s="40"/>
      <c r="FJ712" s="40"/>
      <c r="FK712" s="40"/>
      <c r="FL712" s="40"/>
      <c r="FM712" s="40"/>
      <c r="FN712" s="40"/>
      <c r="FO712" s="40"/>
      <c r="FP712" s="40"/>
      <c r="FQ712" s="40"/>
      <c r="FR712" s="40"/>
      <c r="FS712" s="40"/>
      <c r="FT712" s="40"/>
      <c r="FU712" s="40"/>
      <c r="FV712" s="40"/>
      <c r="FW712" s="40"/>
      <c r="FX712" s="40"/>
      <c r="FY712" s="40"/>
      <c r="FZ712" s="40"/>
      <c r="GA712" s="40"/>
      <c r="GB712" s="40"/>
      <c r="GC712" s="40"/>
      <c r="GD712" s="40"/>
      <c r="GE712" s="40"/>
      <c r="GF712" s="40"/>
      <c r="GG712" s="40"/>
      <c r="GH712" s="40"/>
      <c r="GI712" s="40"/>
      <c r="GJ712" s="40"/>
      <c r="GK712" s="40"/>
      <c r="GL712" s="40"/>
      <c r="GM712" s="40"/>
      <c r="GN712" s="40"/>
      <c r="GO712" s="40"/>
      <c r="GP712" s="40"/>
      <c r="GQ712" s="40"/>
      <c r="GR712" s="40"/>
      <c r="GS712" s="40"/>
      <c r="GT712" s="40"/>
      <c r="GU712" s="40"/>
      <c r="GV712" s="40"/>
      <c r="GW712" s="40"/>
      <c r="GX712" s="40"/>
      <c r="GY712" s="40"/>
      <c r="GZ712" s="40"/>
      <c r="HA712" s="40"/>
      <c r="HB712" s="40"/>
      <c r="HC712" s="40"/>
      <c r="HD712" s="40"/>
      <c r="HE712" s="40"/>
      <c r="HF712" s="40"/>
      <c r="HG712" s="40"/>
      <c r="HH712" s="40"/>
      <c r="HI712" s="40"/>
      <c r="HJ712" s="40"/>
      <c r="HK712" s="40"/>
      <c r="HL712" s="40"/>
      <c r="HM712" s="40"/>
      <c r="HN712" s="40"/>
      <c r="HO712" s="40"/>
      <c r="HP712" s="40"/>
      <c r="HQ712" s="40"/>
      <c r="HR712" s="40"/>
      <c r="HS712" s="40"/>
      <c r="HT712" s="40"/>
    </row>
    <row r="713" spans="1:228">
      <c r="B713" s="39"/>
      <c r="C713" s="30"/>
      <c r="D713" s="43"/>
      <c r="E713" s="43" t="s">
        <v>238</v>
      </c>
      <c r="F713" s="35"/>
      <c r="G713" s="30"/>
      <c r="H713" s="30"/>
      <c r="I713" s="189"/>
      <c r="J713" s="189"/>
      <c r="K713" s="189"/>
      <c r="L713" s="3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  <c r="AB713" s="40"/>
      <c r="AC713" s="40"/>
      <c r="AD713" s="40"/>
      <c r="AE713" s="40"/>
      <c r="AF713" s="40"/>
      <c r="AG713" s="40"/>
      <c r="AH713" s="40"/>
      <c r="AI713" s="40"/>
      <c r="AJ713" s="40"/>
      <c r="AK713" s="40"/>
      <c r="AL713" s="40"/>
      <c r="AM713" s="40"/>
      <c r="AN713" s="40"/>
      <c r="AO713" s="40"/>
      <c r="AP713" s="40"/>
      <c r="AQ713" s="40"/>
      <c r="AR713" s="40"/>
      <c r="AS713" s="40"/>
      <c r="AT713" s="40"/>
      <c r="AU713" s="40"/>
      <c r="AV713" s="40"/>
      <c r="AW713" s="40"/>
      <c r="AX713" s="40"/>
      <c r="AY713" s="40"/>
      <c r="AZ713" s="40"/>
      <c r="BA713" s="40"/>
      <c r="BB713" s="40"/>
      <c r="BC713" s="40"/>
      <c r="BD713" s="40"/>
      <c r="BE713" s="40"/>
      <c r="BF713" s="40"/>
      <c r="BG713" s="40"/>
      <c r="BH713" s="40"/>
      <c r="BI713" s="40"/>
      <c r="BJ713" s="40"/>
      <c r="BK713" s="40"/>
      <c r="BL713" s="40"/>
      <c r="BM713" s="40"/>
      <c r="BN713" s="40"/>
      <c r="BO713" s="40"/>
      <c r="BP713" s="40"/>
      <c r="BQ713" s="40"/>
      <c r="BR713" s="40"/>
      <c r="BS713" s="40"/>
      <c r="BT713" s="40"/>
      <c r="BU713" s="40"/>
      <c r="BV713" s="40"/>
      <c r="BW713" s="40"/>
      <c r="BX713" s="40"/>
      <c r="BY713" s="40"/>
      <c r="BZ713" s="40"/>
      <c r="CA713" s="40"/>
      <c r="CB713" s="40"/>
      <c r="CC713" s="40"/>
      <c r="CD713" s="40"/>
      <c r="CE713" s="40"/>
      <c r="CF713" s="40"/>
      <c r="CG713" s="40"/>
      <c r="CH713" s="40"/>
      <c r="CI713" s="40"/>
      <c r="CJ713" s="40"/>
      <c r="CK713" s="40"/>
      <c r="CL713" s="40"/>
      <c r="CM713" s="40"/>
      <c r="CN713" s="40"/>
      <c r="CO713" s="40"/>
      <c r="CP713" s="40"/>
      <c r="CQ713" s="40"/>
      <c r="CR713" s="40"/>
      <c r="CS713" s="40"/>
      <c r="CT713" s="40"/>
      <c r="CU713" s="40"/>
      <c r="CV713" s="40"/>
      <c r="CW713" s="40"/>
      <c r="CX713" s="40"/>
      <c r="CY713" s="40"/>
      <c r="CZ713" s="40"/>
      <c r="DA713" s="40"/>
      <c r="DB713" s="40"/>
      <c r="DC713" s="40"/>
      <c r="DD713" s="40"/>
      <c r="DE713" s="40"/>
      <c r="DF713" s="40"/>
      <c r="DG713" s="40"/>
      <c r="DH713" s="40"/>
      <c r="DI713" s="40"/>
      <c r="DJ713" s="40"/>
      <c r="DK713" s="40"/>
      <c r="DL713" s="40"/>
      <c r="DM713" s="40"/>
      <c r="DN713" s="40"/>
      <c r="DO713" s="40"/>
      <c r="DP713" s="40"/>
      <c r="DQ713" s="40"/>
      <c r="DR713" s="40"/>
      <c r="DS713" s="40"/>
      <c r="DT713" s="40"/>
      <c r="DU713" s="40"/>
      <c r="DV713" s="40"/>
      <c r="DW713" s="40"/>
      <c r="DX713" s="40"/>
      <c r="DY713" s="40"/>
      <c r="DZ713" s="40"/>
      <c r="EA713" s="40"/>
      <c r="EB713" s="40"/>
      <c r="EC713" s="40"/>
      <c r="ED713" s="40"/>
      <c r="EE713" s="40"/>
      <c r="EF713" s="40"/>
      <c r="EG713" s="40"/>
      <c r="EH713" s="40"/>
      <c r="EI713" s="40"/>
      <c r="EJ713" s="40"/>
      <c r="EK713" s="40"/>
      <c r="EL713" s="40"/>
      <c r="EM713" s="40"/>
      <c r="EN713" s="40"/>
      <c r="EO713" s="40"/>
      <c r="EP713" s="40"/>
      <c r="EQ713" s="40"/>
      <c r="ER713" s="40"/>
      <c r="ES713" s="40"/>
      <c r="ET713" s="40"/>
      <c r="EU713" s="40"/>
      <c r="EV713" s="40"/>
      <c r="EW713" s="40"/>
      <c r="EX713" s="40"/>
      <c r="EY713" s="40"/>
      <c r="EZ713" s="40"/>
      <c r="FA713" s="40"/>
      <c r="FB713" s="40"/>
      <c r="FC713" s="40"/>
      <c r="FD713" s="40"/>
      <c r="FE713" s="40"/>
      <c r="FF713" s="40"/>
      <c r="FG713" s="40"/>
      <c r="FH713" s="40"/>
      <c r="FI713" s="40"/>
      <c r="FJ713" s="40"/>
      <c r="FK713" s="40"/>
      <c r="FL713" s="40"/>
      <c r="FM713" s="40"/>
      <c r="FN713" s="40"/>
      <c r="FO713" s="40"/>
      <c r="FP713" s="40"/>
      <c r="FQ713" s="40"/>
      <c r="FR713" s="40"/>
      <c r="FS713" s="40"/>
      <c r="FT713" s="40"/>
      <c r="FU713" s="40"/>
      <c r="FV713" s="40"/>
      <c r="FW713" s="40"/>
      <c r="FX713" s="40"/>
      <c r="FY713" s="40"/>
      <c r="FZ713" s="40"/>
      <c r="GA713" s="40"/>
      <c r="GB713" s="40"/>
      <c r="GC713" s="40"/>
      <c r="GD713" s="40"/>
      <c r="GE713" s="40"/>
      <c r="GF713" s="40"/>
      <c r="GG713" s="40"/>
      <c r="GH713" s="40"/>
      <c r="GI713" s="40"/>
      <c r="GJ713" s="40"/>
      <c r="GK713" s="40"/>
      <c r="GL713" s="40"/>
      <c r="GM713" s="40"/>
      <c r="GN713" s="40"/>
      <c r="GO713" s="40"/>
      <c r="GP713" s="40"/>
      <c r="GQ713" s="40"/>
      <c r="GR713" s="40"/>
      <c r="GS713" s="40"/>
      <c r="GT713" s="40"/>
      <c r="GU713" s="40"/>
      <c r="GV713" s="40"/>
      <c r="GW713" s="40"/>
      <c r="GX713" s="40"/>
      <c r="GY713" s="40"/>
      <c r="GZ713" s="40"/>
      <c r="HA713" s="40"/>
      <c r="HB713" s="40"/>
      <c r="HC713" s="40"/>
      <c r="HD713" s="40"/>
      <c r="HE713" s="40"/>
      <c r="HF713" s="40"/>
      <c r="HG713" s="40"/>
      <c r="HH713" s="40"/>
      <c r="HI713" s="40"/>
      <c r="HJ713" s="40"/>
      <c r="HK713" s="40"/>
      <c r="HL713" s="40"/>
      <c r="HM713" s="40"/>
      <c r="HN713" s="40"/>
      <c r="HO713" s="40"/>
      <c r="HP713" s="40"/>
      <c r="HQ713" s="40"/>
      <c r="HR713" s="40"/>
      <c r="HS713" s="40"/>
      <c r="HT713" s="40"/>
    </row>
    <row r="714" spans="1:228">
      <c r="B714" s="39"/>
      <c r="C714" s="30"/>
      <c r="D714" s="43"/>
      <c r="E714" s="43" t="s">
        <v>238</v>
      </c>
      <c r="F714" s="35"/>
      <c r="G714" s="30"/>
      <c r="H714" s="30"/>
      <c r="I714" s="189"/>
      <c r="J714" s="189"/>
      <c r="K714" s="189"/>
      <c r="L714" s="3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  <c r="AB714" s="40"/>
      <c r="AC714" s="40"/>
      <c r="AD714" s="40"/>
      <c r="AE714" s="40"/>
      <c r="AF714" s="40"/>
      <c r="AG714" s="40"/>
      <c r="AH714" s="40"/>
      <c r="AI714" s="40"/>
      <c r="AJ714" s="40"/>
      <c r="AK714" s="40"/>
      <c r="AL714" s="40"/>
      <c r="AM714" s="40"/>
      <c r="AN714" s="40"/>
      <c r="AO714" s="40"/>
      <c r="AP714" s="40"/>
      <c r="AQ714" s="40"/>
      <c r="AR714" s="40"/>
      <c r="AS714" s="40"/>
      <c r="AT714" s="40"/>
      <c r="AU714" s="40"/>
      <c r="AV714" s="40"/>
      <c r="AW714" s="40"/>
      <c r="AX714" s="40"/>
      <c r="AY714" s="40"/>
      <c r="AZ714" s="40"/>
      <c r="BA714" s="40"/>
      <c r="BB714" s="40"/>
      <c r="BC714" s="40"/>
      <c r="BD714" s="40"/>
      <c r="BE714" s="40"/>
      <c r="BF714" s="40"/>
      <c r="BG714" s="40"/>
      <c r="BH714" s="40"/>
      <c r="BI714" s="40"/>
      <c r="BJ714" s="40"/>
      <c r="BK714" s="40"/>
      <c r="BL714" s="40"/>
      <c r="BM714" s="40"/>
      <c r="BN714" s="40"/>
      <c r="BO714" s="40"/>
      <c r="BP714" s="40"/>
      <c r="BQ714" s="40"/>
      <c r="BR714" s="40"/>
      <c r="BS714" s="40"/>
      <c r="BT714" s="40"/>
      <c r="BU714" s="40"/>
      <c r="BV714" s="40"/>
      <c r="BW714" s="40"/>
      <c r="BX714" s="40"/>
      <c r="BY714" s="40"/>
      <c r="BZ714" s="40"/>
      <c r="CA714" s="40"/>
      <c r="CB714" s="40"/>
      <c r="CC714" s="40"/>
      <c r="CD714" s="40"/>
      <c r="CE714" s="40"/>
      <c r="CF714" s="40"/>
      <c r="CG714" s="40"/>
      <c r="CH714" s="40"/>
      <c r="CI714" s="40"/>
      <c r="CJ714" s="40"/>
      <c r="CK714" s="40"/>
      <c r="CL714" s="40"/>
      <c r="CM714" s="40"/>
      <c r="CN714" s="40"/>
      <c r="CO714" s="40"/>
      <c r="CP714" s="40"/>
      <c r="CQ714" s="40"/>
      <c r="CR714" s="40"/>
      <c r="CS714" s="40"/>
      <c r="CT714" s="40"/>
      <c r="CU714" s="40"/>
      <c r="CV714" s="40"/>
      <c r="CW714" s="40"/>
      <c r="CX714" s="40"/>
      <c r="CY714" s="40"/>
      <c r="CZ714" s="40"/>
      <c r="DA714" s="40"/>
      <c r="DB714" s="40"/>
      <c r="DC714" s="40"/>
      <c r="DD714" s="40"/>
      <c r="DE714" s="40"/>
      <c r="DF714" s="40"/>
      <c r="DG714" s="40"/>
      <c r="DH714" s="40"/>
      <c r="DI714" s="40"/>
      <c r="DJ714" s="40"/>
      <c r="DK714" s="40"/>
      <c r="DL714" s="40"/>
      <c r="DM714" s="40"/>
      <c r="DN714" s="40"/>
      <c r="DO714" s="40"/>
      <c r="DP714" s="40"/>
      <c r="DQ714" s="40"/>
      <c r="DR714" s="40"/>
      <c r="DS714" s="40"/>
      <c r="DT714" s="40"/>
      <c r="DU714" s="40"/>
      <c r="DV714" s="40"/>
      <c r="DW714" s="40"/>
      <c r="DX714" s="40"/>
      <c r="DY714" s="40"/>
      <c r="DZ714" s="40"/>
      <c r="EA714" s="40"/>
      <c r="EB714" s="40"/>
      <c r="EC714" s="40"/>
      <c r="ED714" s="40"/>
      <c r="EE714" s="40"/>
      <c r="EF714" s="40"/>
      <c r="EG714" s="40"/>
      <c r="EH714" s="40"/>
      <c r="EI714" s="40"/>
      <c r="EJ714" s="40"/>
      <c r="EK714" s="40"/>
      <c r="EL714" s="40"/>
      <c r="EM714" s="40"/>
      <c r="EN714" s="40"/>
      <c r="EO714" s="40"/>
      <c r="EP714" s="40"/>
      <c r="EQ714" s="40"/>
      <c r="ER714" s="40"/>
      <c r="ES714" s="40"/>
      <c r="ET714" s="40"/>
      <c r="EU714" s="40"/>
      <c r="EV714" s="40"/>
      <c r="EW714" s="40"/>
      <c r="EX714" s="40"/>
      <c r="EY714" s="40"/>
      <c r="EZ714" s="40"/>
      <c r="FA714" s="40"/>
      <c r="FB714" s="40"/>
      <c r="FC714" s="40"/>
      <c r="FD714" s="40"/>
      <c r="FE714" s="40"/>
      <c r="FF714" s="40"/>
      <c r="FG714" s="40"/>
      <c r="FH714" s="40"/>
      <c r="FI714" s="40"/>
      <c r="FJ714" s="40"/>
      <c r="FK714" s="40"/>
      <c r="FL714" s="40"/>
      <c r="FM714" s="40"/>
      <c r="FN714" s="40"/>
      <c r="FO714" s="40"/>
      <c r="FP714" s="40"/>
      <c r="FQ714" s="40"/>
      <c r="FR714" s="40"/>
      <c r="FS714" s="40"/>
      <c r="FT714" s="40"/>
      <c r="FU714" s="40"/>
      <c r="FV714" s="40"/>
      <c r="FW714" s="40"/>
      <c r="FX714" s="40"/>
      <c r="FY714" s="40"/>
      <c r="FZ714" s="40"/>
      <c r="GA714" s="40"/>
      <c r="GB714" s="40"/>
      <c r="GC714" s="40"/>
      <c r="GD714" s="40"/>
      <c r="GE714" s="40"/>
      <c r="GF714" s="40"/>
      <c r="GG714" s="40"/>
      <c r="GH714" s="40"/>
      <c r="GI714" s="40"/>
      <c r="GJ714" s="40"/>
      <c r="GK714" s="40"/>
      <c r="GL714" s="40"/>
      <c r="GM714" s="40"/>
      <c r="GN714" s="40"/>
      <c r="GO714" s="40"/>
      <c r="GP714" s="40"/>
      <c r="GQ714" s="40"/>
      <c r="GR714" s="40"/>
      <c r="GS714" s="40"/>
      <c r="GT714" s="40"/>
      <c r="GU714" s="40"/>
      <c r="GV714" s="40"/>
      <c r="GW714" s="40"/>
      <c r="GX714" s="40"/>
      <c r="GY714" s="40"/>
      <c r="GZ714" s="40"/>
      <c r="HA714" s="40"/>
      <c r="HB714" s="40"/>
      <c r="HC714" s="40"/>
      <c r="HD714" s="40"/>
      <c r="HE714" s="40"/>
      <c r="HF714" s="40"/>
      <c r="HG714" s="40"/>
      <c r="HH714" s="40"/>
      <c r="HI714" s="40"/>
      <c r="HJ714" s="40"/>
      <c r="HK714" s="40"/>
      <c r="HL714" s="40"/>
      <c r="HM714" s="40"/>
      <c r="HN714" s="40"/>
      <c r="HO714" s="40"/>
      <c r="HP714" s="40"/>
      <c r="HQ714" s="40"/>
      <c r="HR714" s="40"/>
      <c r="HS714" s="40"/>
      <c r="HT714" s="40"/>
    </row>
    <row r="715" spans="1:228">
      <c r="B715" s="39"/>
      <c r="C715" s="30"/>
      <c r="D715" s="43"/>
      <c r="E715" s="43" t="s">
        <v>238</v>
      </c>
      <c r="F715" s="35"/>
      <c r="G715" s="30"/>
      <c r="H715" s="30"/>
      <c r="I715" s="189"/>
      <c r="J715" s="189"/>
      <c r="K715" s="189"/>
      <c r="L715" s="3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  <c r="AB715" s="40"/>
      <c r="AC715" s="40"/>
      <c r="AD715" s="40"/>
      <c r="AE715" s="40"/>
      <c r="AF715" s="40"/>
      <c r="AG715" s="40"/>
      <c r="AH715" s="40"/>
      <c r="AI715" s="40"/>
      <c r="AJ715" s="40"/>
      <c r="AK715" s="40"/>
      <c r="AL715" s="40"/>
      <c r="AM715" s="40"/>
      <c r="AN715" s="40"/>
      <c r="AO715" s="40"/>
      <c r="AP715" s="40"/>
      <c r="AQ715" s="40"/>
      <c r="AR715" s="40"/>
      <c r="AS715" s="40"/>
      <c r="AT715" s="40"/>
      <c r="AU715" s="40"/>
      <c r="AV715" s="40"/>
      <c r="AW715" s="40"/>
      <c r="AX715" s="40"/>
      <c r="AY715" s="40"/>
      <c r="AZ715" s="40"/>
      <c r="BA715" s="40"/>
      <c r="BB715" s="40"/>
      <c r="BC715" s="40"/>
      <c r="BD715" s="40"/>
      <c r="BE715" s="40"/>
      <c r="BF715" s="40"/>
      <c r="BG715" s="40"/>
      <c r="BH715" s="40"/>
      <c r="BI715" s="40"/>
      <c r="BJ715" s="40"/>
      <c r="BK715" s="40"/>
      <c r="BL715" s="40"/>
      <c r="BM715" s="40"/>
      <c r="BN715" s="40"/>
      <c r="BO715" s="40"/>
      <c r="BP715" s="40"/>
      <c r="BQ715" s="40"/>
      <c r="BR715" s="40"/>
      <c r="BS715" s="40"/>
      <c r="BT715" s="40"/>
      <c r="BU715" s="40"/>
      <c r="BV715" s="40"/>
      <c r="BW715" s="40"/>
      <c r="BX715" s="40"/>
      <c r="BY715" s="40"/>
      <c r="BZ715" s="40"/>
      <c r="CA715" s="40"/>
      <c r="CB715" s="40"/>
      <c r="CC715" s="40"/>
      <c r="CD715" s="40"/>
      <c r="CE715" s="40"/>
      <c r="CF715" s="40"/>
      <c r="CG715" s="40"/>
      <c r="CH715" s="40"/>
      <c r="CI715" s="40"/>
      <c r="CJ715" s="40"/>
      <c r="CK715" s="40"/>
      <c r="CL715" s="40"/>
      <c r="CM715" s="40"/>
      <c r="CN715" s="40"/>
      <c r="CO715" s="40"/>
      <c r="CP715" s="40"/>
      <c r="CQ715" s="40"/>
      <c r="CR715" s="40"/>
      <c r="CS715" s="40"/>
      <c r="CT715" s="40"/>
      <c r="CU715" s="40"/>
      <c r="CV715" s="40"/>
      <c r="CW715" s="40"/>
      <c r="CX715" s="40"/>
      <c r="CY715" s="40"/>
      <c r="CZ715" s="40"/>
      <c r="DA715" s="40"/>
      <c r="DB715" s="40"/>
      <c r="DC715" s="40"/>
      <c r="DD715" s="40"/>
      <c r="DE715" s="40"/>
      <c r="DF715" s="40"/>
      <c r="DG715" s="40"/>
      <c r="DH715" s="40"/>
      <c r="DI715" s="40"/>
      <c r="DJ715" s="40"/>
      <c r="DK715" s="40"/>
      <c r="DL715" s="40"/>
      <c r="DM715" s="40"/>
      <c r="DN715" s="40"/>
      <c r="DO715" s="40"/>
      <c r="DP715" s="40"/>
      <c r="DQ715" s="40"/>
      <c r="DR715" s="40"/>
      <c r="DS715" s="40"/>
      <c r="DT715" s="40"/>
      <c r="DU715" s="40"/>
      <c r="DV715" s="40"/>
      <c r="DW715" s="40"/>
      <c r="DX715" s="40"/>
      <c r="DY715" s="40"/>
      <c r="DZ715" s="40"/>
      <c r="EA715" s="40"/>
      <c r="EB715" s="40"/>
      <c r="EC715" s="40"/>
      <c r="ED715" s="40"/>
      <c r="EE715" s="40"/>
      <c r="EF715" s="40"/>
      <c r="EG715" s="40"/>
      <c r="EH715" s="40"/>
      <c r="EI715" s="40"/>
      <c r="EJ715" s="40"/>
      <c r="EK715" s="40"/>
      <c r="EL715" s="40"/>
      <c r="EM715" s="40"/>
      <c r="EN715" s="40"/>
      <c r="EO715" s="40"/>
      <c r="EP715" s="40"/>
      <c r="EQ715" s="40"/>
      <c r="ER715" s="40"/>
      <c r="ES715" s="40"/>
      <c r="ET715" s="40"/>
      <c r="EU715" s="40"/>
      <c r="EV715" s="40"/>
      <c r="EW715" s="40"/>
      <c r="EX715" s="40"/>
      <c r="EY715" s="40"/>
      <c r="EZ715" s="40"/>
      <c r="FA715" s="40"/>
      <c r="FB715" s="40"/>
      <c r="FC715" s="40"/>
      <c r="FD715" s="40"/>
      <c r="FE715" s="40"/>
      <c r="FF715" s="40"/>
      <c r="FG715" s="40"/>
      <c r="FH715" s="40"/>
      <c r="FI715" s="40"/>
      <c r="FJ715" s="40"/>
      <c r="FK715" s="40"/>
      <c r="FL715" s="40"/>
      <c r="FM715" s="40"/>
      <c r="FN715" s="40"/>
      <c r="FO715" s="40"/>
      <c r="FP715" s="40"/>
      <c r="FQ715" s="40"/>
      <c r="FR715" s="40"/>
      <c r="FS715" s="40"/>
      <c r="FT715" s="40"/>
      <c r="FU715" s="40"/>
      <c r="FV715" s="40"/>
      <c r="FW715" s="40"/>
      <c r="FX715" s="40"/>
      <c r="FY715" s="40"/>
      <c r="FZ715" s="40"/>
      <c r="GA715" s="40"/>
      <c r="GB715" s="40"/>
      <c r="GC715" s="40"/>
      <c r="GD715" s="40"/>
      <c r="GE715" s="40"/>
      <c r="GF715" s="40"/>
      <c r="GG715" s="40"/>
      <c r="GH715" s="40"/>
      <c r="GI715" s="40"/>
      <c r="GJ715" s="40"/>
      <c r="GK715" s="40"/>
      <c r="GL715" s="40"/>
      <c r="GM715" s="40"/>
      <c r="GN715" s="40"/>
      <c r="GO715" s="40"/>
      <c r="GP715" s="40"/>
      <c r="GQ715" s="40"/>
      <c r="GR715" s="40"/>
      <c r="GS715" s="40"/>
      <c r="GT715" s="40"/>
      <c r="GU715" s="40"/>
      <c r="GV715" s="40"/>
      <c r="GW715" s="40"/>
      <c r="GX715" s="40"/>
      <c r="GY715" s="40"/>
      <c r="GZ715" s="40"/>
      <c r="HA715" s="40"/>
      <c r="HB715" s="40"/>
      <c r="HC715" s="40"/>
      <c r="HD715" s="40"/>
      <c r="HE715" s="40"/>
      <c r="HF715" s="40"/>
      <c r="HG715" s="40"/>
      <c r="HH715" s="40"/>
      <c r="HI715" s="40"/>
      <c r="HJ715" s="40"/>
      <c r="HK715" s="40"/>
      <c r="HL715" s="40"/>
      <c r="HM715" s="40"/>
      <c r="HN715" s="40"/>
      <c r="HO715" s="40"/>
      <c r="HP715" s="40"/>
      <c r="HQ715" s="40"/>
      <c r="HR715" s="40"/>
      <c r="HS715" s="40"/>
      <c r="HT715" s="40"/>
    </row>
    <row r="716" spans="1:228">
      <c r="B716" s="39"/>
      <c r="C716" s="31"/>
      <c r="D716" s="42"/>
      <c r="E716" s="43" t="s">
        <v>238</v>
      </c>
      <c r="F716" s="35"/>
      <c r="G716" s="30"/>
      <c r="H716" s="30"/>
      <c r="I716" s="189"/>
      <c r="J716" s="189"/>
      <c r="K716" s="189"/>
      <c r="L716" s="3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  <c r="AB716" s="40"/>
      <c r="AC716" s="40"/>
      <c r="AD716" s="40"/>
      <c r="AE716" s="40"/>
      <c r="AF716" s="40"/>
      <c r="AG716" s="40"/>
      <c r="AH716" s="40"/>
      <c r="AI716" s="40"/>
      <c r="AJ716" s="40"/>
      <c r="AK716" s="40"/>
      <c r="AL716" s="40"/>
      <c r="AM716" s="40"/>
      <c r="AN716" s="40"/>
      <c r="AO716" s="40"/>
      <c r="AP716" s="40"/>
      <c r="AQ716" s="40"/>
      <c r="AR716" s="40"/>
      <c r="AS716" s="40"/>
      <c r="AT716" s="40"/>
      <c r="AU716" s="40"/>
      <c r="AV716" s="40"/>
      <c r="AW716" s="40"/>
      <c r="AX716" s="40"/>
      <c r="AY716" s="40"/>
      <c r="AZ716" s="40"/>
      <c r="BA716" s="40"/>
      <c r="BB716" s="40"/>
      <c r="BC716" s="40"/>
      <c r="BD716" s="40"/>
      <c r="BE716" s="40"/>
      <c r="BF716" s="40"/>
      <c r="BG716" s="40"/>
      <c r="BH716" s="40"/>
      <c r="BI716" s="40"/>
      <c r="BJ716" s="40"/>
      <c r="BK716" s="40"/>
      <c r="BL716" s="40"/>
      <c r="BM716" s="40"/>
      <c r="BN716" s="40"/>
      <c r="BO716" s="40"/>
      <c r="BP716" s="40"/>
      <c r="BQ716" s="40"/>
      <c r="BR716" s="40"/>
      <c r="BS716" s="40"/>
      <c r="BT716" s="40"/>
      <c r="BU716" s="40"/>
      <c r="BV716" s="40"/>
      <c r="BW716" s="40"/>
      <c r="BX716" s="40"/>
      <c r="BY716" s="40"/>
      <c r="BZ716" s="40"/>
      <c r="CA716" s="40"/>
      <c r="CB716" s="40"/>
      <c r="CC716" s="40"/>
      <c r="CD716" s="40"/>
      <c r="CE716" s="40"/>
      <c r="CF716" s="40"/>
      <c r="CG716" s="40"/>
      <c r="CH716" s="40"/>
      <c r="CI716" s="40"/>
      <c r="CJ716" s="40"/>
      <c r="CK716" s="40"/>
      <c r="CL716" s="40"/>
      <c r="CM716" s="40"/>
      <c r="CN716" s="40"/>
      <c r="CO716" s="40"/>
      <c r="CP716" s="40"/>
      <c r="CQ716" s="40"/>
      <c r="CR716" s="40"/>
      <c r="CS716" s="40"/>
      <c r="CT716" s="40"/>
      <c r="CU716" s="40"/>
      <c r="CV716" s="40"/>
      <c r="CW716" s="40"/>
      <c r="CX716" s="40"/>
      <c r="CY716" s="40"/>
      <c r="CZ716" s="40"/>
      <c r="DA716" s="40"/>
      <c r="DB716" s="40"/>
      <c r="DC716" s="40"/>
      <c r="DD716" s="40"/>
      <c r="DE716" s="40"/>
      <c r="DF716" s="40"/>
      <c r="DG716" s="40"/>
      <c r="DH716" s="40"/>
      <c r="DI716" s="40"/>
      <c r="DJ716" s="40"/>
      <c r="DK716" s="40"/>
      <c r="DL716" s="40"/>
      <c r="DM716" s="40"/>
      <c r="DN716" s="40"/>
      <c r="DO716" s="40"/>
      <c r="DP716" s="40"/>
      <c r="DQ716" s="40"/>
      <c r="DR716" s="40"/>
      <c r="DS716" s="40"/>
      <c r="DT716" s="40"/>
      <c r="DU716" s="40"/>
      <c r="DV716" s="40"/>
      <c r="DW716" s="40"/>
      <c r="DX716" s="40"/>
      <c r="DY716" s="40"/>
      <c r="DZ716" s="40"/>
      <c r="EA716" s="40"/>
      <c r="EB716" s="40"/>
      <c r="EC716" s="40"/>
      <c r="ED716" s="40"/>
      <c r="EE716" s="40"/>
      <c r="EF716" s="40"/>
      <c r="EG716" s="40"/>
      <c r="EH716" s="40"/>
      <c r="EI716" s="40"/>
      <c r="EJ716" s="40"/>
      <c r="EK716" s="40"/>
      <c r="EL716" s="40"/>
      <c r="EM716" s="40"/>
      <c r="EN716" s="40"/>
      <c r="EO716" s="40"/>
      <c r="EP716" s="40"/>
      <c r="EQ716" s="40"/>
      <c r="ER716" s="40"/>
      <c r="ES716" s="40"/>
      <c r="ET716" s="40"/>
      <c r="EU716" s="40"/>
      <c r="EV716" s="40"/>
      <c r="EW716" s="40"/>
      <c r="EX716" s="40"/>
      <c r="EY716" s="40"/>
      <c r="EZ716" s="40"/>
      <c r="FA716" s="40"/>
      <c r="FB716" s="40"/>
      <c r="FC716" s="40"/>
      <c r="FD716" s="40"/>
      <c r="FE716" s="40"/>
      <c r="FF716" s="40"/>
      <c r="FG716" s="40"/>
      <c r="FH716" s="40"/>
      <c r="FI716" s="40"/>
      <c r="FJ716" s="40"/>
      <c r="FK716" s="40"/>
      <c r="FL716" s="40"/>
      <c r="FM716" s="40"/>
      <c r="FN716" s="40"/>
      <c r="FO716" s="40"/>
      <c r="FP716" s="40"/>
      <c r="FQ716" s="40"/>
      <c r="FR716" s="40"/>
      <c r="FS716" s="40"/>
      <c r="FT716" s="40"/>
      <c r="FU716" s="40"/>
      <c r="FV716" s="40"/>
      <c r="FW716" s="40"/>
      <c r="FX716" s="40"/>
      <c r="FY716" s="40"/>
      <c r="FZ716" s="40"/>
      <c r="GA716" s="40"/>
      <c r="GB716" s="40"/>
      <c r="GC716" s="40"/>
      <c r="GD716" s="40"/>
      <c r="GE716" s="40"/>
      <c r="GF716" s="40"/>
      <c r="GG716" s="40"/>
      <c r="GH716" s="40"/>
      <c r="GI716" s="40"/>
      <c r="GJ716" s="40"/>
      <c r="GK716" s="40"/>
      <c r="GL716" s="40"/>
      <c r="GM716" s="40"/>
      <c r="GN716" s="40"/>
      <c r="GO716" s="40"/>
      <c r="GP716" s="40"/>
      <c r="GQ716" s="40"/>
      <c r="GR716" s="40"/>
      <c r="GS716" s="40"/>
      <c r="GT716" s="40"/>
      <c r="GU716" s="40"/>
      <c r="GV716" s="40"/>
      <c r="GW716" s="40"/>
      <c r="GX716" s="40"/>
      <c r="GY716" s="40"/>
      <c r="GZ716" s="40"/>
      <c r="HA716" s="40"/>
      <c r="HB716" s="40"/>
      <c r="HC716" s="40"/>
      <c r="HD716" s="40"/>
      <c r="HE716" s="40"/>
      <c r="HF716" s="40"/>
      <c r="HG716" s="40"/>
      <c r="HH716" s="40"/>
      <c r="HI716" s="40"/>
      <c r="HJ716" s="40"/>
      <c r="HK716" s="40"/>
      <c r="HL716" s="40"/>
      <c r="HM716" s="40"/>
      <c r="HN716" s="40"/>
      <c r="HO716" s="40"/>
      <c r="HP716" s="40"/>
      <c r="HQ716" s="40"/>
      <c r="HR716" s="40"/>
      <c r="HS716" s="40"/>
      <c r="HT716" s="40"/>
    </row>
    <row r="717" spans="1:228" s="63" customFormat="1">
      <c r="A717" s="82">
        <v>8000</v>
      </c>
      <c r="B717" s="191" t="s">
        <v>175</v>
      </c>
      <c r="C717" s="191">
        <v>10</v>
      </c>
      <c r="D717" s="197"/>
      <c r="E717" s="197" t="s">
        <v>573</v>
      </c>
      <c r="F717" s="197" t="s">
        <v>573</v>
      </c>
      <c r="G717" s="197" t="s">
        <v>573</v>
      </c>
      <c r="H717" s="198"/>
      <c r="I717" s="202" t="s">
        <v>277</v>
      </c>
      <c r="J717" s="202" t="s">
        <v>589</v>
      </c>
      <c r="K717" s="71" t="s">
        <v>592</v>
      </c>
      <c r="L717" s="196" t="s">
        <v>593</v>
      </c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  <c r="AA717" s="71"/>
      <c r="AB717" s="71"/>
      <c r="AC717" s="71"/>
      <c r="AD717" s="71"/>
      <c r="AE717" s="71"/>
      <c r="AF717" s="71"/>
      <c r="AG717" s="71"/>
      <c r="AH717" s="71"/>
      <c r="AI717" s="71"/>
      <c r="AJ717" s="71"/>
      <c r="AK717" s="71"/>
      <c r="AL717" s="71"/>
      <c r="AM717" s="71"/>
      <c r="AN717" s="71"/>
      <c r="AO717" s="71"/>
      <c r="AP717" s="71"/>
      <c r="AQ717" s="71"/>
      <c r="AR717" s="71"/>
      <c r="AS717" s="71"/>
      <c r="AT717" s="71"/>
      <c r="AU717" s="71"/>
      <c r="AV717" s="71"/>
      <c r="AW717" s="71"/>
      <c r="AX717" s="71"/>
      <c r="AY717" s="71"/>
      <c r="AZ717" s="71"/>
      <c r="BA717" s="71"/>
      <c r="BB717" s="71"/>
      <c r="BC717" s="71"/>
      <c r="BD717" s="71"/>
      <c r="BE717" s="71"/>
      <c r="BF717" s="71"/>
      <c r="BG717" s="71"/>
      <c r="BH717" s="71"/>
      <c r="BI717" s="71"/>
      <c r="BJ717" s="71"/>
      <c r="BK717" s="71"/>
      <c r="BL717" s="71"/>
      <c r="BM717" s="71"/>
      <c r="BN717" s="71"/>
      <c r="BO717" s="71"/>
      <c r="BP717" s="71"/>
      <c r="BQ717" s="71"/>
      <c r="BR717" s="71"/>
      <c r="BS717" s="71"/>
      <c r="BT717" s="71"/>
      <c r="BU717" s="71"/>
      <c r="BV717" s="71"/>
      <c r="BW717" s="71"/>
      <c r="BX717" s="71"/>
      <c r="BY717" s="71"/>
      <c r="BZ717" s="71"/>
      <c r="CA717" s="71"/>
      <c r="CB717" s="71"/>
      <c r="CC717" s="71"/>
      <c r="CD717" s="71"/>
      <c r="CE717" s="71"/>
      <c r="CF717" s="71"/>
      <c r="CG717" s="71"/>
      <c r="CH717" s="71"/>
      <c r="CI717" s="71"/>
      <c r="CJ717" s="71"/>
      <c r="CK717" s="71"/>
      <c r="CL717" s="71"/>
      <c r="CM717" s="71"/>
      <c r="CN717" s="71"/>
      <c r="CO717" s="71"/>
      <c r="CP717" s="71"/>
      <c r="CQ717" s="71"/>
      <c r="CR717" s="71"/>
      <c r="CS717" s="71"/>
      <c r="CT717" s="71"/>
      <c r="CU717" s="71"/>
      <c r="CV717" s="71"/>
      <c r="CW717" s="71"/>
      <c r="CX717" s="71"/>
      <c r="CY717" s="71"/>
      <c r="CZ717" s="71"/>
      <c r="DA717" s="71"/>
      <c r="DB717" s="71"/>
      <c r="DC717" s="71"/>
      <c r="DD717" s="71"/>
      <c r="DE717" s="71"/>
      <c r="DF717" s="71"/>
      <c r="DG717" s="71"/>
      <c r="DH717" s="71"/>
      <c r="DI717" s="71"/>
      <c r="DJ717" s="71"/>
      <c r="DK717" s="71"/>
      <c r="DL717" s="71"/>
      <c r="DM717" s="71"/>
      <c r="DN717" s="71"/>
      <c r="DO717" s="71"/>
      <c r="DP717" s="71"/>
      <c r="DQ717" s="71"/>
      <c r="DR717" s="71"/>
      <c r="DS717" s="71"/>
      <c r="DT717" s="71"/>
      <c r="DU717" s="71"/>
      <c r="DV717" s="71"/>
      <c r="DW717" s="71"/>
      <c r="DX717" s="71"/>
      <c r="DY717" s="71"/>
      <c r="DZ717" s="71"/>
      <c r="EA717" s="71"/>
      <c r="EB717" s="71"/>
      <c r="EC717" s="71"/>
      <c r="ED717" s="71"/>
      <c r="EE717" s="71"/>
      <c r="EF717" s="71"/>
      <c r="EG717" s="71"/>
      <c r="EH717" s="71"/>
      <c r="EI717" s="71"/>
      <c r="EJ717" s="71"/>
      <c r="EK717" s="71"/>
      <c r="EL717" s="71"/>
      <c r="EM717" s="71"/>
      <c r="EN717" s="71"/>
      <c r="EO717" s="71"/>
      <c r="EP717" s="71"/>
      <c r="EQ717" s="71"/>
      <c r="ER717" s="71"/>
      <c r="ES717" s="71"/>
      <c r="ET717" s="71"/>
      <c r="EU717" s="71"/>
      <c r="EV717" s="71"/>
      <c r="EW717" s="71"/>
      <c r="EX717" s="71"/>
      <c r="EY717" s="71"/>
      <c r="EZ717" s="71"/>
      <c r="FA717" s="71"/>
      <c r="FB717" s="71"/>
      <c r="FC717" s="71"/>
      <c r="FD717" s="71"/>
      <c r="FE717" s="71"/>
      <c r="FF717" s="71"/>
      <c r="FG717" s="71"/>
      <c r="FH717" s="71"/>
      <c r="FI717" s="71"/>
      <c r="FJ717" s="71"/>
      <c r="FK717" s="71"/>
      <c r="FL717" s="71"/>
      <c r="FM717" s="71"/>
      <c r="FN717" s="71"/>
      <c r="FO717" s="71"/>
      <c r="FP717" s="71"/>
      <c r="FQ717" s="71"/>
      <c r="FR717" s="71"/>
      <c r="FS717" s="71"/>
      <c r="FT717" s="71"/>
      <c r="FU717" s="71"/>
      <c r="FV717" s="71"/>
      <c r="FW717" s="71"/>
      <c r="FX717" s="71"/>
      <c r="FY717" s="71"/>
      <c r="FZ717" s="71"/>
      <c r="GA717" s="71"/>
      <c r="GB717" s="71"/>
      <c r="GC717" s="71"/>
      <c r="GD717" s="71"/>
      <c r="GE717" s="71"/>
      <c r="GF717" s="71"/>
      <c r="GG717" s="71"/>
      <c r="GH717" s="71"/>
      <c r="GI717" s="71"/>
      <c r="GJ717" s="71"/>
      <c r="GK717" s="71"/>
      <c r="GL717" s="71"/>
      <c r="GM717" s="71"/>
      <c r="GN717" s="71"/>
      <c r="GO717" s="71"/>
      <c r="GP717" s="71"/>
      <c r="GQ717" s="71"/>
      <c r="GR717" s="71"/>
      <c r="GS717" s="71"/>
      <c r="GT717" s="71"/>
      <c r="GU717" s="71"/>
      <c r="GV717" s="71"/>
      <c r="GW717" s="71"/>
      <c r="GX717" s="71"/>
      <c r="GY717" s="71"/>
      <c r="GZ717" s="71"/>
      <c r="HA717" s="71"/>
      <c r="HB717" s="71"/>
      <c r="HC717" s="71"/>
      <c r="HD717" s="71"/>
      <c r="HE717" s="71"/>
      <c r="HF717" s="71"/>
      <c r="HG717" s="71"/>
      <c r="HH717" s="71"/>
      <c r="HI717" s="71"/>
      <c r="HJ717" s="71"/>
      <c r="HK717" s="71"/>
      <c r="HL717" s="71"/>
      <c r="HM717" s="71"/>
      <c r="HN717" s="71"/>
      <c r="HO717" s="71"/>
      <c r="HP717" s="71"/>
      <c r="HQ717" s="71"/>
      <c r="HR717" s="71"/>
      <c r="HS717" s="71"/>
      <c r="HT717" s="71"/>
    </row>
    <row r="718" spans="1:228" s="67" customFormat="1">
      <c r="A718" s="82">
        <v>8000</v>
      </c>
      <c r="B718" s="191" t="s">
        <v>175</v>
      </c>
      <c r="C718" s="191">
        <v>10</v>
      </c>
      <c r="D718" s="197"/>
      <c r="E718" s="197" t="s">
        <v>573</v>
      </c>
      <c r="F718" s="197" t="s">
        <v>573</v>
      </c>
      <c r="G718" s="197" t="s">
        <v>573</v>
      </c>
      <c r="H718" s="198"/>
      <c r="I718" s="202" t="s">
        <v>277</v>
      </c>
      <c r="J718" s="202" t="s">
        <v>589</v>
      </c>
      <c r="K718" s="71" t="s">
        <v>592</v>
      </c>
      <c r="L718" s="196" t="s">
        <v>593</v>
      </c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  <c r="AA718" s="71"/>
      <c r="AB718" s="71"/>
      <c r="AC718" s="71"/>
      <c r="AD718" s="71"/>
      <c r="AE718" s="71"/>
      <c r="AF718" s="71"/>
      <c r="AG718" s="71"/>
      <c r="AH718" s="71"/>
      <c r="AI718" s="71"/>
      <c r="AJ718" s="71"/>
      <c r="AK718" s="71"/>
      <c r="AL718" s="71"/>
      <c r="AM718" s="71"/>
      <c r="AN718" s="71"/>
      <c r="AO718" s="71"/>
      <c r="AP718" s="71"/>
      <c r="AQ718" s="71"/>
      <c r="AR718" s="71"/>
      <c r="AS718" s="71"/>
      <c r="AT718" s="71"/>
      <c r="AU718" s="71"/>
      <c r="AV718" s="71"/>
      <c r="AW718" s="71"/>
      <c r="AX718" s="71"/>
      <c r="AY718" s="71"/>
      <c r="AZ718" s="71"/>
      <c r="BA718" s="71"/>
      <c r="BB718" s="71"/>
      <c r="BC718" s="71"/>
      <c r="BD718" s="71"/>
      <c r="BE718" s="71"/>
      <c r="BF718" s="71"/>
      <c r="BG718" s="71"/>
      <c r="BH718" s="71"/>
      <c r="BI718" s="71"/>
      <c r="BJ718" s="71"/>
      <c r="BK718" s="71"/>
      <c r="BL718" s="71"/>
      <c r="BM718" s="71"/>
      <c r="BN718" s="71"/>
      <c r="BO718" s="71"/>
      <c r="BP718" s="71"/>
      <c r="BQ718" s="71"/>
      <c r="BR718" s="71"/>
      <c r="BS718" s="71"/>
      <c r="BT718" s="71"/>
      <c r="BU718" s="71"/>
      <c r="BV718" s="71"/>
      <c r="BW718" s="71"/>
      <c r="BX718" s="71"/>
      <c r="BY718" s="71"/>
      <c r="BZ718" s="71"/>
      <c r="CA718" s="71"/>
      <c r="CB718" s="71"/>
      <c r="CC718" s="71"/>
      <c r="CD718" s="71"/>
      <c r="CE718" s="71"/>
      <c r="CF718" s="71"/>
      <c r="CG718" s="71"/>
      <c r="CH718" s="71"/>
      <c r="CI718" s="71"/>
      <c r="CJ718" s="71"/>
      <c r="CK718" s="71"/>
      <c r="CL718" s="71"/>
      <c r="CM718" s="71"/>
      <c r="CN718" s="71"/>
      <c r="CO718" s="71"/>
      <c r="CP718" s="71"/>
      <c r="CQ718" s="71"/>
      <c r="CR718" s="71"/>
      <c r="CS718" s="71"/>
      <c r="CT718" s="71"/>
      <c r="CU718" s="71"/>
      <c r="CV718" s="71"/>
      <c r="CW718" s="71"/>
      <c r="CX718" s="71"/>
      <c r="CY718" s="71"/>
      <c r="CZ718" s="71"/>
      <c r="DA718" s="71"/>
      <c r="DB718" s="71"/>
      <c r="DC718" s="71"/>
      <c r="DD718" s="71"/>
      <c r="DE718" s="71"/>
      <c r="DF718" s="71"/>
      <c r="DG718" s="71"/>
      <c r="DH718" s="71"/>
      <c r="DI718" s="71"/>
      <c r="DJ718" s="71"/>
      <c r="DK718" s="71"/>
      <c r="DL718" s="71"/>
      <c r="DM718" s="71"/>
      <c r="DN718" s="71"/>
      <c r="DO718" s="71"/>
      <c r="DP718" s="71"/>
      <c r="DQ718" s="71"/>
      <c r="DR718" s="71"/>
      <c r="DS718" s="71"/>
      <c r="DT718" s="71"/>
      <c r="DU718" s="71"/>
      <c r="DV718" s="71"/>
      <c r="DW718" s="71"/>
      <c r="DX718" s="71"/>
      <c r="DY718" s="71"/>
      <c r="DZ718" s="71"/>
      <c r="EA718" s="71"/>
      <c r="EB718" s="71"/>
      <c r="EC718" s="71"/>
      <c r="ED718" s="71"/>
      <c r="EE718" s="71"/>
      <c r="EF718" s="71"/>
      <c r="EG718" s="71"/>
      <c r="EH718" s="71"/>
      <c r="EI718" s="71"/>
      <c r="EJ718" s="71"/>
      <c r="EK718" s="71"/>
      <c r="EL718" s="71"/>
      <c r="EM718" s="71"/>
      <c r="EN718" s="71"/>
      <c r="EO718" s="71"/>
      <c r="EP718" s="71"/>
      <c r="EQ718" s="71"/>
      <c r="ER718" s="71"/>
      <c r="ES718" s="71"/>
      <c r="ET718" s="71"/>
      <c r="EU718" s="71"/>
      <c r="EV718" s="71"/>
      <c r="EW718" s="71"/>
      <c r="EX718" s="71"/>
      <c r="EY718" s="71"/>
      <c r="EZ718" s="71"/>
      <c r="FA718" s="71"/>
      <c r="FB718" s="71"/>
      <c r="FC718" s="71"/>
      <c r="FD718" s="71"/>
      <c r="FE718" s="71"/>
      <c r="FF718" s="71"/>
      <c r="FG718" s="71"/>
      <c r="FH718" s="71"/>
      <c r="FI718" s="71"/>
      <c r="FJ718" s="71"/>
      <c r="FK718" s="71"/>
      <c r="FL718" s="71"/>
      <c r="FM718" s="71"/>
      <c r="FN718" s="71"/>
      <c r="FO718" s="71"/>
      <c r="FP718" s="71"/>
      <c r="FQ718" s="71"/>
      <c r="FR718" s="71"/>
      <c r="FS718" s="71"/>
      <c r="FT718" s="71"/>
      <c r="FU718" s="71"/>
      <c r="FV718" s="71"/>
      <c r="FW718" s="71"/>
      <c r="FX718" s="71"/>
      <c r="FY718" s="71"/>
      <c r="FZ718" s="71"/>
      <c r="GA718" s="71"/>
      <c r="GB718" s="71"/>
      <c r="GC718" s="71"/>
      <c r="GD718" s="71"/>
      <c r="GE718" s="71"/>
      <c r="GF718" s="71"/>
      <c r="GG718" s="71"/>
      <c r="GH718" s="71"/>
      <c r="GI718" s="71"/>
      <c r="GJ718" s="71"/>
      <c r="GK718" s="71"/>
      <c r="GL718" s="71"/>
      <c r="GM718" s="71"/>
      <c r="GN718" s="71"/>
      <c r="GO718" s="71"/>
      <c r="GP718" s="71"/>
      <c r="GQ718" s="71"/>
      <c r="GR718" s="71"/>
      <c r="GS718" s="71"/>
      <c r="GT718" s="71"/>
      <c r="GU718" s="71"/>
      <c r="GV718" s="71"/>
      <c r="GW718" s="71"/>
      <c r="GX718" s="71"/>
      <c r="GY718" s="71"/>
      <c r="GZ718" s="71"/>
      <c r="HA718" s="71"/>
      <c r="HB718" s="71"/>
      <c r="HC718" s="71"/>
      <c r="HD718" s="71"/>
      <c r="HE718" s="71"/>
      <c r="HF718" s="71"/>
      <c r="HG718" s="71"/>
      <c r="HH718" s="71"/>
      <c r="HI718" s="71"/>
      <c r="HJ718" s="71"/>
      <c r="HK718" s="71"/>
      <c r="HL718" s="71"/>
      <c r="HM718" s="71"/>
      <c r="HN718" s="71"/>
      <c r="HO718" s="71"/>
      <c r="HP718" s="71"/>
      <c r="HQ718" s="71"/>
      <c r="HR718" s="71"/>
      <c r="HS718" s="71"/>
      <c r="HT718" s="71"/>
    </row>
    <row r="719" spans="1:228">
      <c r="A719" s="82">
        <v>8000</v>
      </c>
      <c r="B719" s="191" t="s">
        <v>175</v>
      </c>
      <c r="C719" s="191">
        <v>10</v>
      </c>
      <c r="D719" s="197"/>
      <c r="E719" s="197" t="s">
        <v>573</v>
      </c>
      <c r="F719" s="197" t="s">
        <v>573</v>
      </c>
      <c r="G719" s="197" t="s">
        <v>573</v>
      </c>
      <c r="H719" s="198"/>
      <c r="I719" s="202" t="s">
        <v>277</v>
      </c>
      <c r="J719" s="202" t="s">
        <v>589</v>
      </c>
      <c r="K719" s="71" t="s">
        <v>592</v>
      </c>
      <c r="L719" s="196" t="s">
        <v>593</v>
      </c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  <c r="AA719" s="71"/>
      <c r="AB719" s="71"/>
      <c r="AC719" s="71"/>
      <c r="AD719" s="71"/>
      <c r="AE719" s="71"/>
      <c r="AF719" s="71"/>
      <c r="AG719" s="71"/>
      <c r="AH719" s="71"/>
      <c r="AI719" s="71"/>
      <c r="AJ719" s="71"/>
      <c r="AK719" s="71"/>
      <c r="AL719" s="71"/>
      <c r="AM719" s="71"/>
      <c r="AN719" s="71"/>
      <c r="AO719" s="71"/>
      <c r="AP719" s="71"/>
      <c r="AQ719" s="71"/>
      <c r="AR719" s="71"/>
      <c r="AS719" s="71"/>
      <c r="AT719" s="71"/>
      <c r="AU719" s="71"/>
      <c r="AV719" s="71"/>
      <c r="AW719" s="71"/>
      <c r="AX719" s="71"/>
      <c r="AY719" s="71"/>
      <c r="AZ719" s="71"/>
      <c r="BA719" s="71"/>
      <c r="BB719" s="71"/>
      <c r="BC719" s="71"/>
      <c r="BD719" s="71"/>
      <c r="BE719" s="71"/>
      <c r="BF719" s="71"/>
      <c r="BG719" s="71"/>
      <c r="BH719" s="71"/>
      <c r="BI719" s="71"/>
      <c r="BJ719" s="71"/>
      <c r="BK719" s="71"/>
      <c r="BL719" s="71"/>
      <c r="BM719" s="71"/>
      <c r="BN719" s="71"/>
      <c r="BO719" s="71"/>
      <c r="BP719" s="71"/>
      <c r="BQ719" s="71"/>
      <c r="BR719" s="71"/>
      <c r="BS719" s="71"/>
      <c r="BT719" s="71"/>
      <c r="BU719" s="71"/>
      <c r="BV719" s="71"/>
      <c r="BW719" s="71"/>
      <c r="BX719" s="71"/>
      <c r="BY719" s="71"/>
      <c r="BZ719" s="71"/>
      <c r="CA719" s="71"/>
      <c r="CB719" s="71"/>
      <c r="CC719" s="71"/>
      <c r="CD719" s="71"/>
      <c r="CE719" s="71"/>
      <c r="CF719" s="71"/>
      <c r="CG719" s="71"/>
      <c r="CH719" s="71"/>
      <c r="CI719" s="71"/>
      <c r="CJ719" s="71"/>
      <c r="CK719" s="71"/>
      <c r="CL719" s="71"/>
      <c r="CM719" s="71"/>
      <c r="CN719" s="71"/>
      <c r="CO719" s="71"/>
      <c r="CP719" s="71"/>
      <c r="CQ719" s="71"/>
      <c r="CR719" s="71"/>
      <c r="CS719" s="71"/>
      <c r="CT719" s="71"/>
      <c r="CU719" s="71"/>
      <c r="CV719" s="71"/>
      <c r="CW719" s="71"/>
      <c r="CX719" s="71"/>
      <c r="CY719" s="71"/>
      <c r="CZ719" s="71"/>
      <c r="DA719" s="71"/>
      <c r="DB719" s="71"/>
      <c r="DC719" s="71"/>
      <c r="DD719" s="71"/>
      <c r="DE719" s="71"/>
      <c r="DF719" s="71"/>
      <c r="DG719" s="71"/>
      <c r="DH719" s="71"/>
      <c r="DI719" s="71"/>
      <c r="DJ719" s="71"/>
      <c r="DK719" s="71"/>
      <c r="DL719" s="71"/>
      <c r="DM719" s="71"/>
      <c r="DN719" s="71"/>
      <c r="DO719" s="71"/>
      <c r="DP719" s="71"/>
      <c r="DQ719" s="71"/>
      <c r="DR719" s="71"/>
      <c r="DS719" s="71"/>
      <c r="DT719" s="71"/>
      <c r="DU719" s="71"/>
      <c r="DV719" s="71"/>
      <c r="DW719" s="71"/>
      <c r="DX719" s="71"/>
      <c r="DY719" s="71"/>
      <c r="DZ719" s="71"/>
      <c r="EA719" s="71"/>
      <c r="EB719" s="71"/>
      <c r="EC719" s="71"/>
      <c r="ED719" s="71"/>
      <c r="EE719" s="71"/>
      <c r="EF719" s="71"/>
      <c r="EG719" s="71"/>
      <c r="EH719" s="71"/>
      <c r="EI719" s="71"/>
      <c r="EJ719" s="71"/>
      <c r="EK719" s="71"/>
      <c r="EL719" s="71"/>
      <c r="EM719" s="71"/>
      <c r="EN719" s="71"/>
      <c r="EO719" s="71"/>
      <c r="EP719" s="71"/>
      <c r="EQ719" s="71"/>
      <c r="ER719" s="71"/>
      <c r="ES719" s="71"/>
      <c r="ET719" s="71"/>
      <c r="EU719" s="71"/>
      <c r="EV719" s="71"/>
      <c r="EW719" s="71"/>
      <c r="EX719" s="71"/>
      <c r="EY719" s="71"/>
      <c r="EZ719" s="71"/>
      <c r="FA719" s="71"/>
      <c r="FB719" s="71"/>
      <c r="FC719" s="71"/>
      <c r="FD719" s="71"/>
      <c r="FE719" s="71"/>
      <c r="FF719" s="71"/>
      <c r="FG719" s="71"/>
      <c r="FH719" s="71"/>
      <c r="FI719" s="71"/>
      <c r="FJ719" s="71"/>
      <c r="FK719" s="71"/>
      <c r="FL719" s="71"/>
      <c r="FM719" s="71"/>
      <c r="FN719" s="71"/>
      <c r="FO719" s="71"/>
      <c r="FP719" s="71"/>
      <c r="FQ719" s="71"/>
      <c r="FR719" s="71"/>
      <c r="FS719" s="71"/>
      <c r="FT719" s="71"/>
      <c r="FU719" s="71"/>
      <c r="FV719" s="71"/>
      <c r="FW719" s="71"/>
      <c r="FX719" s="71"/>
      <c r="FY719" s="71"/>
      <c r="FZ719" s="71"/>
      <c r="GA719" s="71"/>
      <c r="GB719" s="71"/>
      <c r="GC719" s="71"/>
      <c r="GD719" s="71"/>
      <c r="GE719" s="71"/>
      <c r="GF719" s="71"/>
      <c r="GG719" s="71"/>
      <c r="GH719" s="71"/>
      <c r="GI719" s="71"/>
      <c r="GJ719" s="71"/>
      <c r="GK719" s="71"/>
      <c r="GL719" s="71"/>
      <c r="GM719" s="71"/>
      <c r="GN719" s="71"/>
      <c r="GO719" s="71"/>
      <c r="GP719" s="71"/>
      <c r="GQ719" s="71"/>
      <c r="GR719" s="71"/>
      <c r="GS719" s="71"/>
      <c r="GT719" s="71"/>
      <c r="GU719" s="71"/>
      <c r="GV719" s="71"/>
      <c r="GW719" s="71"/>
      <c r="GX719" s="71"/>
      <c r="GY719" s="71"/>
      <c r="GZ719" s="71"/>
      <c r="HA719" s="71"/>
      <c r="HB719" s="71"/>
      <c r="HC719" s="71"/>
      <c r="HD719" s="71"/>
      <c r="HE719" s="71"/>
      <c r="HF719" s="71"/>
      <c r="HG719" s="71"/>
      <c r="HH719" s="71"/>
      <c r="HI719" s="71"/>
      <c r="HJ719" s="71"/>
      <c r="HK719" s="71"/>
      <c r="HL719" s="71"/>
      <c r="HM719" s="71"/>
      <c r="HN719" s="71"/>
      <c r="HO719" s="71"/>
      <c r="HP719" s="71"/>
      <c r="HQ719" s="71"/>
      <c r="HR719" s="71"/>
      <c r="HS719" s="71"/>
      <c r="HT719" s="71"/>
    </row>
    <row r="720" spans="1:228">
      <c r="B720" s="49"/>
      <c r="E720" s="58" t="s">
        <v>573</v>
      </c>
      <c r="H720" s="55"/>
      <c r="I720" s="21"/>
      <c r="J720" s="21"/>
      <c r="K720" s="67"/>
      <c r="L720" s="25"/>
    </row>
    <row r="721" spans="1:228">
      <c r="B721" s="49"/>
      <c r="E721" s="58" t="s">
        <v>573</v>
      </c>
      <c r="H721" s="55"/>
      <c r="I721" s="21"/>
      <c r="J721" s="21"/>
      <c r="K721" s="67"/>
      <c r="L721" s="25"/>
    </row>
    <row r="722" spans="1:228" s="71" customFormat="1">
      <c r="A722" s="83"/>
      <c r="B722" s="49"/>
      <c r="C722" s="49"/>
      <c r="D722" s="58"/>
      <c r="E722" s="58" t="s">
        <v>573</v>
      </c>
      <c r="F722" s="58"/>
      <c r="G722" s="49"/>
      <c r="H722" s="55"/>
      <c r="I722" s="21"/>
      <c r="J722" s="21"/>
      <c r="K722" s="67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  <c r="AV722" s="25"/>
      <c r="AW722" s="25"/>
      <c r="AX722" s="25"/>
      <c r="AY722" s="25"/>
      <c r="AZ722" s="25"/>
      <c r="BA722" s="25"/>
      <c r="BB722" s="25"/>
      <c r="BC722" s="25"/>
      <c r="BD722" s="25"/>
      <c r="BE722" s="25"/>
      <c r="BF722" s="25"/>
      <c r="BG722" s="25"/>
      <c r="BH722" s="25"/>
      <c r="BI722" s="25"/>
      <c r="BJ722" s="25"/>
      <c r="BK722" s="25"/>
      <c r="BL722" s="25"/>
      <c r="BM722" s="25"/>
      <c r="BN722" s="25"/>
      <c r="BO722" s="25"/>
      <c r="BP722" s="25"/>
      <c r="BQ722" s="25"/>
      <c r="BR722" s="25"/>
      <c r="BS722" s="25"/>
      <c r="BT722" s="25"/>
      <c r="BU722" s="25"/>
      <c r="BV722" s="25"/>
      <c r="BW722" s="25"/>
      <c r="BX722" s="25"/>
      <c r="BY722" s="25"/>
      <c r="BZ722" s="25"/>
      <c r="CA722" s="25"/>
      <c r="CB722" s="25"/>
      <c r="CC722" s="25"/>
      <c r="CD722" s="25"/>
      <c r="CE722" s="25"/>
      <c r="CF722" s="25"/>
      <c r="CG722" s="25"/>
      <c r="CH722" s="25"/>
      <c r="CI722" s="25"/>
      <c r="CJ722" s="25"/>
      <c r="CK722" s="25"/>
      <c r="CL722" s="25"/>
      <c r="CM722" s="25"/>
      <c r="CN722" s="25"/>
      <c r="CO722" s="25"/>
      <c r="CP722" s="25"/>
      <c r="CQ722" s="25"/>
      <c r="CR722" s="25"/>
      <c r="CS722" s="25"/>
      <c r="CT722" s="25"/>
      <c r="CU722" s="25"/>
      <c r="CV722" s="25"/>
      <c r="CW722" s="25"/>
      <c r="CX722" s="25"/>
      <c r="CY722" s="25"/>
      <c r="CZ722" s="25"/>
      <c r="DA722" s="25"/>
      <c r="DB722" s="25"/>
      <c r="DC722" s="25"/>
      <c r="DD722" s="25"/>
      <c r="DE722" s="25"/>
      <c r="DF722" s="25"/>
      <c r="DG722" s="25"/>
      <c r="DH722" s="25"/>
      <c r="DI722" s="25"/>
      <c r="DJ722" s="25"/>
      <c r="DK722" s="25"/>
      <c r="DL722" s="25"/>
      <c r="DM722" s="25"/>
      <c r="DN722" s="25"/>
      <c r="DO722" s="25"/>
      <c r="DP722" s="25"/>
      <c r="DQ722" s="25"/>
      <c r="DR722" s="25"/>
      <c r="DS722" s="25"/>
      <c r="DT722" s="25"/>
      <c r="DU722" s="25"/>
      <c r="DV722" s="25"/>
      <c r="DW722" s="25"/>
      <c r="DX722" s="25"/>
      <c r="DY722" s="25"/>
      <c r="DZ722" s="25"/>
      <c r="EA722" s="25"/>
      <c r="EB722" s="25"/>
      <c r="EC722" s="25"/>
      <c r="ED722" s="25"/>
      <c r="EE722" s="25"/>
      <c r="EF722" s="25"/>
      <c r="EG722" s="25"/>
      <c r="EH722" s="25"/>
      <c r="EI722" s="25"/>
      <c r="EJ722" s="25"/>
      <c r="EK722" s="25"/>
      <c r="EL722" s="25"/>
      <c r="EM722" s="25"/>
      <c r="EN722" s="25"/>
      <c r="EO722" s="25"/>
      <c r="EP722" s="25"/>
      <c r="EQ722" s="25"/>
      <c r="ER722" s="25"/>
      <c r="ES722" s="25"/>
      <c r="ET722" s="25"/>
      <c r="EU722" s="25"/>
      <c r="EV722" s="25"/>
      <c r="EW722" s="25"/>
      <c r="EX722" s="25"/>
      <c r="EY722" s="25"/>
      <c r="EZ722" s="25"/>
      <c r="FA722" s="25"/>
      <c r="FB722" s="25"/>
      <c r="FC722" s="25"/>
      <c r="FD722" s="25"/>
      <c r="FE722" s="25"/>
      <c r="FF722" s="25"/>
      <c r="FG722" s="25"/>
      <c r="FH722" s="25"/>
      <c r="FI722" s="25"/>
      <c r="FJ722" s="25"/>
      <c r="FK722" s="25"/>
      <c r="FL722" s="25"/>
      <c r="FM722" s="25"/>
      <c r="FN722" s="25"/>
      <c r="FO722" s="25"/>
      <c r="FP722" s="25"/>
      <c r="FQ722" s="25"/>
      <c r="FR722" s="25"/>
      <c r="FS722" s="25"/>
      <c r="FT722" s="25"/>
      <c r="FU722" s="25"/>
      <c r="FV722" s="25"/>
      <c r="FW722" s="25"/>
      <c r="FX722" s="25"/>
      <c r="FY722" s="25"/>
      <c r="FZ722" s="25"/>
      <c r="GA722" s="25"/>
      <c r="GB722" s="25"/>
      <c r="GC722" s="25"/>
      <c r="GD722" s="25"/>
      <c r="GE722" s="25"/>
      <c r="GF722" s="25"/>
      <c r="GG722" s="25"/>
      <c r="GH722" s="25"/>
      <c r="GI722" s="25"/>
      <c r="GJ722" s="25"/>
      <c r="GK722" s="25"/>
      <c r="GL722" s="25"/>
      <c r="GM722" s="25"/>
      <c r="GN722" s="25"/>
      <c r="GO722" s="25"/>
      <c r="GP722" s="25"/>
      <c r="GQ722" s="25"/>
      <c r="GR722" s="25"/>
      <c r="GS722" s="25"/>
      <c r="GT722" s="25"/>
      <c r="GU722" s="25"/>
      <c r="GV722" s="25"/>
      <c r="GW722" s="25"/>
      <c r="GX722" s="25"/>
      <c r="GY722" s="25"/>
      <c r="GZ722" s="25"/>
      <c r="HA722" s="25"/>
      <c r="HB722" s="25"/>
      <c r="HC722" s="25"/>
      <c r="HD722" s="25"/>
      <c r="HE722" s="25"/>
      <c r="HF722" s="25"/>
      <c r="HG722" s="25"/>
      <c r="HH722" s="25"/>
      <c r="HI722" s="25"/>
      <c r="HJ722" s="25"/>
      <c r="HK722" s="25"/>
      <c r="HL722" s="25"/>
      <c r="HM722" s="25"/>
      <c r="HN722" s="25"/>
      <c r="HO722" s="25"/>
      <c r="HP722" s="25"/>
      <c r="HQ722" s="25"/>
      <c r="HR722" s="25"/>
      <c r="HS722" s="25"/>
      <c r="HT722" s="25"/>
    </row>
    <row r="723" spans="1:228">
      <c r="B723" s="49"/>
      <c r="E723" s="58" t="s">
        <v>573</v>
      </c>
      <c r="H723" s="55"/>
      <c r="I723" s="21"/>
      <c r="J723" s="21"/>
      <c r="K723" s="67"/>
      <c r="L723" s="25"/>
    </row>
    <row r="724" spans="1:228">
      <c r="B724" s="49"/>
      <c r="E724" s="58" t="s">
        <v>573</v>
      </c>
      <c r="H724" s="55"/>
      <c r="I724" s="21"/>
      <c r="J724" s="21"/>
      <c r="K724" s="67"/>
      <c r="L724" s="25"/>
    </row>
    <row r="725" spans="1:228">
      <c r="B725" s="49"/>
      <c r="E725" s="58" t="s">
        <v>573</v>
      </c>
      <c r="H725" s="55"/>
      <c r="I725" s="21"/>
      <c r="J725" s="21"/>
      <c r="K725" s="67"/>
      <c r="L725" s="25"/>
    </row>
    <row r="726" spans="1:228" s="179" customFormat="1">
      <c r="A726" s="83"/>
      <c r="B726" s="49"/>
      <c r="C726" s="49"/>
      <c r="D726" s="58"/>
      <c r="E726" s="58" t="s">
        <v>573</v>
      </c>
      <c r="F726" s="58"/>
      <c r="G726" s="49"/>
      <c r="H726" s="55"/>
      <c r="I726" s="21"/>
      <c r="J726" s="21"/>
      <c r="K726" s="67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  <c r="AV726" s="25"/>
      <c r="AW726" s="25"/>
      <c r="AX726" s="25"/>
      <c r="AY726" s="25"/>
      <c r="AZ726" s="25"/>
      <c r="BA726" s="25"/>
      <c r="BB726" s="25"/>
      <c r="BC726" s="25"/>
      <c r="BD726" s="25"/>
      <c r="BE726" s="25"/>
      <c r="BF726" s="25"/>
      <c r="BG726" s="25"/>
      <c r="BH726" s="25"/>
      <c r="BI726" s="25"/>
      <c r="BJ726" s="25"/>
      <c r="BK726" s="25"/>
      <c r="BL726" s="25"/>
      <c r="BM726" s="25"/>
      <c r="BN726" s="25"/>
      <c r="BO726" s="25"/>
      <c r="BP726" s="25"/>
      <c r="BQ726" s="25"/>
      <c r="BR726" s="25"/>
      <c r="BS726" s="25"/>
      <c r="BT726" s="25"/>
      <c r="BU726" s="25"/>
      <c r="BV726" s="25"/>
      <c r="BW726" s="25"/>
      <c r="BX726" s="25"/>
      <c r="BY726" s="25"/>
      <c r="BZ726" s="25"/>
      <c r="CA726" s="25"/>
      <c r="CB726" s="25"/>
      <c r="CC726" s="25"/>
      <c r="CD726" s="25"/>
      <c r="CE726" s="25"/>
      <c r="CF726" s="25"/>
      <c r="CG726" s="25"/>
      <c r="CH726" s="25"/>
      <c r="CI726" s="25"/>
      <c r="CJ726" s="25"/>
      <c r="CK726" s="25"/>
      <c r="CL726" s="25"/>
      <c r="CM726" s="25"/>
      <c r="CN726" s="25"/>
      <c r="CO726" s="25"/>
      <c r="CP726" s="25"/>
      <c r="CQ726" s="25"/>
      <c r="CR726" s="25"/>
      <c r="CS726" s="25"/>
      <c r="CT726" s="25"/>
      <c r="CU726" s="25"/>
      <c r="CV726" s="25"/>
      <c r="CW726" s="25"/>
      <c r="CX726" s="25"/>
      <c r="CY726" s="25"/>
      <c r="CZ726" s="25"/>
      <c r="DA726" s="25"/>
      <c r="DB726" s="25"/>
      <c r="DC726" s="25"/>
      <c r="DD726" s="25"/>
      <c r="DE726" s="25"/>
      <c r="DF726" s="25"/>
      <c r="DG726" s="25"/>
      <c r="DH726" s="25"/>
      <c r="DI726" s="25"/>
      <c r="DJ726" s="25"/>
      <c r="DK726" s="25"/>
      <c r="DL726" s="25"/>
      <c r="DM726" s="25"/>
      <c r="DN726" s="25"/>
      <c r="DO726" s="25"/>
      <c r="DP726" s="25"/>
      <c r="DQ726" s="25"/>
      <c r="DR726" s="25"/>
      <c r="DS726" s="25"/>
      <c r="DT726" s="25"/>
      <c r="DU726" s="25"/>
      <c r="DV726" s="25"/>
      <c r="DW726" s="25"/>
      <c r="DX726" s="25"/>
      <c r="DY726" s="25"/>
      <c r="DZ726" s="25"/>
      <c r="EA726" s="25"/>
      <c r="EB726" s="25"/>
      <c r="EC726" s="25"/>
      <c r="ED726" s="25"/>
      <c r="EE726" s="25"/>
      <c r="EF726" s="25"/>
      <c r="EG726" s="25"/>
      <c r="EH726" s="25"/>
      <c r="EI726" s="25"/>
      <c r="EJ726" s="25"/>
      <c r="EK726" s="25"/>
      <c r="EL726" s="25"/>
      <c r="EM726" s="25"/>
      <c r="EN726" s="25"/>
      <c r="EO726" s="25"/>
      <c r="EP726" s="25"/>
      <c r="EQ726" s="25"/>
      <c r="ER726" s="25"/>
      <c r="ES726" s="25"/>
      <c r="ET726" s="25"/>
      <c r="EU726" s="25"/>
      <c r="EV726" s="25"/>
      <c r="EW726" s="25"/>
      <c r="EX726" s="25"/>
      <c r="EY726" s="25"/>
      <c r="EZ726" s="25"/>
      <c r="FA726" s="25"/>
      <c r="FB726" s="25"/>
      <c r="FC726" s="25"/>
      <c r="FD726" s="25"/>
      <c r="FE726" s="25"/>
      <c r="FF726" s="25"/>
      <c r="FG726" s="25"/>
      <c r="FH726" s="25"/>
      <c r="FI726" s="25"/>
      <c r="FJ726" s="25"/>
      <c r="FK726" s="25"/>
      <c r="FL726" s="25"/>
      <c r="FM726" s="25"/>
      <c r="FN726" s="25"/>
      <c r="FO726" s="25"/>
      <c r="FP726" s="25"/>
      <c r="FQ726" s="25"/>
      <c r="FR726" s="25"/>
      <c r="FS726" s="25"/>
      <c r="FT726" s="25"/>
      <c r="FU726" s="25"/>
      <c r="FV726" s="25"/>
      <c r="FW726" s="25"/>
      <c r="FX726" s="25"/>
      <c r="FY726" s="25"/>
      <c r="FZ726" s="25"/>
      <c r="GA726" s="25"/>
      <c r="GB726" s="25"/>
      <c r="GC726" s="25"/>
      <c r="GD726" s="25"/>
      <c r="GE726" s="25"/>
      <c r="GF726" s="25"/>
      <c r="GG726" s="25"/>
      <c r="GH726" s="25"/>
      <c r="GI726" s="25"/>
      <c r="GJ726" s="25"/>
      <c r="GK726" s="25"/>
      <c r="GL726" s="25"/>
      <c r="GM726" s="25"/>
      <c r="GN726" s="25"/>
      <c r="GO726" s="25"/>
      <c r="GP726" s="25"/>
      <c r="GQ726" s="25"/>
      <c r="GR726" s="25"/>
      <c r="GS726" s="25"/>
      <c r="GT726" s="25"/>
      <c r="GU726" s="25"/>
      <c r="GV726" s="25"/>
      <c r="GW726" s="25"/>
      <c r="GX726" s="25"/>
      <c r="GY726" s="25"/>
      <c r="GZ726" s="25"/>
      <c r="HA726" s="25"/>
      <c r="HB726" s="25"/>
      <c r="HC726" s="25"/>
      <c r="HD726" s="25"/>
      <c r="HE726" s="25"/>
      <c r="HF726" s="25"/>
      <c r="HG726" s="25"/>
      <c r="HH726" s="25"/>
      <c r="HI726" s="25"/>
      <c r="HJ726" s="25"/>
      <c r="HK726" s="25"/>
      <c r="HL726" s="25"/>
      <c r="HM726" s="25"/>
      <c r="HN726" s="25"/>
      <c r="HO726" s="25"/>
      <c r="HP726" s="25"/>
      <c r="HQ726" s="25"/>
      <c r="HR726" s="25"/>
      <c r="HS726" s="25"/>
      <c r="HT726" s="25"/>
    </row>
    <row r="727" spans="1:228" s="40" customFormat="1">
      <c r="A727" s="83"/>
      <c r="B727" s="49"/>
      <c r="C727" s="49"/>
      <c r="D727" s="58"/>
      <c r="E727" s="58" t="s">
        <v>573</v>
      </c>
      <c r="F727" s="58"/>
      <c r="G727" s="49"/>
      <c r="H727" s="55"/>
      <c r="I727" s="21"/>
      <c r="J727" s="21"/>
      <c r="K727" s="67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  <c r="AW727" s="25"/>
      <c r="AX727" s="25"/>
      <c r="AY727" s="25"/>
      <c r="AZ727" s="25"/>
      <c r="BA727" s="25"/>
      <c r="BB727" s="25"/>
      <c r="BC727" s="25"/>
      <c r="BD727" s="25"/>
      <c r="BE727" s="25"/>
      <c r="BF727" s="25"/>
      <c r="BG727" s="25"/>
      <c r="BH727" s="25"/>
      <c r="BI727" s="25"/>
      <c r="BJ727" s="25"/>
      <c r="BK727" s="25"/>
      <c r="BL727" s="25"/>
      <c r="BM727" s="25"/>
      <c r="BN727" s="25"/>
      <c r="BO727" s="25"/>
      <c r="BP727" s="25"/>
      <c r="BQ727" s="25"/>
      <c r="BR727" s="25"/>
      <c r="BS727" s="25"/>
      <c r="BT727" s="25"/>
      <c r="BU727" s="25"/>
      <c r="BV727" s="25"/>
      <c r="BW727" s="25"/>
      <c r="BX727" s="25"/>
      <c r="BY727" s="25"/>
      <c r="BZ727" s="25"/>
      <c r="CA727" s="25"/>
      <c r="CB727" s="25"/>
      <c r="CC727" s="25"/>
      <c r="CD727" s="25"/>
      <c r="CE727" s="25"/>
      <c r="CF727" s="25"/>
      <c r="CG727" s="25"/>
      <c r="CH727" s="25"/>
      <c r="CI727" s="25"/>
      <c r="CJ727" s="25"/>
      <c r="CK727" s="25"/>
      <c r="CL727" s="25"/>
      <c r="CM727" s="25"/>
      <c r="CN727" s="25"/>
      <c r="CO727" s="25"/>
      <c r="CP727" s="25"/>
      <c r="CQ727" s="25"/>
      <c r="CR727" s="25"/>
      <c r="CS727" s="25"/>
      <c r="CT727" s="25"/>
      <c r="CU727" s="25"/>
      <c r="CV727" s="25"/>
      <c r="CW727" s="25"/>
      <c r="CX727" s="25"/>
      <c r="CY727" s="25"/>
      <c r="CZ727" s="25"/>
      <c r="DA727" s="25"/>
      <c r="DB727" s="25"/>
      <c r="DC727" s="25"/>
      <c r="DD727" s="25"/>
      <c r="DE727" s="25"/>
      <c r="DF727" s="25"/>
      <c r="DG727" s="25"/>
      <c r="DH727" s="25"/>
      <c r="DI727" s="25"/>
      <c r="DJ727" s="25"/>
      <c r="DK727" s="25"/>
      <c r="DL727" s="25"/>
      <c r="DM727" s="25"/>
      <c r="DN727" s="25"/>
      <c r="DO727" s="25"/>
      <c r="DP727" s="25"/>
      <c r="DQ727" s="25"/>
      <c r="DR727" s="25"/>
      <c r="DS727" s="25"/>
      <c r="DT727" s="25"/>
      <c r="DU727" s="25"/>
      <c r="DV727" s="25"/>
      <c r="DW727" s="25"/>
      <c r="DX727" s="25"/>
      <c r="DY727" s="25"/>
      <c r="DZ727" s="25"/>
      <c r="EA727" s="25"/>
      <c r="EB727" s="25"/>
      <c r="EC727" s="25"/>
      <c r="ED727" s="25"/>
      <c r="EE727" s="25"/>
      <c r="EF727" s="25"/>
      <c r="EG727" s="25"/>
      <c r="EH727" s="25"/>
      <c r="EI727" s="25"/>
      <c r="EJ727" s="25"/>
      <c r="EK727" s="25"/>
      <c r="EL727" s="25"/>
      <c r="EM727" s="25"/>
      <c r="EN727" s="25"/>
      <c r="EO727" s="25"/>
      <c r="EP727" s="25"/>
      <c r="EQ727" s="25"/>
      <c r="ER727" s="25"/>
      <c r="ES727" s="25"/>
      <c r="ET727" s="25"/>
      <c r="EU727" s="25"/>
      <c r="EV727" s="25"/>
      <c r="EW727" s="25"/>
      <c r="EX727" s="25"/>
      <c r="EY727" s="25"/>
      <c r="EZ727" s="25"/>
      <c r="FA727" s="25"/>
      <c r="FB727" s="25"/>
      <c r="FC727" s="25"/>
      <c r="FD727" s="25"/>
      <c r="FE727" s="25"/>
      <c r="FF727" s="25"/>
      <c r="FG727" s="25"/>
      <c r="FH727" s="25"/>
      <c r="FI727" s="25"/>
      <c r="FJ727" s="25"/>
      <c r="FK727" s="25"/>
      <c r="FL727" s="25"/>
      <c r="FM727" s="25"/>
      <c r="FN727" s="25"/>
      <c r="FO727" s="25"/>
      <c r="FP727" s="25"/>
      <c r="FQ727" s="25"/>
      <c r="FR727" s="25"/>
      <c r="FS727" s="25"/>
      <c r="FT727" s="25"/>
      <c r="FU727" s="25"/>
      <c r="FV727" s="25"/>
      <c r="FW727" s="25"/>
      <c r="FX727" s="25"/>
      <c r="FY727" s="25"/>
      <c r="FZ727" s="25"/>
      <c r="GA727" s="25"/>
      <c r="GB727" s="25"/>
      <c r="GC727" s="25"/>
      <c r="GD727" s="25"/>
      <c r="GE727" s="25"/>
      <c r="GF727" s="25"/>
      <c r="GG727" s="25"/>
      <c r="GH727" s="25"/>
      <c r="GI727" s="25"/>
      <c r="GJ727" s="25"/>
      <c r="GK727" s="25"/>
      <c r="GL727" s="25"/>
      <c r="GM727" s="25"/>
      <c r="GN727" s="25"/>
      <c r="GO727" s="25"/>
      <c r="GP727" s="25"/>
      <c r="GQ727" s="25"/>
      <c r="GR727" s="25"/>
      <c r="GS727" s="25"/>
      <c r="GT727" s="25"/>
      <c r="GU727" s="25"/>
      <c r="GV727" s="25"/>
      <c r="GW727" s="25"/>
      <c r="GX727" s="25"/>
      <c r="GY727" s="25"/>
      <c r="GZ727" s="25"/>
      <c r="HA727" s="25"/>
      <c r="HB727" s="25"/>
      <c r="HC727" s="25"/>
      <c r="HD727" s="25"/>
      <c r="HE727" s="25"/>
      <c r="HF727" s="25"/>
      <c r="HG727" s="25"/>
      <c r="HH727" s="25"/>
      <c r="HI727" s="25"/>
      <c r="HJ727" s="25"/>
      <c r="HK727" s="25"/>
      <c r="HL727" s="25"/>
      <c r="HM727" s="25"/>
      <c r="HN727" s="25"/>
      <c r="HO727" s="25"/>
      <c r="HP727" s="25"/>
      <c r="HQ727" s="25"/>
      <c r="HR727" s="25"/>
      <c r="HS727" s="25"/>
      <c r="HT727" s="25"/>
    </row>
    <row r="728" spans="1:228" s="40" customFormat="1">
      <c r="A728" s="83"/>
      <c r="B728" s="49"/>
      <c r="C728" s="49"/>
      <c r="D728" s="58"/>
      <c r="E728" s="58" t="s">
        <v>573</v>
      </c>
      <c r="F728" s="58"/>
      <c r="G728" s="49"/>
      <c r="H728" s="55"/>
      <c r="I728" s="21"/>
      <c r="J728" s="21"/>
      <c r="K728" s="67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  <c r="AV728" s="25"/>
      <c r="AW728" s="25"/>
      <c r="AX728" s="25"/>
      <c r="AY728" s="25"/>
      <c r="AZ728" s="25"/>
      <c r="BA728" s="25"/>
      <c r="BB728" s="25"/>
      <c r="BC728" s="25"/>
      <c r="BD728" s="25"/>
      <c r="BE728" s="25"/>
      <c r="BF728" s="25"/>
      <c r="BG728" s="25"/>
      <c r="BH728" s="25"/>
      <c r="BI728" s="25"/>
      <c r="BJ728" s="25"/>
      <c r="BK728" s="25"/>
      <c r="BL728" s="25"/>
      <c r="BM728" s="25"/>
      <c r="BN728" s="25"/>
      <c r="BO728" s="25"/>
      <c r="BP728" s="25"/>
      <c r="BQ728" s="25"/>
      <c r="BR728" s="25"/>
      <c r="BS728" s="25"/>
      <c r="BT728" s="25"/>
      <c r="BU728" s="25"/>
      <c r="BV728" s="25"/>
      <c r="BW728" s="25"/>
      <c r="BX728" s="25"/>
      <c r="BY728" s="25"/>
      <c r="BZ728" s="25"/>
      <c r="CA728" s="25"/>
      <c r="CB728" s="25"/>
      <c r="CC728" s="25"/>
      <c r="CD728" s="25"/>
      <c r="CE728" s="25"/>
      <c r="CF728" s="25"/>
      <c r="CG728" s="25"/>
      <c r="CH728" s="25"/>
      <c r="CI728" s="25"/>
      <c r="CJ728" s="25"/>
      <c r="CK728" s="25"/>
      <c r="CL728" s="25"/>
      <c r="CM728" s="25"/>
      <c r="CN728" s="25"/>
      <c r="CO728" s="25"/>
      <c r="CP728" s="25"/>
      <c r="CQ728" s="25"/>
      <c r="CR728" s="25"/>
      <c r="CS728" s="25"/>
      <c r="CT728" s="25"/>
      <c r="CU728" s="25"/>
      <c r="CV728" s="25"/>
      <c r="CW728" s="25"/>
      <c r="CX728" s="25"/>
      <c r="CY728" s="25"/>
      <c r="CZ728" s="25"/>
      <c r="DA728" s="25"/>
      <c r="DB728" s="25"/>
      <c r="DC728" s="25"/>
      <c r="DD728" s="25"/>
      <c r="DE728" s="25"/>
      <c r="DF728" s="25"/>
      <c r="DG728" s="25"/>
      <c r="DH728" s="25"/>
      <c r="DI728" s="25"/>
      <c r="DJ728" s="25"/>
      <c r="DK728" s="25"/>
      <c r="DL728" s="25"/>
      <c r="DM728" s="25"/>
      <c r="DN728" s="25"/>
      <c r="DO728" s="25"/>
      <c r="DP728" s="25"/>
      <c r="DQ728" s="25"/>
      <c r="DR728" s="25"/>
      <c r="DS728" s="25"/>
      <c r="DT728" s="25"/>
      <c r="DU728" s="25"/>
      <c r="DV728" s="25"/>
      <c r="DW728" s="25"/>
      <c r="DX728" s="25"/>
      <c r="DY728" s="25"/>
      <c r="DZ728" s="25"/>
      <c r="EA728" s="25"/>
      <c r="EB728" s="25"/>
      <c r="EC728" s="25"/>
      <c r="ED728" s="25"/>
      <c r="EE728" s="25"/>
      <c r="EF728" s="25"/>
      <c r="EG728" s="25"/>
      <c r="EH728" s="25"/>
      <c r="EI728" s="25"/>
      <c r="EJ728" s="25"/>
      <c r="EK728" s="25"/>
      <c r="EL728" s="25"/>
      <c r="EM728" s="25"/>
      <c r="EN728" s="25"/>
      <c r="EO728" s="25"/>
      <c r="EP728" s="25"/>
      <c r="EQ728" s="25"/>
      <c r="ER728" s="25"/>
      <c r="ES728" s="25"/>
      <c r="ET728" s="25"/>
      <c r="EU728" s="25"/>
      <c r="EV728" s="25"/>
      <c r="EW728" s="25"/>
      <c r="EX728" s="25"/>
      <c r="EY728" s="25"/>
      <c r="EZ728" s="25"/>
      <c r="FA728" s="25"/>
      <c r="FB728" s="25"/>
      <c r="FC728" s="25"/>
      <c r="FD728" s="25"/>
      <c r="FE728" s="25"/>
      <c r="FF728" s="25"/>
      <c r="FG728" s="25"/>
      <c r="FH728" s="25"/>
      <c r="FI728" s="25"/>
      <c r="FJ728" s="25"/>
      <c r="FK728" s="25"/>
      <c r="FL728" s="25"/>
      <c r="FM728" s="25"/>
      <c r="FN728" s="25"/>
      <c r="FO728" s="25"/>
      <c r="FP728" s="25"/>
      <c r="FQ728" s="25"/>
      <c r="FR728" s="25"/>
      <c r="FS728" s="25"/>
      <c r="FT728" s="25"/>
      <c r="FU728" s="25"/>
      <c r="FV728" s="25"/>
      <c r="FW728" s="25"/>
      <c r="FX728" s="25"/>
      <c r="FY728" s="25"/>
      <c r="FZ728" s="25"/>
      <c r="GA728" s="25"/>
      <c r="GB728" s="25"/>
      <c r="GC728" s="25"/>
      <c r="GD728" s="25"/>
      <c r="GE728" s="25"/>
      <c r="GF728" s="25"/>
      <c r="GG728" s="25"/>
      <c r="GH728" s="25"/>
      <c r="GI728" s="25"/>
      <c r="GJ728" s="25"/>
      <c r="GK728" s="25"/>
      <c r="GL728" s="25"/>
      <c r="GM728" s="25"/>
      <c r="GN728" s="25"/>
      <c r="GO728" s="25"/>
      <c r="GP728" s="25"/>
      <c r="GQ728" s="25"/>
      <c r="GR728" s="25"/>
      <c r="GS728" s="25"/>
      <c r="GT728" s="25"/>
      <c r="GU728" s="25"/>
      <c r="GV728" s="25"/>
      <c r="GW728" s="25"/>
      <c r="GX728" s="25"/>
      <c r="GY728" s="25"/>
      <c r="GZ728" s="25"/>
      <c r="HA728" s="25"/>
      <c r="HB728" s="25"/>
      <c r="HC728" s="25"/>
      <c r="HD728" s="25"/>
      <c r="HE728" s="25"/>
      <c r="HF728" s="25"/>
      <c r="HG728" s="25"/>
      <c r="HH728" s="25"/>
      <c r="HI728" s="25"/>
      <c r="HJ728" s="25"/>
      <c r="HK728" s="25"/>
      <c r="HL728" s="25"/>
      <c r="HM728" s="25"/>
      <c r="HN728" s="25"/>
      <c r="HO728" s="25"/>
      <c r="HP728" s="25"/>
      <c r="HQ728" s="25"/>
      <c r="HR728" s="25"/>
      <c r="HS728" s="25"/>
      <c r="HT728" s="25"/>
    </row>
    <row r="729" spans="1:228" s="40" customFormat="1">
      <c r="A729" s="83"/>
      <c r="B729" s="49"/>
      <c r="C729" s="49"/>
      <c r="D729" s="58"/>
      <c r="E729" s="58" t="s">
        <v>573</v>
      </c>
      <c r="F729" s="58"/>
      <c r="G729" s="49"/>
      <c r="H729" s="55"/>
      <c r="I729" s="21"/>
      <c r="J729" s="21"/>
      <c r="K729" s="67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  <c r="AV729" s="25"/>
      <c r="AW729" s="25"/>
      <c r="AX729" s="25"/>
      <c r="AY729" s="25"/>
      <c r="AZ729" s="25"/>
      <c r="BA729" s="25"/>
      <c r="BB729" s="25"/>
      <c r="BC729" s="25"/>
      <c r="BD729" s="25"/>
      <c r="BE729" s="25"/>
      <c r="BF729" s="25"/>
      <c r="BG729" s="25"/>
      <c r="BH729" s="25"/>
      <c r="BI729" s="25"/>
      <c r="BJ729" s="25"/>
      <c r="BK729" s="25"/>
      <c r="BL729" s="25"/>
      <c r="BM729" s="25"/>
      <c r="BN729" s="25"/>
      <c r="BO729" s="25"/>
      <c r="BP729" s="25"/>
      <c r="BQ729" s="25"/>
      <c r="BR729" s="25"/>
      <c r="BS729" s="25"/>
      <c r="BT729" s="25"/>
      <c r="BU729" s="25"/>
      <c r="BV729" s="25"/>
      <c r="BW729" s="25"/>
      <c r="BX729" s="25"/>
      <c r="BY729" s="25"/>
      <c r="BZ729" s="25"/>
      <c r="CA729" s="25"/>
      <c r="CB729" s="25"/>
      <c r="CC729" s="25"/>
      <c r="CD729" s="25"/>
      <c r="CE729" s="25"/>
      <c r="CF729" s="25"/>
      <c r="CG729" s="25"/>
      <c r="CH729" s="25"/>
      <c r="CI729" s="25"/>
      <c r="CJ729" s="25"/>
      <c r="CK729" s="25"/>
      <c r="CL729" s="25"/>
      <c r="CM729" s="25"/>
      <c r="CN729" s="25"/>
      <c r="CO729" s="25"/>
      <c r="CP729" s="25"/>
      <c r="CQ729" s="25"/>
      <c r="CR729" s="25"/>
      <c r="CS729" s="25"/>
      <c r="CT729" s="25"/>
      <c r="CU729" s="25"/>
      <c r="CV729" s="25"/>
      <c r="CW729" s="25"/>
      <c r="CX729" s="25"/>
      <c r="CY729" s="25"/>
      <c r="CZ729" s="25"/>
      <c r="DA729" s="25"/>
      <c r="DB729" s="25"/>
      <c r="DC729" s="25"/>
      <c r="DD729" s="25"/>
      <c r="DE729" s="25"/>
      <c r="DF729" s="25"/>
      <c r="DG729" s="25"/>
      <c r="DH729" s="25"/>
      <c r="DI729" s="25"/>
      <c r="DJ729" s="25"/>
      <c r="DK729" s="25"/>
      <c r="DL729" s="25"/>
      <c r="DM729" s="25"/>
      <c r="DN729" s="25"/>
      <c r="DO729" s="25"/>
      <c r="DP729" s="25"/>
      <c r="DQ729" s="25"/>
      <c r="DR729" s="25"/>
      <c r="DS729" s="25"/>
      <c r="DT729" s="25"/>
      <c r="DU729" s="25"/>
      <c r="DV729" s="25"/>
      <c r="DW729" s="25"/>
      <c r="DX729" s="25"/>
      <c r="DY729" s="25"/>
      <c r="DZ729" s="25"/>
      <c r="EA729" s="25"/>
      <c r="EB729" s="25"/>
      <c r="EC729" s="25"/>
      <c r="ED729" s="25"/>
      <c r="EE729" s="25"/>
      <c r="EF729" s="25"/>
      <c r="EG729" s="25"/>
      <c r="EH729" s="25"/>
      <c r="EI729" s="25"/>
      <c r="EJ729" s="25"/>
      <c r="EK729" s="25"/>
      <c r="EL729" s="25"/>
      <c r="EM729" s="25"/>
      <c r="EN729" s="25"/>
      <c r="EO729" s="25"/>
      <c r="EP729" s="25"/>
      <c r="EQ729" s="25"/>
      <c r="ER729" s="25"/>
      <c r="ES729" s="25"/>
      <c r="ET729" s="25"/>
      <c r="EU729" s="25"/>
      <c r="EV729" s="25"/>
      <c r="EW729" s="25"/>
      <c r="EX729" s="25"/>
      <c r="EY729" s="25"/>
      <c r="EZ729" s="25"/>
      <c r="FA729" s="25"/>
      <c r="FB729" s="25"/>
      <c r="FC729" s="25"/>
      <c r="FD729" s="25"/>
      <c r="FE729" s="25"/>
      <c r="FF729" s="25"/>
      <c r="FG729" s="25"/>
      <c r="FH729" s="25"/>
      <c r="FI729" s="25"/>
      <c r="FJ729" s="25"/>
      <c r="FK729" s="25"/>
      <c r="FL729" s="25"/>
      <c r="FM729" s="25"/>
      <c r="FN729" s="25"/>
      <c r="FO729" s="25"/>
      <c r="FP729" s="25"/>
      <c r="FQ729" s="25"/>
      <c r="FR729" s="25"/>
      <c r="FS729" s="25"/>
      <c r="FT729" s="25"/>
      <c r="FU729" s="25"/>
      <c r="FV729" s="25"/>
      <c r="FW729" s="25"/>
      <c r="FX729" s="25"/>
      <c r="FY729" s="25"/>
      <c r="FZ729" s="25"/>
      <c r="GA729" s="25"/>
      <c r="GB729" s="25"/>
      <c r="GC729" s="25"/>
      <c r="GD729" s="25"/>
      <c r="GE729" s="25"/>
      <c r="GF729" s="25"/>
      <c r="GG729" s="25"/>
      <c r="GH729" s="25"/>
      <c r="GI729" s="25"/>
      <c r="GJ729" s="25"/>
      <c r="GK729" s="25"/>
      <c r="GL729" s="25"/>
      <c r="GM729" s="25"/>
      <c r="GN729" s="25"/>
      <c r="GO729" s="25"/>
      <c r="GP729" s="25"/>
      <c r="GQ729" s="25"/>
      <c r="GR729" s="25"/>
      <c r="GS729" s="25"/>
      <c r="GT729" s="25"/>
      <c r="GU729" s="25"/>
      <c r="GV729" s="25"/>
      <c r="GW729" s="25"/>
      <c r="GX729" s="25"/>
      <c r="GY729" s="25"/>
      <c r="GZ729" s="25"/>
      <c r="HA729" s="25"/>
      <c r="HB729" s="25"/>
      <c r="HC729" s="25"/>
      <c r="HD729" s="25"/>
      <c r="HE729" s="25"/>
      <c r="HF729" s="25"/>
      <c r="HG729" s="25"/>
      <c r="HH729" s="25"/>
      <c r="HI729" s="25"/>
      <c r="HJ729" s="25"/>
      <c r="HK729" s="25"/>
      <c r="HL729" s="25"/>
      <c r="HM729" s="25"/>
      <c r="HN729" s="25"/>
      <c r="HO729" s="25"/>
      <c r="HP729" s="25"/>
      <c r="HQ729" s="25"/>
      <c r="HR729" s="25"/>
      <c r="HS729" s="25"/>
      <c r="HT729" s="25"/>
    </row>
    <row r="730" spans="1:228" s="40" customFormat="1">
      <c r="A730" s="83"/>
      <c r="B730" s="49"/>
      <c r="C730" s="49"/>
      <c r="D730" s="58"/>
      <c r="E730" s="58" t="s">
        <v>573</v>
      </c>
      <c r="F730" s="58"/>
      <c r="G730" s="49"/>
      <c r="H730" s="55"/>
      <c r="I730" s="21"/>
      <c r="J730" s="21"/>
      <c r="K730" s="67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  <c r="AV730" s="25"/>
      <c r="AW730" s="25"/>
      <c r="AX730" s="25"/>
      <c r="AY730" s="25"/>
      <c r="AZ730" s="25"/>
      <c r="BA730" s="25"/>
      <c r="BB730" s="25"/>
      <c r="BC730" s="25"/>
      <c r="BD730" s="25"/>
      <c r="BE730" s="25"/>
      <c r="BF730" s="25"/>
      <c r="BG730" s="25"/>
      <c r="BH730" s="25"/>
      <c r="BI730" s="25"/>
      <c r="BJ730" s="25"/>
      <c r="BK730" s="25"/>
      <c r="BL730" s="25"/>
      <c r="BM730" s="25"/>
      <c r="BN730" s="25"/>
      <c r="BO730" s="25"/>
      <c r="BP730" s="25"/>
      <c r="BQ730" s="25"/>
      <c r="BR730" s="25"/>
      <c r="BS730" s="25"/>
      <c r="BT730" s="25"/>
      <c r="BU730" s="25"/>
      <c r="BV730" s="25"/>
      <c r="BW730" s="25"/>
      <c r="BX730" s="25"/>
      <c r="BY730" s="25"/>
      <c r="BZ730" s="25"/>
      <c r="CA730" s="25"/>
      <c r="CB730" s="25"/>
      <c r="CC730" s="25"/>
      <c r="CD730" s="25"/>
      <c r="CE730" s="25"/>
      <c r="CF730" s="25"/>
      <c r="CG730" s="25"/>
      <c r="CH730" s="25"/>
      <c r="CI730" s="25"/>
      <c r="CJ730" s="25"/>
      <c r="CK730" s="25"/>
      <c r="CL730" s="25"/>
      <c r="CM730" s="25"/>
      <c r="CN730" s="25"/>
      <c r="CO730" s="25"/>
      <c r="CP730" s="25"/>
      <c r="CQ730" s="25"/>
      <c r="CR730" s="25"/>
      <c r="CS730" s="25"/>
      <c r="CT730" s="25"/>
      <c r="CU730" s="25"/>
      <c r="CV730" s="25"/>
      <c r="CW730" s="25"/>
      <c r="CX730" s="25"/>
      <c r="CY730" s="25"/>
      <c r="CZ730" s="25"/>
      <c r="DA730" s="25"/>
      <c r="DB730" s="25"/>
      <c r="DC730" s="25"/>
      <c r="DD730" s="25"/>
      <c r="DE730" s="25"/>
      <c r="DF730" s="25"/>
      <c r="DG730" s="25"/>
      <c r="DH730" s="25"/>
      <c r="DI730" s="25"/>
      <c r="DJ730" s="25"/>
      <c r="DK730" s="25"/>
      <c r="DL730" s="25"/>
      <c r="DM730" s="25"/>
      <c r="DN730" s="25"/>
      <c r="DO730" s="25"/>
      <c r="DP730" s="25"/>
      <c r="DQ730" s="25"/>
      <c r="DR730" s="25"/>
      <c r="DS730" s="25"/>
      <c r="DT730" s="25"/>
      <c r="DU730" s="25"/>
      <c r="DV730" s="25"/>
      <c r="DW730" s="25"/>
      <c r="DX730" s="25"/>
      <c r="DY730" s="25"/>
      <c r="DZ730" s="25"/>
      <c r="EA730" s="25"/>
      <c r="EB730" s="25"/>
      <c r="EC730" s="25"/>
      <c r="ED730" s="25"/>
      <c r="EE730" s="25"/>
      <c r="EF730" s="25"/>
      <c r="EG730" s="25"/>
      <c r="EH730" s="25"/>
      <c r="EI730" s="25"/>
      <c r="EJ730" s="25"/>
      <c r="EK730" s="25"/>
      <c r="EL730" s="25"/>
      <c r="EM730" s="25"/>
      <c r="EN730" s="25"/>
      <c r="EO730" s="25"/>
      <c r="EP730" s="25"/>
      <c r="EQ730" s="25"/>
      <c r="ER730" s="25"/>
      <c r="ES730" s="25"/>
      <c r="ET730" s="25"/>
      <c r="EU730" s="25"/>
      <c r="EV730" s="25"/>
      <c r="EW730" s="25"/>
      <c r="EX730" s="25"/>
      <c r="EY730" s="25"/>
      <c r="EZ730" s="25"/>
      <c r="FA730" s="25"/>
      <c r="FB730" s="25"/>
      <c r="FC730" s="25"/>
      <c r="FD730" s="25"/>
      <c r="FE730" s="25"/>
      <c r="FF730" s="25"/>
      <c r="FG730" s="25"/>
      <c r="FH730" s="25"/>
      <c r="FI730" s="25"/>
      <c r="FJ730" s="25"/>
      <c r="FK730" s="25"/>
      <c r="FL730" s="25"/>
      <c r="FM730" s="25"/>
      <c r="FN730" s="25"/>
      <c r="FO730" s="25"/>
      <c r="FP730" s="25"/>
      <c r="FQ730" s="25"/>
      <c r="FR730" s="25"/>
      <c r="FS730" s="25"/>
      <c r="FT730" s="25"/>
      <c r="FU730" s="25"/>
      <c r="FV730" s="25"/>
      <c r="FW730" s="25"/>
      <c r="FX730" s="25"/>
      <c r="FY730" s="25"/>
      <c r="FZ730" s="25"/>
      <c r="GA730" s="25"/>
      <c r="GB730" s="25"/>
      <c r="GC730" s="25"/>
      <c r="GD730" s="25"/>
      <c r="GE730" s="25"/>
      <c r="GF730" s="25"/>
      <c r="GG730" s="25"/>
      <c r="GH730" s="25"/>
      <c r="GI730" s="25"/>
      <c r="GJ730" s="25"/>
      <c r="GK730" s="25"/>
      <c r="GL730" s="25"/>
      <c r="GM730" s="25"/>
      <c r="GN730" s="25"/>
      <c r="GO730" s="25"/>
      <c r="GP730" s="25"/>
      <c r="GQ730" s="25"/>
      <c r="GR730" s="25"/>
      <c r="GS730" s="25"/>
      <c r="GT730" s="25"/>
      <c r="GU730" s="25"/>
      <c r="GV730" s="25"/>
      <c r="GW730" s="25"/>
      <c r="GX730" s="25"/>
      <c r="GY730" s="25"/>
      <c r="GZ730" s="25"/>
      <c r="HA730" s="25"/>
      <c r="HB730" s="25"/>
      <c r="HC730" s="25"/>
      <c r="HD730" s="25"/>
      <c r="HE730" s="25"/>
      <c r="HF730" s="25"/>
      <c r="HG730" s="25"/>
      <c r="HH730" s="25"/>
      <c r="HI730" s="25"/>
      <c r="HJ730" s="25"/>
      <c r="HK730" s="25"/>
      <c r="HL730" s="25"/>
      <c r="HM730" s="25"/>
      <c r="HN730" s="25"/>
      <c r="HO730" s="25"/>
      <c r="HP730" s="25"/>
      <c r="HQ730" s="25"/>
      <c r="HR730" s="25"/>
      <c r="HS730" s="25"/>
      <c r="HT730" s="25"/>
    </row>
    <row r="731" spans="1:228" s="40" customFormat="1">
      <c r="A731" s="83"/>
      <c r="B731" s="49"/>
      <c r="C731" s="49"/>
      <c r="D731" s="58"/>
      <c r="E731" s="58" t="s">
        <v>573</v>
      </c>
      <c r="F731" s="58"/>
      <c r="G731" s="49"/>
      <c r="H731" s="55"/>
      <c r="I731" s="21"/>
      <c r="J731" s="21"/>
      <c r="K731" s="67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  <c r="AV731" s="25"/>
      <c r="AW731" s="25"/>
      <c r="AX731" s="25"/>
      <c r="AY731" s="25"/>
      <c r="AZ731" s="25"/>
      <c r="BA731" s="25"/>
      <c r="BB731" s="25"/>
      <c r="BC731" s="25"/>
      <c r="BD731" s="25"/>
      <c r="BE731" s="25"/>
      <c r="BF731" s="25"/>
      <c r="BG731" s="25"/>
      <c r="BH731" s="25"/>
      <c r="BI731" s="25"/>
      <c r="BJ731" s="25"/>
      <c r="BK731" s="25"/>
      <c r="BL731" s="25"/>
      <c r="BM731" s="25"/>
      <c r="BN731" s="25"/>
      <c r="BO731" s="25"/>
      <c r="BP731" s="25"/>
      <c r="BQ731" s="25"/>
      <c r="BR731" s="25"/>
      <c r="BS731" s="25"/>
      <c r="BT731" s="25"/>
      <c r="BU731" s="25"/>
      <c r="BV731" s="25"/>
      <c r="BW731" s="25"/>
      <c r="BX731" s="25"/>
      <c r="BY731" s="25"/>
      <c r="BZ731" s="25"/>
      <c r="CA731" s="25"/>
      <c r="CB731" s="25"/>
      <c r="CC731" s="25"/>
      <c r="CD731" s="25"/>
      <c r="CE731" s="25"/>
      <c r="CF731" s="25"/>
      <c r="CG731" s="25"/>
      <c r="CH731" s="25"/>
      <c r="CI731" s="25"/>
      <c r="CJ731" s="25"/>
      <c r="CK731" s="25"/>
      <c r="CL731" s="25"/>
      <c r="CM731" s="25"/>
      <c r="CN731" s="25"/>
      <c r="CO731" s="25"/>
      <c r="CP731" s="25"/>
      <c r="CQ731" s="25"/>
      <c r="CR731" s="25"/>
      <c r="CS731" s="25"/>
      <c r="CT731" s="25"/>
      <c r="CU731" s="25"/>
      <c r="CV731" s="25"/>
      <c r="CW731" s="25"/>
      <c r="CX731" s="25"/>
      <c r="CY731" s="25"/>
      <c r="CZ731" s="25"/>
      <c r="DA731" s="25"/>
      <c r="DB731" s="25"/>
      <c r="DC731" s="25"/>
      <c r="DD731" s="25"/>
      <c r="DE731" s="25"/>
      <c r="DF731" s="25"/>
      <c r="DG731" s="25"/>
      <c r="DH731" s="25"/>
      <c r="DI731" s="25"/>
      <c r="DJ731" s="25"/>
      <c r="DK731" s="25"/>
      <c r="DL731" s="25"/>
      <c r="DM731" s="25"/>
      <c r="DN731" s="25"/>
      <c r="DO731" s="25"/>
      <c r="DP731" s="25"/>
      <c r="DQ731" s="25"/>
      <c r="DR731" s="25"/>
      <c r="DS731" s="25"/>
      <c r="DT731" s="25"/>
      <c r="DU731" s="25"/>
      <c r="DV731" s="25"/>
      <c r="DW731" s="25"/>
      <c r="DX731" s="25"/>
      <c r="DY731" s="25"/>
      <c r="DZ731" s="25"/>
      <c r="EA731" s="25"/>
      <c r="EB731" s="25"/>
      <c r="EC731" s="25"/>
      <c r="ED731" s="25"/>
      <c r="EE731" s="25"/>
      <c r="EF731" s="25"/>
      <c r="EG731" s="25"/>
      <c r="EH731" s="25"/>
      <c r="EI731" s="25"/>
      <c r="EJ731" s="25"/>
      <c r="EK731" s="25"/>
      <c r="EL731" s="25"/>
      <c r="EM731" s="25"/>
      <c r="EN731" s="25"/>
      <c r="EO731" s="25"/>
      <c r="EP731" s="25"/>
      <c r="EQ731" s="25"/>
      <c r="ER731" s="25"/>
      <c r="ES731" s="25"/>
      <c r="ET731" s="25"/>
      <c r="EU731" s="25"/>
      <c r="EV731" s="25"/>
      <c r="EW731" s="25"/>
      <c r="EX731" s="25"/>
      <c r="EY731" s="25"/>
      <c r="EZ731" s="25"/>
      <c r="FA731" s="25"/>
      <c r="FB731" s="25"/>
      <c r="FC731" s="25"/>
      <c r="FD731" s="25"/>
      <c r="FE731" s="25"/>
      <c r="FF731" s="25"/>
      <c r="FG731" s="25"/>
      <c r="FH731" s="25"/>
      <c r="FI731" s="25"/>
      <c r="FJ731" s="25"/>
      <c r="FK731" s="25"/>
      <c r="FL731" s="25"/>
      <c r="FM731" s="25"/>
      <c r="FN731" s="25"/>
      <c r="FO731" s="25"/>
      <c r="FP731" s="25"/>
      <c r="FQ731" s="25"/>
      <c r="FR731" s="25"/>
      <c r="FS731" s="25"/>
      <c r="FT731" s="25"/>
      <c r="FU731" s="25"/>
      <c r="FV731" s="25"/>
      <c r="FW731" s="25"/>
      <c r="FX731" s="25"/>
      <c r="FY731" s="25"/>
      <c r="FZ731" s="25"/>
      <c r="GA731" s="25"/>
      <c r="GB731" s="25"/>
      <c r="GC731" s="25"/>
      <c r="GD731" s="25"/>
      <c r="GE731" s="25"/>
      <c r="GF731" s="25"/>
      <c r="GG731" s="25"/>
      <c r="GH731" s="25"/>
      <c r="GI731" s="25"/>
      <c r="GJ731" s="25"/>
      <c r="GK731" s="25"/>
      <c r="GL731" s="25"/>
      <c r="GM731" s="25"/>
      <c r="GN731" s="25"/>
      <c r="GO731" s="25"/>
      <c r="GP731" s="25"/>
      <c r="GQ731" s="25"/>
      <c r="GR731" s="25"/>
      <c r="GS731" s="25"/>
      <c r="GT731" s="25"/>
      <c r="GU731" s="25"/>
      <c r="GV731" s="25"/>
      <c r="GW731" s="25"/>
      <c r="GX731" s="25"/>
      <c r="GY731" s="25"/>
      <c r="GZ731" s="25"/>
      <c r="HA731" s="25"/>
      <c r="HB731" s="25"/>
      <c r="HC731" s="25"/>
      <c r="HD731" s="25"/>
      <c r="HE731" s="25"/>
      <c r="HF731" s="25"/>
      <c r="HG731" s="25"/>
      <c r="HH731" s="25"/>
      <c r="HI731" s="25"/>
      <c r="HJ731" s="25"/>
      <c r="HK731" s="25"/>
      <c r="HL731" s="25"/>
      <c r="HM731" s="25"/>
      <c r="HN731" s="25"/>
      <c r="HO731" s="25"/>
      <c r="HP731" s="25"/>
      <c r="HQ731" s="25"/>
      <c r="HR731" s="25"/>
      <c r="HS731" s="25"/>
      <c r="HT731" s="25"/>
    </row>
    <row r="732" spans="1:228" s="40" customFormat="1">
      <c r="A732" s="83"/>
      <c r="B732" s="49"/>
      <c r="C732" s="49"/>
      <c r="D732" s="58"/>
      <c r="E732" s="58" t="s">
        <v>573</v>
      </c>
      <c r="F732" s="58"/>
      <c r="G732" s="49"/>
      <c r="H732" s="55"/>
      <c r="I732" s="21"/>
      <c r="J732" s="21"/>
      <c r="K732" s="67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  <c r="AV732" s="25"/>
      <c r="AW732" s="25"/>
      <c r="AX732" s="25"/>
      <c r="AY732" s="25"/>
      <c r="AZ732" s="25"/>
      <c r="BA732" s="25"/>
      <c r="BB732" s="25"/>
      <c r="BC732" s="25"/>
      <c r="BD732" s="25"/>
      <c r="BE732" s="25"/>
      <c r="BF732" s="25"/>
      <c r="BG732" s="25"/>
      <c r="BH732" s="25"/>
      <c r="BI732" s="25"/>
      <c r="BJ732" s="25"/>
      <c r="BK732" s="25"/>
      <c r="BL732" s="25"/>
      <c r="BM732" s="25"/>
      <c r="BN732" s="25"/>
      <c r="BO732" s="25"/>
      <c r="BP732" s="25"/>
      <c r="BQ732" s="25"/>
      <c r="BR732" s="25"/>
      <c r="BS732" s="25"/>
      <c r="BT732" s="25"/>
      <c r="BU732" s="25"/>
      <c r="BV732" s="25"/>
      <c r="BW732" s="25"/>
      <c r="BX732" s="25"/>
      <c r="BY732" s="25"/>
      <c r="BZ732" s="25"/>
      <c r="CA732" s="25"/>
      <c r="CB732" s="25"/>
      <c r="CC732" s="25"/>
      <c r="CD732" s="25"/>
      <c r="CE732" s="25"/>
      <c r="CF732" s="25"/>
      <c r="CG732" s="25"/>
      <c r="CH732" s="25"/>
      <c r="CI732" s="25"/>
      <c r="CJ732" s="25"/>
      <c r="CK732" s="25"/>
      <c r="CL732" s="25"/>
      <c r="CM732" s="25"/>
      <c r="CN732" s="25"/>
      <c r="CO732" s="25"/>
      <c r="CP732" s="25"/>
      <c r="CQ732" s="25"/>
      <c r="CR732" s="25"/>
      <c r="CS732" s="25"/>
      <c r="CT732" s="25"/>
      <c r="CU732" s="25"/>
      <c r="CV732" s="25"/>
      <c r="CW732" s="25"/>
      <c r="CX732" s="25"/>
      <c r="CY732" s="25"/>
      <c r="CZ732" s="25"/>
      <c r="DA732" s="25"/>
      <c r="DB732" s="25"/>
      <c r="DC732" s="25"/>
      <c r="DD732" s="25"/>
      <c r="DE732" s="25"/>
      <c r="DF732" s="25"/>
      <c r="DG732" s="25"/>
      <c r="DH732" s="25"/>
      <c r="DI732" s="25"/>
      <c r="DJ732" s="25"/>
      <c r="DK732" s="25"/>
      <c r="DL732" s="25"/>
      <c r="DM732" s="25"/>
      <c r="DN732" s="25"/>
      <c r="DO732" s="25"/>
      <c r="DP732" s="25"/>
      <c r="DQ732" s="25"/>
      <c r="DR732" s="25"/>
      <c r="DS732" s="25"/>
      <c r="DT732" s="25"/>
      <c r="DU732" s="25"/>
      <c r="DV732" s="25"/>
      <c r="DW732" s="25"/>
      <c r="DX732" s="25"/>
      <c r="DY732" s="25"/>
      <c r="DZ732" s="25"/>
      <c r="EA732" s="25"/>
      <c r="EB732" s="25"/>
      <c r="EC732" s="25"/>
      <c r="ED732" s="25"/>
      <c r="EE732" s="25"/>
      <c r="EF732" s="25"/>
      <c r="EG732" s="25"/>
      <c r="EH732" s="25"/>
      <c r="EI732" s="25"/>
      <c r="EJ732" s="25"/>
      <c r="EK732" s="25"/>
      <c r="EL732" s="25"/>
      <c r="EM732" s="25"/>
      <c r="EN732" s="25"/>
      <c r="EO732" s="25"/>
      <c r="EP732" s="25"/>
      <c r="EQ732" s="25"/>
      <c r="ER732" s="25"/>
      <c r="ES732" s="25"/>
      <c r="ET732" s="25"/>
      <c r="EU732" s="25"/>
      <c r="EV732" s="25"/>
      <c r="EW732" s="25"/>
      <c r="EX732" s="25"/>
      <c r="EY732" s="25"/>
      <c r="EZ732" s="25"/>
      <c r="FA732" s="25"/>
      <c r="FB732" s="25"/>
      <c r="FC732" s="25"/>
      <c r="FD732" s="25"/>
      <c r="FE732" s="25"/>
      <c r="FF732" s="25"/>
      <c r="FG732" s="25"/>
      <c r="FH732" s="25"/>
      <c r="FI732" s="25"/>
      <c r="FJ732" s="25"/>
      <c r="FK732" s="25"/>
      <c r="FL732" s="25"/>
      <c r="FM732" s="25"/>
      <c r="FN732" s="25"/>
      <c r="FO732" s="25"/>
      <c r="FP732" s="25"/>
      <c r="FQ732" s="25"/>
      <c r="FR732" s="25"/>
      <c r="FS732" s="25"/>
      <c r="FT732" s="25"/>
      <c r="FU732" s="25"/>
      <c r="FV732" s="25"/>
      <c r="FW732" s="25"/>
      <c r="FX732" s="25"/>
      <c r="FY732" s="25"/>
      <c r="FZ732" s="25"/>
      <c r="GA732" s="25"/>
      <c r="GB732" s="25"/>
      <c r="GC732" s="25"/>
      <c r="GD732" s="25"/>
      <c r="GE732" s="25"/>
      <c r="GF732" s="25"/>
      <c r="GG732" s="25"/>
      <c r="GH732" s="25"/>
      <c r="GI732" s="25"/>
      <c r="GJ732" s="25"/>
      <c r="GK732" s="25"/>
      <c r="GL732" s="25"/>
      <c r="GM732" s="25"/>
      <c r="GN732" s="25"/>
      <c r="GO732" s="25"/>
      <c r="GP732" s="25"/>
      <c r="GQ732" s="25"/>
      <c r="GR732" s="25"/>
      <c r="GS732" s="25"/>
      <c r="GT732" s="25"/>
      <c r="GU732" s="25"/>
      <c r="GV732" s="25"/>
      <c r="GW732" s="25"/>
      <c r="GX732" s="25"/>
      <c r="GY732" s="25"/>
      <c r="GZ732" s="25"/>
      <c r="HA732" s="25"/>
      <c r="HB732" s="25"/>
      <c r="HC732" s="25"/>
      <c r="HD732" s="25"/>
      <c r="HE732" s="25"/>
      <c r="HF732" s="25"/>
      <c r="HG732" s="25"/>
      <c r="HH732" s="25"/>
      <c r="HI732" s="25"/>
      <c r="HJ732" s="25"/>
      <c r="HK732" s="25"/>
      <c r="HL732" s="25"/>
      <c r="HM732" s="25"/>
      <c r="HN732" s="25"/>
      <c r="HO732" s="25"/>
      <c r="HP732" s="25"/>
      <c r="HQ732" s="25"/>
      <c r="HR732" s="25"/>
      <c r="HS732" s="25"/>
      <c r="HT732" s="25"/>
    </row>
    <row r="733" spans="1:228" s="40" customFormat="1">
      <c r="A733" s="83"/>
      <c r="B733" s="49"/>
      <c r="C733" s="49"/>
      <c r="D733" s="58"/>
      <c r="E733" s="58" t="s">
        <v>573</v>
      </c>
      <c r="F733" s="58"/>
      <c r="G733" s="49"/>
      <c r="H733" s="55"/>
      <c r="I733" s="21"/>
      <c r="J733" s="21"/>
      <c r="K733" s="67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  <c r="AV733" s="25"/>
      <c r="AW733" s="25"/>
      <c r="AX733" s="25"/>
      <c r="AY733" s="25"/>
      <c r="AZ733" s="25"/>
      <c r="BA733" s="25"/>
      <c r="BB733" s="25"/>
      <c r="BC733" s="25"/>
      <c r="BD733" s="25"/>
      <c r="BE733" s="25"/>
      <c r="BF733" s="25"/>
      <c r="BG733" s="25"/>
      <c r="BH733" s="25"/>
      <c r="BI733" s="25"/>
      <c r="BJ733" s="25"/>
      <c r="BK733" s="25"/>
      <c r="BL733" s="25"/>
      <c r="BM733" s="25"/>
      <c r="BN733" s="25"/>
      <c r="BO733" s="25"/>
      <c r="BP733" s="25"/>
      <c r="BQ733" s="25"/>
      <c r="BR733" s="25"/>
      <c r="BS733" s="25"/>
      <c r="BT733" s="25"/>
      <c r="BU733" s="25"/>
      <c r="BV733" s="25"/>
      <c r="BW733" s="25"/>
      <c r="BX733" s="25"/>
      <c r="BY733" s="25"/>
      <c r="BZ733" s="25"/>
      <c r="CA733" s="25"/>
      <c r="CB733" s="25"/>
      <c r="CC733" s="25"/>
      <c r="CD733" s="25"/>
      <c r="CE733" s="25"/>
      <c r="CF733" s="25"/>
      <c r="CG733" s="25"/>
      <c r="CH733" s="25"/>
      <c r="CI733" s="25"/>
      <c r="CJ733" s="25"/>
      <c r="CK733" s="25"/>
      <c r="CL733" s="25"/>
      <c r="CM733" s="25"/>
      <c r="CN733" s="25"/>
      <c r="CO733" s="25"/>
      <c r="CP733" s="25"/>
      <c r="CQ733" s="25"/>
      <c r="CR733" s="25"/>
      <c r="CS733" s="25"/>
      <c r="CT733" s="25"/>
      <c r="CU733" s="25"/>
      <c r="CV733" s="25"/>
      <c r="CW733" s="25"/>
      <c r="CX733" s="25"/>
      <c r="CY733" s="25"/>
      <c r="CZ733" s="25"/>
      <c r="DA733" s="25"/>
      <c r="DB733" s="25"/>
      <c r="DC733" s="25"/>
      <c r="DD733" s="25"/>
      <c r="DE733" s="25"/>
      <c r="DF733" s="25"/>
      <c r="DG733" s="25"/>
      <c r="DH733" s="25"/>
      <c r="DI733" s="25"/>
      <c r="DJ733" s="25"/>
      <c r="DK733" s="25"/>
      <c r="DL733" s="25"/>
      <c r="DM733" s="25"/>
      <c r="DN733" s="25"/>
      <c r="DO733" s="25"/>
      <c r="DP733" s="25"/>
      <c r="DQ733" s="25"/>
      <c r="DR733" s="25"/>
      <c r="DS733" s="25"/>
      <c r="DT733" s="25"/>
      <c r="DU733" s="25"/>
      <c r="DV733" s="25"/>
      <c r="DW733" s="25"/>
      <c r="DX733" s="25"/>
      <c r="DY733" s="25"/>
      <c r="DZ733" s="25"/>
      <c r="EA733" s="25"/>
      <c r="EB733" s="25"/>
      <c r="EC733" s="25"/>
      <c r="ED733" s="25"/>
      <c r="EE733" s="25"/>
      <c r="EF733" s="25"/>
      <c r="EG733" s="25"/>
      <c r="EH733" s="25"/>
      <c r="EI733" s="25"/>
      <c r="EJ733" s="25"/>
      <c r="EK733" s="25"/>
      <c r="EL733" s="25"/>
      <c r="EM733" s="25"/>
      <c r="EN733" s="25"/>
      <c r="EO733" s="25"/>
      <c r="EP733" s="25"/>
      <c r="EQ733" s="25"/>
      <c r="ER733" s="25"/>
      <c r="ES733" s="25"/>
      <c r="ET733" s="25"/>
      <c r="EU733" s="25"/>
      <c r="EV733" s="25"/>
      <c r="EW733" s="25"/>
      <c r="EX733" s="25"/>
      <c r="EY733" s="25"/>
      <c r="EZ733" s="25"/>
      <c r="FA733" s="25"/>
      <c r="FB733" s="25"/>
      <c r="FC733" s="25"/>
      <c r="FD733" s="25"/>
      <c r="FE733" s="25"/>
      <c r="FF733" s="25"/>
      <c r="FG733" s="25"/>
      <c r="FH733" s="25"/>
      <c r="FI733" s="25"/>
      <c r="FJ733" s="25"/>
      <c r="FK733" s="25"/>
      <c r="FL733" s="25"/>
      <c r="FM733" s="25"/>
      <c r="FN733" s="25"/>
      <c r="FO733" s="25"/>
      <c r="FP733" s="25"/>
      <c r="FQ733" s="25"/>
      <c r="FR733" s="25"/>
      <c r="FS733" s="25"/>
      <c r="FT733" s="25"/>
      <c r="FU733" s="25"/>
      <c r="FV733" s="25"/>
      <c r="FW733" s="25"/>
      <c r="FX733" s="25"/>
      <c r="FY733" s="25"/>
      <c r="FZ733" s="25"/>
      <c r="GA733" s="25"/>
      <c r="GB733" s="25"/>
      <c r="GC733" s="25"/>
      <c r="GD733" s="25"/>
      <c r="GE733" s="25"/>
      <c r="GF733" s="25"/>
      <c r="GG733" s="25"/>
      <c r="GH733" s="25"/>
      <c r="GI733" s="25"/>
      <c r="GJ733" s="25"/>
      <c r="GK733" s="25"/>
      <c r="GL733" s="25"/>
      <c r="GM733" s="25"/>
      <c r="GN733" s="25"/>
      <c r="GO733" s="25"/>
      <c r="GP733" s="25"/>
      <c r="GQ733" s="25"/>
      <c r="GR733" s="25"/>
      <c r="GS733" s="25"/>
      <c r="GT733" s="25"/>
      <c r="GU733" s="25"/>
      <c r="GV733" s="25"/>
      <c r="GW733" s="25"/>
      <c r="GX733" s="25"/>
      <c r="GY733" s="25"/>
      <c r="GZ733" s="25"/>
      <c r="HA733" s="25"/>
      <c r="HB733" s="25"/>
      <c r="HC733" s="25"/>
      <c r="HD733" s="25"/>
      <c r="HE733" s="25"/>
      <c r="HF733" s="25"/>
      <c r="HG733" s="25"/>
      <c r="HH733" s="25"/>
      <c r="HI733" s="25"/>
      <c r="HJ733" s="25"/>
      <c r="HK733" s="25"/>
      <c r="HL733" s="25"/>
      <c r="HM733" s="25"/>
      <c r="HN733" s="25"/>
      <c r="HO733" s="25"/>
      <c r="HP733" s="25"/>
      <c r="HQ733" s="25"/>
      <c r="HR733" s="25"/>
      <c r="HS733" s="25"/>
      <c r="HT733" s="25"/>
    </row>
    <row r="734" spans="1:228" s="40" customFormat="1">
      <c r="A734" s="83"/>
      <c r="B734" s="49"/>
      <c r="C734" s="49"/>
      <c r="D734" s="58"/>
      <c r="E734" s="58" t="s">
        <v>573</v>
      </c>
      <c r="F734" s="58"/>
      <c r="G734" s="49"/>
      <c r="H734" s="55"/>
      <c r="I734" s="21"/>
      <c r="J734" s="21"/>
      <c r="K734" s="67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  <c r="AV734" s="25"/>
      <c r="AW734" s="25"/>
      <c r="AX734" s="25"/>
      <c r="AY734" s="25"/>
      <c r="AZ734" s="25"/>
      <c r="BA734" s="25"/>
      <c r="BB734" s="25"/>
      <c r="BC734" s="25"/>
      <c r="BD734" s="25"/>
      <c r="BE734" s="25"/>
      <c r="BF734" s="25"/>
      <c r="BG734" s="25"/>
      <c r="BH734" s="25"/>
      <c r="BI734" s="25"/>
      <c r="BJ734" s="25"/>
      <c r="BK734" s="25"/>
      <c r="BL734" s="25"/>
      <c r="BM734" s="25"/>
      <c r="BN734" s="25"/>
      <c r="BO734" s="25"/>
      <c r="BP734" s="25"/>
      <c r="BQ734" s="25"/>
      <c r="BR734" s="25"/>
      <c r="BS734" s="25"/>
      <c r="BT734" s="25"/>
      <c r="BU734" s="25"/>
      <c r="BV734" s="25"/>
      <c r="BW734" s="25"/>
      <c r="BX734" s="25"/>
      <c r="BY734" s="25"/>
      <c r="BZ734" s="25"/>
      <c r="CA734" s="25"/>
      <c r="CB734" s="25"/>
      <c r="CC734" s="25"/>
      <c r="CD734" s="25"/>
      <c r="CE734" s="25"/>
      <c r="CF734" s="25"/>
      <c r="CG734" s="25"/>
      <c r="CH734" s="25"/>
      <c r="CI734" s="25"/>
      <c r="CJ734" s="25"/>
      <c r="CK734" s="25"/>
      <c r="CL734" s="25"/>
      <c r="CM734" s="25"/>
      <c r="CN734" s="25"/>
      <c r="CO734" s="25"/>
      <c r="CP734" s="25"/>
      <c r="CQ734" s="25"/>
      <c r="CR734" s="25"/>
      <c r="CS734" s="25"/>
      <c r="CT734" s="25"/>
      <c r="CU734" s="25"/>
      <c r="CV734" s="25"/>
      <c r="CW734" s="25"/>
      <c r="CX734" s="25"/>
      <c r="CY734" s="25"/>
      <c r="CZ734" s="25"/>
      <c r="DA734" s="25"/>
      <c r="DB734" s="25"/>
      <c r="DC734" s="25"/>
      <c r="DD734" s="25"/>
      <c r="DE734" s="25"/>
      <c r="DF734" s="25"/>
      <c r="DG734" s="25"/>
      <c r="DH734" s="25"/>
      <c r="DI734" s="25"/>
      <c r="DJ734" s="25"/>
      <c r="DK734" s="25"/>
      <c r="DL734" s="25"/>
      <c r="DM734" s="25"/>
      <c r="DN734" s="25"/>
      <c r="DO734" s="25"/>
      <c r="DP734" s="25"/>
      <c r="DQ734" s="25"/>
      <c r="DR734" s="25"/>
      <c r="DS734" s="25"/>
      <c r="DT734" s="25"/>
      <c r="DU734" s="25"/>
      <c r="DV734" s="25"/>
      <c r="DW734" s="25"/>
      <c r="DX734" s="25"/>
      <c r="DY734" s="25"/>
      <c r="DZ734" s="25"/>
      <c r="EA734" s="25"/>
      <c r="EB734" s="25"/>
      <c r="EC734" s="25"/>
      <c r="ED734" s="25"/>
      <c r="EE734" s="25"/>
      <c r="EF734" s="25"/>
      <c r="EG734" s="25"/>
      <c r="EH734" s="25"/>
      <c r="EI734" s="25"/>
      <c r="EJ734" s="25"/>
      <c r="EK734" s="25"/>
      <c r="EL734" s="25"/>
      <c r="EM734" s="25"/>
      <c r="EN734" s="25"/>
      <c r="EO734" s="25"/>
      <c r="EP734" s="25"/>
      <c r="EQ734" s="25"/>
      <c r="ER734" s="25"/>
      <c r="ES734" s="25"/>
      <c r="ET734" s="25"/>
      <c r="EU734" s="25"/>
      <c r="EV734" s="25"/>
      <c r="EW734" s="25"/>
      <c r="EX734" s="25"/>
      <c r="EY734" s="25"/>
      <c r="EZ734" s="25"/>
      <c r="FA734" s="25"/>
      <c r="FB734" s="25"/>
      <c r="FC734" s="25"/>
      <c r="FD734" s="25"/>
      <c r="FE734" s="25"/>
      <c r="FF734" s="25"/>
      <c r="FG734" s="25"/>
      <c r="FH734" s="25"/>
      <c r="FI734" s="25"/>
      <c r="FJ734" s="25"/>
      <c r="FK734" s="25"/>
      <c r="FL734" s="25"/>
      <c r="FM734" s="25"/>
      <c r="FN734" s="25"/>
      <c r="FO734" s="25"/>
      <c r="FP734" s="25"/>
      <c r="FQ734" s="25"/>
      <c r="FR734" s="25"/>
      <c r="FS734" s="25"/>
      <c r="FT734" s="25"/>
      <c r="FU734" s="25"/>
      <c r="FV734" s="25"/>
      <c r="FW734" s="25"/>
      <c r="FX734" s="25"/>
      <c r="FY734" s="25"/>
      <c r="FZ734" s="25"/>
      <c r="GA734" s="25"/>
      <c r="GB734" s="25"/>
      <c r="GC734" s="25"/>
      <c r="GD734" s="25"/>
      <c r="GE734" s="25"/>
      <c r="GF734" s="25"/>
      <c r="GG734" s="25"/>
      <c r="GH734" s="25"/>
      <c r="GI734" s="25"/>
      <c r="GJ734" s="25"/>
      <c r="GK734" s="25"/>
      <c r="GL734" s="25"/>
      <c r="GM734" s="25"/>
      <c r="GN734" s="25"/>
      <c r="GO734" s="25"/>
      <c r="GP734" s="25"/>
      <c r="GQ734" s="25"/>
      <c r="GR734" s="25"/>
      <c r="GS734" s="25"/>
      <c r="GT734" s="25"/>
      <c r="GU734" s="25"/>
      <c r="GV734" s="25"/>
      <c r="GW734" s="25"/>
      <c r="GX734" s="25"/>
      <c r="GY734" s="25"/>
      <c r="GZ734" s="25"/>
      <c r="HA734" s="25"/>
      <c r="HB734" s="25"/>
      <c r="HC734" s="25"/>
      <c r="HD734" s="25"/>
      <c r="HE734" s="25"/>
      <c r="HF734" s="25"/>
      <c r="HG734" s="25"/>
      <c r="HH734" s="25"/>
      <c r="HI734" s="25"/>
      <c r="HJ734" s="25"/>
      <c r="HK734" s="25"/>
      <c r="HL734" s="25"/>
      <c r="HM734" s="25"/>
      <c r="HN734" s="25"/>
      <c r="HO734" s="25"/>
      <c r="HP734" s="25"/>
      <c r="HQ734" s="25"/>
      <c r="HR734" s="25"/>
      <c r="HS734" s="25"/>
      <c r="HT734" s="25"/>
    </row>
    <row r="735" spans="1:228" s="40" customFormat="1">
      <c r="A735" s="83"/>
      <c r="B735" s="49"/>
      <c r="C735" s="49"/>
      <c r="D735" s="58"/>
      <c r="E735" s="58" t="s">
        <v>573</v>
      </c>
      <c r="F735" s="58"/>
      <c r="G735" s="49"/>
      <c r="H735" s="55"/>
      <c r="I735" s="21"/>
      <c r="J735" s="21"/>
      <c r="K735" s="67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  <c r="AV735" s="25"/>
      <c r="AW735" s="25"/>
      <c r="AX735" s="25"/>
      <c r="AY735" s="25"/>
      <c r="AZ735" s="25"/>
      <c r="BA735" s="25"/>
      <c r="BB735" s="25"/>
      <c r="BC735" s="25"/>
      <c r="BD735" s="25"/>
      <c r="BE735" s="25"/>
      <c r="BF735" s="25"/>
      <c r="BG735" s="25"/>
      <c r="BH735" s="25"/>
      <c r="BI735" s="25"/>
      <c r="BJ735" s="25"/>
      <c r="BK735" s="25"/>
      <c r="BL735" s="25"/>
      <c r="BM735" s="25"/>
      <c r="BN735" s="25"/>
      <c r="BO735" s="25"/>
      <c r="BP735" s="25"/>
      <c r="BQ735" s="25"/>
      <c r="BR735" s="25"/>
      <c r="BS735" s="25"/>
      <c r="BT735" s="25"/>
      <c r="BU735" s="25"/>
      <c r="BV735" s="25"/>
      <c r="BW735" s="25"/>
      <c r="BX735" s="25"/>
      <c r="BY735" s="25"/>
      <c r="BZ735" s="25"/>
      <c r="CA735" s="25"/>
      <c r="CB735" s="25"/>
      <c r="CC735" s="25"/>
      <c r="CD735" s="25"/>
      <c r="CE735" s="25"/>
      <c r="CF735" s="25"/>
      <c r="CG735" s="25"/>
      <c r="CH735" s="25"/>
      <c r="CI735" s="25"/>
      <c r="CJ735" s="25"/>
      <c r="CK735" s="25"/>
      <c r="CL735" s="25"/>
      <c r="CM735" s="25"/>
      <c r="CN735" s="25"/>
      <c r="CO735" s="25"/>
      <c r="CP735" s="25"/>
      <c r="CQ735" s="25"/>
      <c r="CR735" s="25"/>
      <c r="CS735" s="25"/>
      <c r="CT735" s="25"/>
      <c r="CU735" s="25"/>
      <c r="CV735" s="25"/>
      <c r="CW735" s="25"/>
      <c r="CX735" s="25"/>
      <c r="CY735" s="25"/>
      <c r="CZ735" s="25"/>
      <c r="DA735" s="25"/>
      <c r="DB735" s="25"/>
      <c r="DC735" s="25"/>
      <c r="DD735" s="25"/>
      <c r="DE735" s="25"/>
      <c r="DF735" s="25"/>
      <c r="DG735" s="25"/>
      <c r="DH735" s="25"/>
      <c r="DI735" s="25"/>
      <c r="DJ735" s="25"/>
      <c r="DK735" s="25"/>
      <c r="DL735" s="25"/>
      <c r="DM735" s="25"/>
      <c r="DN735" s="25"/>
      <c r="DO735" s="25"/>
      <c r="DP735" s="25"/>
      <c r="DQ735" s="25"/>
      <c r="DR735" s="25"/>
      <c r="DS735" s="25"/>
      <c r="DT735" s="25"/>
      <c r="DU735" s="25"/>
      <c r="DV735" s="25"/>
      <c r="DW735" s="25"/>
      <c r="DX735" s="25"/>
      <c r="DY735" s="25"/>
      <c r="DZ735" s="25"/>
      <c r="EA735" s="25"/>
      <c r="EB735" s="25"/>
      <c r="EC735" s="25"/>
      <c r="ED735" s="25"/>
      <c r="EE735" s="25"/>
      <c r="EF735" s="25"/>
      <c r="EG735" s="25"/>
      <c r="EH735" s="25"/>
      <c r="EI735" s="25"/>
      <c r="EJ735" s="25"/>
      <c r="EK735" s="25"/>
      <c r="EL735" s="25"/>
      <c r="EM735" s="25"/>
      <c r="EN735" s="25"/>
      <c r="EO735" s="25"/>
      <c r="EP735" s="25"/>
      <c r="EQ735" s="25"/>
      <c r="ER735" s="25"/>
      <c r="ES735" s="25"/>
      <c r="ET735" s="25"/>
      <c r="EU735" s="25"/>
      <c r="EV735" s="25"/>
      <c r="EW735" s="25"/>
      <c r="EX735" s="25"/>
      <c r="EY735" s="25"/>
      <c r="EZ735" s="25"/>
      <c r="FA735" s="25"/>
      <c r="FB735" s="25"/>
      <c r="FC735" s="25"/>
      <c r="FD735" s="25"/>
      <c r="FE735" s="25"/>
      <c r="FF735" s="25"/>
      <c r="FG735" s="25"/>
      <c r="FH735" s="25"/>
      <c r="FI735" s="25"/>
      <c r="FJ735" s="25"/>
      <c r="FK735" s="25"/>
      <c r="FL735" s="25"/>
      <c r="FM735" s="25"/>
      <c r="FN735" s="25"/>
      <c r="FO735" s="25"/>
      <c r="FP735" s="25"/>
      <c r="FQ735" s="25"/>
      <c r="FR735" s="25"/>
      <c r="FS735" s="25"/>
      <c r="FT735" s="25"/>
      <c r="FU735" s="25"/>
      <c r="FV735" s="25"/>
      <c r="FW735" s="25"/>
      <c r="FX735" s="25"/>
      <c r="FY735" s="25"/>
      <c r="FZ735" s="25"/>
      <c r="GA735" s="25"/>
      <c r="GB735" s="25"/>
      <c r="GC735" s="25"/>
      <c r="GD735" s="25"/>
      <c r="GE735" s="25"/>
      <c r="GF735" s="25"/>
      <c r="GG735" s="25"/>
      <c r="GH735" s="25"/>
      <c r="GI735" s="25"/>
      <c r="GJ735" s="25"/>
      <c r="GK735" s="25"/>
      <c r="GL735" s="25"/>
      <c r="GM735" s="25"/>
      <c r="GN735" s="25"/>
      <c r="GO735" s="25"/>
      <c r="GP735" s="25"/>
      <c r="GQ735" s="25"/>
      <c r="GR735" s="25"/>
      <c r="GS735" s="25"/>
      <c r="GT735" s="25"/>
      <c r="GU735" s="25"/>
      <c r="GV735" s="25"/>
      <c r="GW735" s="25"/>
      <c r="GX735" s="25"/>
      <c r="GY735" s="25"/>
      <c r="GZ735" s="25"/>
      <c r="HA735" s="25"/>
      <c r="HB735" s="25"/>
      <c r="HC735" s="25"/>
      <c r="HD735" s="25"/>
      <c r="HE735" s="25"/>
      <c r="HF735" s="25"/>
      <c r="HG735" s="25"/>
      <c r="HH735" s="25"/>
      <c r="HI735" s="25"/>
      <c r="HJ735" s="25"/>
      <c r="HK735" s="25"/>
      <c r="HL735" s="25"/>
      <c r="HM735" s="25"/>
      <c r="HN735" s="25"/>
      <c r="HO735" s="25"/>
      <c r="HP735" s="25"/>
      <c r="HQ735" s="25"/>
      <c r="HR735" s="25"/>
      <c r="HS735" s="25"/>
      <c r="HT735" s="25"/>
    </row>
    <row r="736" spans="1:228">
      <c r="B736" s="49"/>
      <c r="E736" s="58" t="s">
        <v>573</v>
      </c>
      <c r="H736" s="55"/>
      <c r="I736" s="21"/>
      <c r="J736" s="21"/>
      <c r="K736" s="67"/>
      <c r="L736" s="25"/>
    </row>
    <row r="737" spans="1:228" s="149" customFormat="1">
      <c r="A737" s="83"/>
      <c r="B737" s="49"/>
      <c r="C737" s="49"/>
      <c r="D737" s="58"/>
      <c r="E737" s="58" t="s">
        <v>573</v>
      </c>
      <c r="F737" s="58"/>
      <c r="G737" s="49"/>
      <c r="H737" s="55"/>
      <c r="I737" s="21"/>
      <c r="J737" s="21"/>
      <c r="K737" s="67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  <c r="AV737" s="25"/>
      <c r="AW737" s="25"/>
      <c r="AX737" s="25"/>
      <c r="AY737" s="25"/>
      <c r="AZ737" s="25"/>
      <c r="BA737" s="25"/>
      <c r="BB737" s="25"/>
      <c r="BC737" s="25"/>
      <c r="BD737" s="25"/>
      <c r="BE737" s="25"/>
      <c r="BF737" s="25"/>
      <c r="BG737" s="25"/>
      <c r="BH737" s="25"/>
      <c r="BI737" s="25"/>
      <c r="BJ737" s="25"/>
      <c r="BK737" s="25"/>
      <c r="BL737" s="25"/>
      <c r="BM737" s="25"/>
      <c r="BN737" s="25"/>
      <c r="BO737" s="25"/>
      <c r="BP737" s="25"/>
      <c r="BQ737" s="25"/>
      <c r="BR737" s="25"/>
      <c r="BS737" s="25"/>
      <c r="BT737" s="25"/>
      <c r="BU737" s="25"/>
      <c r="BV737" s="25"/>
      <c r="BW737" s="25"/>
      <c r="BX737" s="25"/>
      <c r="BY737" s="25"/>
      <c r="BZ737" s="25"/>
      <c r="CA737" s="25"/>
      <c r="CB737" s="25"/>
      <c r="CC737" s="25"/>
      <c r="CD737" s="25"/>
      <c r="CE737" s="25"/>
      <c r="CF737" s="25"/>
      <c r="CG737" s="25"/>
      <c r="CH737" s="25"/>
      <c r="CI737" s="25"/>
      <c r="CJ737" s="25"/>
      <c r="CK737" s="25"/>
      <c r="CL737" s="25"/>
      <c r="CM737" s="25"/>
      <c r="CN737" s="25"/>
      <c r="CO737" s="25"/>
      <c r="CP737" s="25"/>
      <c r="CQ737" s="25"/>
      <c r="CR737" s="25"/>
      <c r="CS737" s="25"/>
      <c r="CT737" s="25"/>
      <c r="CU737" s="25"/>
      <c r="CV737" s="25"/>
      <c r="CW737" s="25"/>
      <c r="CX737" s="25"/>
      <c r="CY737" s="25"/>
      <c r="CZ737" s="25"/>
      <c r="DA737" s="25"/>
      <c r="DB737" s="25"/>
      <c r="DC737" s="25"/>
      <c r="DD737" s="25"/>
      <c r="DE737" s="25"/>
      <c r="DF737" s="25"/>
      <c r="DG737" s="25"/>
      <c r="DH737" s="25"/>
      <c r="DI737" s="25"/>
      <c r="DJ737" s="25"/>
      <c r="DK737" s="25"/>
      <c r="DL737" s="25"/>
      <c r="DM737" s="25"/>
      <c r="DN737" s="25"/>
      <c r="DO737" s="25"/>
      <c r="DP737" s="25"/>
      <c r="DQ737" s="25"/>
      <c r="DR737" s="25"/>
      <c r="DS737" s="25"/>
      <c r="DT737" s="25"/>
      <c r="DU737" s="25"/>
      <c r="DV737" s="25"/>
      <c r="DW737" s="25"/>
      <c r="DX737" s="25"/>
      <c r="DY737" s="25"/>
      <c r="DZ737" s="25"/>
      <c r="EA737" s="25"/>
      <c r="EB737" s="25"/>
      <c r="EC737" s="25"/>
      <c r="ED737" s="25"/>
      <c r="EE737" s="25"/>
      <c r="EF737" s="25"/>
      <c r="EG737" s="25"/>
      <c r="EH737" s="25"/>
      <c r="EI737" s="25"/>
      <c r="EJ737" s="25"/>
      <c r="EK737" s="25"/>
      <c r="EL737" s="25"/>
      <c r="EM737" s="25"/>
      <c r="EN737" s="25"/>
      <c r="EO737" s="25"/>
      <c r="EP737" s="25"/>
      <c r="EQ737" s="25"/>
      <c r="ER737" s="25"/>
      <c r="ES737" s="25"/>
      <c r="ET737" s="25"/>
      <c r="EU737" s="25"/>
      <c r="EV737" s="25"/>
      <c r="EW737" s="25"/>
      <c r="EX737" s="25"/>
      <c r="EY737" s="25"/>
      <c r="EZ737" s="25"/>
      <c r="FA737" s="25"/>
      <c r="FB737" s="25"/>
      <c r="FC737" s="25"/>
      <c r="FD737" s="25"/>
      <c r="FE737" s="25"/>
      <c r="FF737" s="25"/>
      <c r="FG737" s="25"/>
      <c r="FH737" s="25"/>
      <c r="FI737" s="25"/>
      <c r="FJ737" s="25"/>
      <c r="FK737" s="25"/>
      <c r="FL737" s="25"/>
      <c r="FM737" s="25"/>
      <c r="FN737" s="25"/>
      <c r="FO737" s="25"/>
      <c r="FP737" s="25"/>
      <c r="FQ737" s="25"/>
      <c r="FR737" s="25"/>
      <c r="FS737" s="25"/>
      <c r="FT737" s="25"/>
      <c r="FU737" s="25"/>
      <c r="FV737" s="25"/>
      <c r="FW737" s="25"/>
      <c r="FX737" s="25"/>
      <c r="FY737" s="25"/>
      <c r="FZ737" s="25"/>
      <c r="GA737" s="25"/>
      <c r="GB737" s="25"/>
      <c r="GC737" s="25"/>
      <c r="GD737" s="25"/>
      <c r="GE737" s="25"/>
      <c r="GF737" s="25"/>
      <c r="GG737" s="25"/>
      <c r="GH737" s="25"/>
      <c r="GI737" s="25"/>
      <c r="GJ737" s="25"/>
      <c r="GK737" s="25"/>
      <c r="GL737" s="25"/>
      <c r="GM737" s="25"/>
      <c r="GN737" s="25"/>
      <c r="GO737" s="25"/>
      <c r="GP737" s="25"/>
      <c r="GQ737" s="25"/>
      <c r="GR737" s="25"/>
      <c r="GS737" s="25"/>
      <c r="GT737" s="25"/>
      <c r="GU737" s="25"/>
      <c r="GV737" s="25"/>
      <c r="GW737" s="25"/>
      <c r="GX737" s="25"/>
      <c r="GY737" s="25"/>
      <c r="GZ737" s="25"/>
      <c r="HA737" s="25"/>
      <c r="HB737" s="25"/>
      <c r="HC737" s="25"/>
      <c r="HD737" s="25"/>
      <c r="HE737" s="25"/>
      <c r="HF737" s="25"/>
      <c r="HG737" s="25"/>
      <c r="HH737" s="25"/>
      <c r="HI737" s="25"/>
      <c r="HJ737" s="25"/>
      <c r="HK737" s="25"/>
      <c r="HL737" s="25"/>
      <c r="HM737" s="25"/>
      <c r="HN737" s="25"/>
      <c r="HO737" s="25"/>
      <c r="HP737" s="25"/>
      <c r="HQ737" s="25"/>
      <c r="HR737" s="25"/>
      <c r="HS737" s="25"/>
      <c r="HT737" s="25"/>
    </row>
    <row r="738" spans="1:228" s="71" customFormat="1">
      <c r="A738" s="83"/>
      <c r="B738" s="49"/>
      <c r="C738" s="49"/>
      <c r="D738" s="58"/>
      <c r="E738" s="58" t="s">
        <v>573</v>
      </c>
      <c r="F738" s="58"/>
      <c r="G738" s="49"/>
      <c r="H738" s="55"/>
      <c r="I738" s="21"/>
      <c r="J738" s="21"/>
      <c r="K738" s="67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  <c r="AV738" s="25"/>
      <c r="AW738" s="25"/>
      <c r="AX738" s="25"/>
      <c r="AY738" s="25"/>
      <c r="AZ738" s="25"/>
      <c r="BA738" s="25"/>
      <c r="BB738" s="25"/>
      <c r="BC738" s="25"/>
      <c r="BD738" s="25"/>
      <c r="BE738" s="25"/>
      <c r="BF738" s="25"/>
      <c r="BG738" s="25"/>
      <c r="BH738" s="25"/>
      <c r="BI738" s="25"/>
      <c r="BJ738" s="25"/>
      <c r="BK738" s="25"/>
      <c r="BL738" s="25"/>
      <c r="BM738" s="25"/>
      <c r="BN738" s="25"/>
      <c r="BO738" s="25"/>
      <c r="BP738" s="25"/>
      <c r="BQ738" s="25"/>
      <c r="BR738" s="25"/>
      <c r="BS738" s="25"/>
      <c r="BT738" s="25"/>
      <c r="BU738" s="25"/>
      <c r="BV738" s="25"/>
      <c r="BW738" s="25"/>
      <c r="BX738" s="25"/>
      <c r="BY738" s="25"/>
      <c r="BZ738" s="25"/>
      <c r="CA738" s="25"/>
      <c r="CB738" s="25"/>
      <c r="CC738" s="25"/>
      <c r="CD738" s="25"/>
      <c r="CE738" s="25"/>
      <c r="CF738" s="25"/>
      <c r="CG738" s="25"/>
      <c r="CH738" s="25"/>
      <c r="CI738" s="25"/>
      <c r="CJ738" s="25"/>
      <c r="CK738" s="25"/>
      <c r="CL738" s="25"/>
      <c r="CM738" s="25"/>
      <c r="CN738" s="25"/>
      <c r="CO738" s="25"/>
      <c r="CP738" s="25"/>
      <c r="CQ738" s="25"/>
      <c r="CR738" s="25"/>
      <c r="CS738" s="25"/>
      <c r="CT738" s="25"/>
      <c r="CU738" s="25"/>
      <c r="CV738" s="25"/>
      <c r="CW738" s="25"/>
      <c r="CX738" s="25"/>
      <c r="CY738" s="25"/>
      <c r="CZ738" s="25"/>
      <c r="DA738" s="25"/>
      <c r="DB738" s="25"/>
      <c r="DC738" s="25"/>
      <c r="DD738" s="25"/>
      <c r="DE738" s="25"/>
      <c r="DF738" s="25"/>
      <c r="DG738" s="25"/>
      <c r="DH738" s="25"/>
      <c r="DI738" s="25"/>
      <c r="DJ738" s="25"/>
      <c r="DK738" s="25"/>
      <c r="DL738" s="25"/>
      <c r="DM738" s="25"/>
      <c r="DN738" s="25"/>
      <c r="DO738" s="25"/>
      <c r="DP738" s="25"/>
      <c r="DQ738" s="25"/>
      <c r="DR738" s="25"/>
      <c r="DS738" s="25"/>
      <c r="DT738" s="25"/>
      <c r="DU738" s="25"/>
      <c r="DV738" s="25"/>
      <c r="DW738" s="25"/>
      <c r="DX738" s="25"/>
      <c r="DY738" s="25"/>
      <c r="DZ738" s="25"/>
      <c r="EA738" s="25"/>
      <c r="EB738" s="25"/>
      <c r="EC738" s="25"/>
      <c r="ED738" s="25"/>
      <c r="EE738" s="25"/>
      <c r="EF738" s="25"/>
      <c r="EG738" s="25"/>
      <c r="EH738" s="25"/>
      <c r="EI738" s="25"/>
      <c r="EJ738" s="25"/>
      <c r="EK738" s="25"/>
      <c r="EL738" s="25"/>
      <c r="EM738" s="25"/>
      <c r="EN738" s="25"/>
      <c r="EO738" s="25"/>
      <c r="EP738" s="25"/>
      <c r="EQ738" s="25"/>
      <c r="ER738" s="25"/>
      <c r="ES738" s="25"/>
      <c r="ET738" s="25"/>
      <c r="EU738" s="25"/>
      <c r="EV738" s="25"/>
      <c r="EW738" s="25"/>
      <c r="EX738" s="25"/>
      <c r="EY738" s="25"/>
      <c r="EZ738" s="25"/>
      <c r="FA738" s="25"/>
      <c r="FB738" s="25"/>
      <c r="FC738" s="25"/>
      <c r="FD738" s="25"/>
      <c r="FE738" s="25"/>
      <c r="FF738" s="25"/>
      <c r="FG738" s="25"/>
      <c r="FH738" s="25"/>
      <c r="FI738" s="25"/>
      <c r="FJ738" s="25"/>
      <c r="FK738" s="25"/>
      <c r="FL738" s="25"/>
      <c r="FM738" s="25"/>
      <c r="FN738" s="25"/>
      <c r="FO738" s="25"/>
      <c r="FP738" s="25"/>
      <c r="FQ738" s="25"/>
      <c r="FR738" s="25"/>
      <c r="FS738" s="25"/>
      <c r="FT738" s="25"/>
      <c r="FU738" s="25"/>
      <c r="FV738" s="25"/>
      <c r="FW738" s="25"/>
      <c r="FX738" s="25"/>
      <c r="FY738" s="25"/>
      <c r="FZ738" s="25"/>
      <c r="GA738" s="25"/>
      <c r="GB738" s="25"/>
      <c r="GC738" s="25"/>
      <c r="GD738" s="25"/>
      <c r="GE738" s="25"/>
      <c r="GF738" s="25"/>
      <c r="GG738" s="25"/>
      <c r="GH738" s="25"/>
      <c r="GI738" s="25"/>
      <c r="GJ738" s="25"/>
      <c r="GK738" s="25"/>
      <c r="GL738" s="25"/>
      <c r="GM738" s="25"/>
      <c r="GN738" s="25"/>
      <c r="GO738" s="25"/>
      <c r="GP738" s="25"/>
      <c r="GQ738" s="25"/>
      <c r="GR738" s="25"/>
      <c r="GS738" s="25"/>
      <c r="GT738" s="25"/>
      <c r="GU738" s="25"/>
      <c r="GV738" s="25"/>
      <c r="GW738" s="25"/>
      <c r="GX738" s="25"/>
      <c r="GY738" s="25"/>
      <c r="GZ738" s="25"/>
      <c r="HA738" s="25"/>
      <c r="HB738" s="25"/>
      <c r="HC738" s="25"/>
      <c r="HD738" s="25"/>
      <c r="HE738" s="25"/>
      <c r="HF738" s="25"/>
      <c r="HG738" s="25"/>
      <c r="HH738" s="25"/>
      <c r="HI738" s="25"/>
      <c r="HJ738" s="25"/>
      <c r="HK738" s="25"/>
      <c r="HL738" s="25"/>
      <c r="HM738" s="25"/>
      <c r="HN738" s="25"/>
      <c r="HO738" s="25"/>
      <c r="HP738" s="25"/>
      <c r="HQ738" s="25"/>
      <c r="HR738" s="25"/>
      <c r="HS738" s="25"/>
      <c r="HT738" s="25"/>
    </row>
    <row r="739" spans="1:228">
      <c r="B739" s="49"/>
      <c r="E739" s="58" t="s">
        <v>573</v>
      </c>
      <c r="H739" s="55"/>
      <c r="I739" s="21"/>
      <c r="J739" s="21"/>
      <c r="K739" s="67"/>
      <c r="L739" s="25"/>
    </row>
    <row r="740" spans="1:228">
      <c r="B740" s="49"/>
      <c r="E740" s="58" t="s">
        <v>573</v>
      </c>
      <c r="H740" s="55"/>
      <c r="I740" s="21"/>
      <c r="J740" s="21"/>
      <c r="K740" s="67"/>
      <c r="L740" s="25"/>
    </row>
    <row r="741" spans="1:228">
      <c r="B741" s="49"/>
      <c r="E741" s="58" t="s">
        <v>573</v>
      </c>
      <c r="H741" s="55"/>
      <c r="I741" s="21"/>
      <c r="J741" s="21"/>
      <c r="K741" s="67"/>
      <c r="L741" s="25"/>
    </row>
    <row r="742" spans="1:228">
      <c r="B742" s="49"/>
      <c r="E742" s="58" t="s">
        <v>573</v>
      </c>
      <c r="H742" s="55"/>
      <c r="I742" s="21"/>
      <c r="J742" s="21"/>
      <c r="K742" s="67"/>
      <c r="L742" s="25"/>
    </row>
    <row r="743" spans="1:228">
      <c r="B743" s="49"/>
      <c r="E743" s="58" t="s">
        <v>573</v>
      </c>
      <c r="H743" s="55"/>
      <c r="I743" s="21"/>
      <c r="J743" s="21"/>
      <c r="K743" s="67"/>
      <c r="L743" s="25"/>
    </row>
    <row r="744" spans="1:228">
      <c r="B744" s="49"/>
      <c r="E744" s="58" t="s">
        <v>573</v>
      </c>
      <c r="H744" s="55"/>
      <c r="I744" s="21"/>
      <c r="J744" s="21"/>
      <c r="K744" s="67"/>
      <c r="L744" s="25"/>
    </row>
    <row r="745" spans="1:228">
      <c r="B745" s="49"/>
      <c r="E745" s="58" t="s">
        <v>573</v>
      </c>
      <c r="H745" s="55"/>
      <c r="I745" s="21"/>
      <c r="J745" s="21"/>
      <c r="K745" s="67"/>
      <c r="L745" s="25"/>
    </row>
    <row r="746" spans="1:228">
      <c r="B746" s="49"/>
      <c r="E746" s="58" t="s">
        <v>573</v>
      </c>
      <c r="H746" s="55"/>
      <c r="I746" s="21"/>
      <c r="J746" s="21"/>
      <c r="K746" s="67"/>
      <c r="L746" s="25"/>
    </row>
    <row r="747" spans="1:228">
      <c r="B747" s="49"/>
      <c r="E747" s="58" t="s">
        <v>573</v>
      </c>
      <c r="H747" s="55"/>
      <c r="I747" s="21"/>
      <c r="J747" s="21"/>
      <c r="K747" s="67"/>
      <c r="L747" s="25"/>
    </row>
    <row r="748" spans="1:228">
      <c r="B748" s="49"/>
      <c r="E748" s="58" t="s">
        <v>573</v>
      </c>
      <c r="H748" s="55"/>
      <c r="I748" s="21"/>
      <c r="J748" s="21"/>
      <c r="K748" s="67"/>
      <c r="L748" s="25"/>
    </row>
    <row r="749" spans="1:228" s="71" customFormat="1">
      <c r="A749" s="83"/>
      <c r="B749" s="49"/>
      <c r="C749" s="49"/>
      <c r="D749" s="58"/>
      <c r="E749" s="58" t="s">
        <v>573</v>
      </c>
      <c r="F749" s="58"/>
      <c r="G749" s="49"/>
      <c r="H749" s="55"/>
      <c r="I749" s="21"/>
      <c r="J749" s="21"/>
      <c r="K749" s="67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  <c r="AV749" s="25"/>
      <c r="AW749" s="25"/>
      <c r="AX749" s="25"/>
      <c r="AY749" s="25"/>
      <c r="AZ749" s="25"/>
      <c r="BA749" s="25"/>
      <c r="BB749" s="25"/>
      <c r="BC749" s="25"/>
      <c r="BD749" s="25"/>
      <c r="BE749" s="25"/>
      <c r="BF749" s="25"/>
      <c r="BG749" s="25"/>
      <c r="BH749" s="25"/>
      <c r="BI749" s="25"/>
      <c r="BJ749" s="25"/>
      <c r="BK749" s="25"/>
      <c r="BL749" s="25"/>
      <c r="BM749" s="25"/>
      <c r="BN749" s="25"/>
      <c r="BO749" s="25"/>
      <c r="BP749" s="25"/>
      <c r="BQ749" s="25"/>
      <c r="BR749" s="25"/>
      <c r="BS749" s="25"/>
      <c r="BT749" s="25"/>
      <c r="BU749" s="25"/>
      <c r="BV749" s="25"/>
      <c r="BW749" s="25"/>
      <c r="BX749" s="25"/>
      <c r="BY749" s="25"/>
      <c r="BZ749" s="25"/>
      <c r="CA749" s="25"/>
      <c r="CB749" s="25"/>
      <c r="CC749" s="25"/>
      <c r="CD749" s="25"/>
      <c r="CE749" s="25"/>
      <c r="CF749" s="25"/>
      <c r="CG749" s="25"/>
      <c r="CH749" s="25"/>
      <c r="CI749" s="25"/>
      <c r="CJ749" s="25"/>
      <c r="CK749" s="25"/>
      <c r="CL749" s="25"/>
      <c r="CM749" s="25"/>
      <c r="CN749" s="25"/>
      <c r="CO749" s="25"/>
      <c r="CP749" s="25"/>
      <c r="CQ749" s="25"/>
      <c r="CR749" s="25"/>
      <c r="CS749" s="25"/>
      <c r="CT749" s="25"/>
      <c r="CU749" s="25"/>
      <c r="CV749" s="25"/>
      <c r="CW749" s="25"/>
      <c r="CX749" s="25"/>
      <c r="CY749" s="25"/>
      <c r="CZ749" s="25"/>
      <c r="DA749" s="25"/>
      <c r="DB749" s="25"/>
      <c r="DC749" s="25"/>
      <c r="DD749" s="25"/>
      <c r="DE749" s="25"/>
      <c r="DF749" s="25"/>
      <c r="DG749" s="25"/>
      <c r="DH749" s="25"/>
      <c r="DI749" s="25"/>
      <c r="DJ749" s="25"/>
      <c r="DK749" s="25"/>
      <c r="DL749" s="25"/>
      <c r="DM749" s="25"/>
      <c r="DN749" s="25"/>
      <c r="DO749" s="25"/>
      <c r="DP749" s="25"/>
      <c r="DQ749" s="25"/>
      <c r="DR749" s="25"/>
      <c r="DS749" s="25"/>
      <c r="DT749" s="25"/>
      <c r="DU749" s="25"/>
      <c r="DV749" s="25"/>
      <c r="DW749" s="25"/>
      <c r="DX749" s="25"/>
      <c r="DY749" s="25"/>
      <c r="DZ749" s="25"/>
      <c r="EA749" s="25"/>
      <c r="EB749" s="25"/>
      <c r="EC749" s="25"/>
      <c r="ED749" s="25"/>
      <c r="EE749" s="25"/>
      <c r="EF749" s="25"/>
      <c r="EG749" s="25"/>
      <c r="EH749" s="25"/>
      <c r="EI749" s="25"/>
      <c r="EJ749" s="25"/>
      <c r="EK749" s="25"/>
      <c r="EL749" s="25"/>
      <c r="EM749" s="25"/>
      <c r="EN749" s="25"/>
      <c r="EO749" s="25"/>
      <c r="EP749" s="25"/>
      <c r="EQ749" s="25"/>
      <c r="ER749" s="25"/>
      <c r="ES749" s="25"/>
      <c r="ET749" s="25"/>
      <c r="EU749" s="25"/>
      <c r="EV749" s="25"/>
      <c r="EW749" s="25"/>
      <c r="EX749" s="25"/>
      <c r="EY749" s="25"/>
      <c r="EZ749" s="25"/>
      <c r="FA749" s="25"/>
      <c r="FB749" s="25"/>
      <c r="FC749" s="25"/>
      <c r="FD749" s="25"/>
      <c r="FE749" s="25"/>
      <c r="FF749" s="25"/>
      <c r="FG749" s="25"/>
      <c r="FH749" s="25"/>
      <c r="FI749" s="25"/>
      <c r="FJ749" s="25"/>
      <c r="FK749" s="25"/>
      <c r="FL749" s="25"/>
      <c r="FM749" s="25"/>
      <c r="FN749" s="25"/>
      <c r="FO749" s="25"/>
      <c r="FP749" s="25"/>
      <c r="FQ749" s="25"/>
      <c r="FR749" s="25"/>
      <c r="FS749" s="25"/>
      <c r="FT749" s="25"/>
      <c r="FU749" s="25"/>
      <c r="FV749" s="25"/>
      <c r="FW749" s="25"/>
      <c r="FX749" s="25"/>
      <c r="FY749" s="25"/>
      <c r="FZ749" s="25"/>
      <c r="GA749" s="25"/>
      <c r="GB749" s="25"/>
      <c r="GC749" s="25"/>
      <c r="GD749" s="25"/>
      <c r="GE749" s="25"/>
      <c r="GF749" s="25"/>
      <c r="GG749" s="25"/>
      <c r="GH749" s="25"/>
      <c r="GI749" s="25"/>
      <c r="GJ749" s="25"/>
      <c r="GK749" s="25"/>
      <c r="GL749" s="25"/>
      <c r="GM749" s="25"/>
      <c r="GN749" s="25"/>
      <c r="GO749" s="25"/>
      <c r="GP749" s="25"/>
      <c r="GQ749" s="25"/>
      <c r="GR749" s="25"/>
      <c r="GS749" s="25"/>
      <c r="GT749" s="25"/>
      <c r="GU749" s="25"/>
      <c r="GV749" s="25"/>
      <c r="GW749" s="25"/>
      <c r="GX749" s="25"/>
      <c r="GY749" s="25"/>
      <c r="GZ749" s="25"/>
      <c r="HA749" s="25"/>
      <c r="HB749" s="25"/>
      <c r="HC749" s="25"/>
      <c r="HD749" s="25"/>
      <c r="HE749" s="25"/>
      <c r="HF749" s="25"/>
      <c r="HG749" s="25"/>
      <c r="HH749" s="25"/>
      <c r="HI749" s="25"/>
      <c r="HJ749" s="25"/>
      <c r="HK749" s="25"/>
      <c r="HL749" s="25"/>
      <c r="HM749" s="25"/>
      <c r="HN749" s="25"/>
      <c r="HO749" s="25"/>
      <c r="HP749" s="25"/>
      <c r="HQ749" s="25"/>
      <c r="HR749" s="25"/>
      <c r="HS749" s="25"/>
      <c r="HT749" s="25"/>
    </row>
    <row r="750" spans="1:228">
      <c r="E750" s="58" t="s">
        <v>674</v>
      </c>
    </row>
    <row r="751" spans="1:228">
      <c r="E751" s="58" t="s">
        <v>674</v>
      </c>
    </row>
    <row r="752" spans="1:228">
      <c r="E752" s="58" t="s">
        <v>674</v>
      </c>
    </row>
    <row r="753" spans="1:12">
      <c r="E753" s="58" t="s">
        <v>674</v>
      </c>
    </row>
    <row r="754" spans="1:12">
      <c r="E754" s="58" t="s">
        <v>674</v>
      </c>
    </row>
    <row r="755" spans="1:12">
      <c r="E755" s="58" t="s">
        <v>674</v>
      </c>
    </row>
    <row r="756" spans="1:12">
      <c r="E756" s="58" t="s">
        <v>674</v>
      </c>
    </row>
    <row r="757" spans="1:12">
      <c r="E757" s="58" t="s">
        <v>674</v>
      </c>
    </row>
    <row r="758" spans="1:12">
      <c r="E758" s="58" t="s">
        <v>674</v>
      </c>
    </row>
    <row r="759" spans="1:12">
      <c r="E759" s="58" t="s">
        <v>674</v>
      </c>
    </row>
    <row r="760" spans="1:12" s="71" customFormat="1">
      <c r="A760" s="82">
        <v>25000</v>
      </c>
      <c r="B760" s="71" t="s">
        <v>157</v>
      </c>
      <c r="C760" s="191">
        <v>10</v>
      </c>
      <c r="D760" s="197"/>
      <c r="E760" s="197" t="s">
        <v>674</v>
      </c>
      <c r="F760" s="197" t="s">
        <v>674</v>
      </c>
      <c r="G760" s="197" t="s">
        <v>674</v>
      </c>
      <c r="H760" s="191"/>
      <c r="I760" s="191" t="s">
        <v>675</v>
      </c>
      <c r="J760" s="191" t="s">
        <v>466</v>
      </c>
      <c r="K760" s="191" t="s">
        <v>677</v>
      </c>
      <c r="L760" s="196" t="s">
        <v>678</v>
      </c>
    </row>
    <row r="761" spans="1:12">
      <c r="E761" s="58" t="s">
        <v>674</v>
      </c>
    </row>
    <row r="762" spans="1:12">
      <c r="E762" s="58" t="s">
        <v>674</v>
      </c>
    </row>
    <row r="763" spans="1:12">
      <c r="E763" s="58" t="s">
        <v>674</v>
      </c>
    </row>
    <row r="764" spans="1:12">
      <c r="E764" s="58" t="s">
        <v>674</v>
      </c>
    </row>
    <row r="765" spans="1:12">
      <c r="E765" s="58" t="s">
        <v>674</v>
      </c>
    </row>
    <row r="766" spans="1:12">
      <c r="E766" s="58" t="s">
        <v>674</v>
      </c>
    </row>
    <row r="767" spans="1:12">
      <c r="E767" s="58" t="s">
        <v>674</v>
      </c>
    </row>
    <row r="768" spans="1:12">
      <c r="E768" s="58" t="s">
        <v>674</v>
      </c>
    </row>
    <row r="769" spans="1:12">
      <c r="E769" s="58" t="s">
        <v>674</v>
      </c>
    </row>
    <row r="770" spans="1:12">
      <c r="E770" s="58" t="s">
        <v>674</v>
      </c>
    </row>
    <row r="771" spans="1:12" s="71" customFormat="1">
      <c r="A771" s="82">
        <v>12500</v>
      </c>
      <c r="B771" s="71" t="s">
        <v>168</v>
      </c>
      <c r="C771" s="191">
        <v>12</v>
      </c>
      <c r="D771" s="197"/>
      <c r="E771" s="197" t="s">
        <v>620</v>
      </c>
      <c r="F771" s="197" t="s">
        <v>620</v>
      </c>
      <c r="G771" s="197" t="s">
        <v>620</v>
      </c>
      <c r="H771" s="191"/>
      <c r="I771" s="191" t="s">
        <v>129</v>
      </c>
      <c r="J771" s="191" t="s">
        <v>132</v>
      </c>
      <c r="K771" s="190" t="s">
        <v>283</v>
      </c>
      <c r="L771" s="194" t="s">
        <v>180</v>
      </c>
    </row>
    <row r="772" spans="1:12">
      <c r="E772" s="58" t="s">
        <v>620</v>
      </c>
    </row>
    <row r="773" spans="1:12">
      <c r="E773" s="58" t="s">
        <v>620</v>
      </c>
    </row>
    <row r="774" spans="1:12">
      <c r="E774" s="58" t="s">
        <v>620</v>
      </c>
    </row>
    <row r="775" spans="1:12">
      <c r="E775" s="58" t="s">
        <v>620</v>
      </c>
    </row>
    <row r="776" spans="1:12">
      <c r="E776" s="58" t="s">
        <v>620</v>
      </c>
    </row>
    <row r="777" spans="1:12">
      <c r="E777" s="58" t="s">
        <v>620</v>
      </c>
    </row>
    <row r="778" spans="1:12">
      <c r="E778" s="58" t="s">
        <v>620</v>
      </c>
    </row>
    <row r="779" spans="1:12">
      <c r="E779" s="58" t="s">
        <v>620</v>
      </c>
    </row>
    <row r="780" spans="1:12">
      <c r="E780" s="58" t="s">
        <v>620</v>
      </c>
    </row>
    <row r="781" spans="1:12">
      <c r="E781" s="58" t="s">
        <v>620</v>
      </c>
    </row>
    <row r="782" spans="1:12">
      <c r="E782" s="58" t="s">
        <v>620</v>
      </c>
    </row>
    <row r="783" spans="1:12">
      <c r="E783" s="58" t="s">
        <v>620</v>
      </c>
    </row>
    <row r="784" spans="1:12" s="71" customFormat="1" ht="26.25">
      <c r="A784" s="82">
        <v>45000</v>
      </c>
      <c r="B784" s="71" t="s">
        <v>274</v>
      </c>
      <c r="C784" s="191">
        <v>10</v>
      </c>
      <c r="D784" s="197"/>
      <c r="E784" s="197" t="s">
        <v>234</v>
      </c>
      <c r="F784" s="197" t="s">
        <v>234</v>
      </c>
      <c r="G784" s="197" t="s">
        <v>234</v>
      </c>
      <c r="H784" s="191"/>
      <c r="I784" s="191" t="s">
        <v>726</v>
      </c>
      <c r="J784" s="191" t="s">
        <v>727</v>
      </c>
      <c r="K784" s="190" t="s">
        <v>728</v>
      </c>
      <c r="L784" s="194" t="s">
        <v>729</v>
      </c>
    </row>
    <row r="785" spans="1:12">
      <c r="E785" s="58" t="s">
        <v>234</v>
      </c>
    </row>
    <row r="786" spans="1:12">
      <c r="E786" s="58" t="s">
        <v>234</v>
      </c>
    </row>
    <row r="787" spans="1:12">
      <c r="E787" s="58" t="s">
        <v>234</v>
      </c>
    </row>
    <row r="788" spans="1:12">
      <c r="E788" s="58" t="s">
        <v>234</v>
      </c>
    </row>
    <row r="789" spans="1:12">
      <c r="E789" s="58" t="s">
        <v>234</v>
      </c>
    </row>
    <row r="790" spans="1:12">
      <c r="E790" s="58" t="s">
        <v>234</v>
      </c>
    </row>
    <row r="791" spans="1:12">
      <c r="E791" s="58" t="s">
        <v>234</v>
      </c>
    </row>
    <row r="792" spans="1:12">
      <c r="E792" s="58" t="s">
        <v>234</v>
      </c>
    </row>
    <row r="793" spans="1:12">
      <c r="E793" s="58" t="s">
        <v>234</v>
      </c>
    </row>
    <row r="794" spans="1:12">
      <c r="E794" s="58" t="s">
        <v>234</v>
      </c>
    </row>
    <row r="795" spans="1:12" s="71" customFormat="1" ht="26.25">
      <c r="A795" s="82">
        <v>45000</v>
      </c>
      <c r="B795" s="71" t="s">
        <v>274</v>
      </c>
      <c r="C795" s="191">
        <v>10</v>
      </c>
      <c r="D795" s="197"/>
      <c r="E795" s="197" t="s">
        <v>234</v>
      </c>
      <c r="F795" s="197" t="s">
        <v>234</v>
      </c>
      <c r="G795" s="197" t="s">
        <v>234</v>
      </c>
      <c r="H795" s="191"/>
      <c r="I795" s="191" t="s">
        <v>726</v>
      </c>
      <c r="J795" s="191" t="s">
        <v>727</v>
      </c>
      <c r="K795" s="190" t="s">
        <v>728</v>
      </c>
      <c r="L795" s="194" t="s">
        <v>729</v>
      </c>
    </row>
    <row r="796" spans="1:12">
      <c r="E796" s="58" t="s">
        <v>234</v>
      </c>
    </row>
    <row r="797" spans="1:12">
      <c r="E797" s="58" t="s">
        <v>234</v>
      </c>
    </row>
    <row r="798" spans="1:12">
      <c r="E798" s="58" t="s">
        <v>234</v>
      </c>
    </row>
    <row r="799" spans="1:12">
      <c r="E799" s="58" t="s">
        <v>234</v>
      </c>
    </row>
    <row r="800" spans="1:12">
      <c r="E800" s="58" t="s">
        <v>234</v>
      </c>
    </row>
    <row r="801" spans="1:12">
      <c r="E801" s="58" t="s">
        <v>234</v>
      </c>
    </row>
    <row r="802" spans="1:12">
      <c r="E802" s="58" t="s">
        <v>234</v>
      </c>
    </row>
    <row r="803" spans="1:12">
      <c r="E803" s="58" t="s">
        <v>234</v>
      </c>
    </row>
    <row r="804" spans="1:12">
      <c r="E804" s="58" t="s">
        <v>234</v>
      </c>
    </row>
    <row r="805" spans="1:12">
      <c r="E805" s="58" t="s">
        <v>234</v>
      </c>
    </row>
    <row r="806" spans="1:12" s="71" customFormat="1" ht="26.25">
      <c r="A806" s="82">
        <v>8000</v>
      </c>
      <c r="B806" s="71" t="s">
        <v>175</v>
      </c>
      <c r="C806" s="191">
        <v>10</v>
      </c>
      <c r="D806" s="197"/>
      <c r="E806" s="197" t="s">
        <v>617</v>
      </c>
      <c r="F806" s="197" t="s">
        <v>617</v>
      </c>
      <c r="G806" s="197" t="s">
        <v>617</v>
      </c>
      <c r="H806" s="191"/>
      <c r="I806" s="191" t="s">
        <v>619</v>
      </c>
      <c r="J806" s="191" t="s">
        <v>618</v>
      </c>
      <c r="K806" s="201" t="s">
        <v>733</v>
      </c>
      <c r="L806" s="194" t="s">
        <v>653</v>
      </c>
    </row>
    <row r="807" spans="1:12">
      <c r="E807" s="58" t="s">
        <v>617</v>
      </c>
    </row>
    <row r="808" spans="1:12">
      <c r="E808" s="58" t="s">
        <v>617</v>
      </c>
    </row>
    <row r="809" spans="1:12">
      <c r="E809" s="58" t="s">
        <v>617</v>
      </c>
    </row>
    <row r="810" spans="1:12">
      <c r="E810" s="58" t="s">
        <v>617</v>
      </c>
    </row>
    <row r="811" spans="1:12">
      <c r="E811" s="58" t="s">
        <v>617</v>
      </c>
    </row>
    <row r="812" spans="1:12">
      <c r="E812" s="58" t="s">
        <v>617</v>
      </c>
    </row>
    <row r="813" spans="1:12">
      <c r="E813" s="58" t="s">
        <v>617</v>
      </c>
    </row>
    <row r="814" spans="1:12">
      <c r="E814" s="58" t="s">
        <v>617</v>
      </c>
    </row>
    <row r="815" spans="1:12">
      <c r="E815" s="58" t="s">
        <v>617</v>
      </c>
    </row>
    <row r="816" spans="1:12">
      <c r="E816" s="58" t="s">
        <v>617</v>
      </c>
    </row>
    <row r="817" spans="1:12" s="71" customFormat="1">
      <c r="A817" s="82">
        <v>8000</v>
      </c>
      <c r="B817" s="71" t="s">
        <v>175</v>
      </c>
      <c r="C817" s="191">
        <v>10</v>
      </c>
      <c r="D817" s="197"/>
      <c r="E817" s="197" t="s">
        <v>740</v>
      </c>
      <c r="F817" s="197" t="s">
        <v>740</v>
      </c>
      <c r="G817" s="197" t="s">
        <v>740</v>
      </c>
      <c r="H817" s="191"/>
      <c r="I817" s="191" t="s">
        <v>228</v>
      </c>
      <c r="J817" s="191" t="s">
        <v>741</v>
      </c>
      <c r="K817" s="191" t="s">
        <v>743</v>
      </c>
      <c r="L817" s="196" t="s">
        <v>744</v>
      </c>
    </row>
    <row r="818" spans="1:12">
      <c r="E818" s="58" t="s">
        <v>740</v>
      </c>
    </row>
    <row r="819" spans="1:12">
      <c r="E819" s="58" t="s">
        <v>740</v>
      </c>
    </row>
    <row r="820" spans="1:12">
      <c r="E820" s="58" t="s">
        <v>740</v>
      </c>
    </row>
    <row r="821" spans="1:12">
      <c r="E821" s="58" t="s">
        <v>740</v>
      </c>
    </row>
    <row r="822" spans="1:12">
      <c r="E822" s="58" t="s">
        <v>740</v>
      </c>
    </row>
    <row r="823" spans="1:12">
      <c r="E823" s="58" t="s">
        <v>740</v>
      </c>
    </row>
    <row r="824" spans="1:12">
      <c r="E824" s="58" t="s">
        <v>740</v>
      </c>
    </row>
    <row r="825" spans="1:12">
      <c r="E825" s="58" t="s">
        <v>740</v>
      </c>
    </row>
    <row r="826" spans="1:12">
      <c r="E826" s="58" t="s">
        <v>740</v>
      </c>
    </row>
    <row r="827" spans="1:12">
      <c r="E827" s="58" t="s">
        <v>740</v>
      </c>
    </row>
    <row r="828" spans="1:12" s="71" customFormat="1">
      <c r="A828" s="82">
        <v>8000</v>
      </c>
      <c r="B828" s="71" t="s">
        <v>175</v>
      </c>
      <c r="C828" s="191">
        <v>10</v>
      </c>
      <c r="D828" s="197"/>
      <c r="E828" s="197" t="s">
        <v>746</v>
      </c>
      <c r="F828" s="197" t="s">
        <v>746</v>
      </c>
      <c r="G828" s="197" t="s">
        <v>746</v>
      </c>
      <c r="H828" s="191"/>
      <c r="I828" s="191" t="s">
        <v>752</v>
      </c>
      <c r="J828" s="191" t="s">
        <v>748</v>
      </c>
      <c r="K828" s="239" t="s">
        <v>750</v>
      </c>
      <c r="L828" s="190" t="s">
        <v>751</v>
      </c>
    </row>
    <row r="829" spans="1:12">
      <c r="E829" s="58" t="s">
        <v>746</v>
      </c>
    </row>
    <row r="830" spans="1:12">
      <c r="E830" s="58" t="s">
        <v>746</v>
      </c>
    </row>
    <row r="831" spans="1:12">
      <c r="E831" s="58" t="s">
        <v>746</v>
      </c>
    </row>
    <row r="832" spans="1:12">
      <c r="E832" s="58" t="s">
        <v>746</v>
      </c>
    </row>
    <row r="833" spans="1:12">
      <c r="E833" s="58" t="s">
        <v>746</v>
      </c>
    </row>
    <row r="834" spans="1:12">
      <c r="E834" s="58" t="s">
        <v>746</v>
      </c>
    </row>
    <row r="835" spans="1:12">
      <c r="E835" s="58" t="s">
        <v>746</v>
      </c>
    </row>
    <row r="836" spans="1:12">
      <c r="E836" s="58" t="s">
        <v>746</v>
      </c>
    </row>
    <row r="837" spans="1:12">
      <c r="E837" s="58" t="s">
        <v>746</v>
      </c>
    </row>
    <row r="838" spans="1:12">
      <c r="E838" s="58" t="s">
        <v>746</v>
      </c>
    </row>
    <row r="839" spans="1:12" s="71" customFormat="1">
      <c r="A839" s="82">
        <v>12500</v>
      </c>
      <c r="B839" s="71" t="s">
        <v>168</v>
      </c>
      <c r="C839" s="191">
        <v>12</v>
      </c>
      <c r="D839" s="197"/>
      <c r="E839" s="197" t="s">
        <v>784</v>
      </c>
      <c r="F839" s="197" t="s">
        <v>784</v>
      </c>
      <c r="G839" s="197" t="s">
        <v>784</v>
      </c>
      <c r="H839" s="191"/>
      <c r="I839" s="191" t="s">
        <v>775</v>
      </c>
      <c r="J839" s="191" t="s">
        <v>788</v>
      </c>
      <c r="K839" s="242" t="s">
        <v>786</v>
      </c>
      <c r="L839" s="183" t="s">
        <v>787</v>
      </c>
    </row>
    <row r="840" spans="1:12">
      <c r="E840" s="58" t="s">
        <v>784</v>
      </c>
    </row>
    <row r="841" spans="1:12">
      <c r="E841" s="58" t="s">
        <v>784</v>
      </c>
    </row>
    <row r="842" spans="1:12">
      <c r="E842" s="58" t="s">
        <v>784</v>
      </c>
    </row>
    <row r="843" spans="1:12">
      <c r="E843" s="58" t="s">
        <v>784</v>
      </c>
    </row>
    <row r="844" spans="1:12">
      <c r="E844" s="58" t="s">
        <v>784</v>
      </c>
    </row>
    <row r="845" spans="1:12">
      <c r="E845" s="58" t="s">
        <v>784</v>
      </c>
    </row>
    <row r="846" spans="1:12">
      <c r="E846" s="58" t="s">
        <v>784</v>
      </c>
    </row>
    <row r="847" spans="1:12">
      <c r="E847" s="58" t="s">
        <v>784</v>
      </c>
    </row>
    <row r="848" spans="1:12">
      <c r="E848" s="58" t="s">
        <v>784</v>
      </c>
    </row>
    <row r="849" spans="1:12">
      <c r="E849" s="58" t="s">
        <v>784</v>
      </c>
    </row>
    <row r="850" spans="1:12">
      <c r="E850" s="58" t="s">
        <v>784</v>
      </c>
    </row>
    <row r="851" spans="1:12">
      <c r="E851" s="58" t="s">
        <v>784</v>
      </c>
    </row>
    <row r="852" spans="1:12" s="71" customFormat="1">
      <c r="A852" s="82">
        <v>12500</v>
      </c>
      <c r="B852" s="71" t="s">
        <v>168</v>
      </c>
      <c r="C852" s="191">
        <v>12</v>
      </c>
      <c r="D852" s="197"/>
      <c r="E852" s="197" t="s">
        <v>778</v>
      </c>
      <c r="F852" s="197" t="s">
        <v>778</v>
      </c>
      <c r="G852" s="197" t="s">
        <v>778</v>
      </c>
      <c r="H852" s="191"/>
      <c r="I852" s="191" t="s">
        <v>785</v>
      </c>
      <c r="J852" s="191" t="s">
        <v>779</v>
      </c>
      <c r="K852" s="191" t="s">
        <v>782</v>
      </c>
      <c r="L852" s="241" t="s">
        <v>783</v>
      </c>
    </row>
    <row r="853" spans="1:12">
      <c r="E853" s="58" t="s">
        <v>778</v>
      </c>
    </row>
    <row r="854" spans="1:12">
      <c r="E854" s="58" t="s">
        <v>778</v>
      </c>
    </row>
    <row r="855" spans="1:12">
      <c r="E855" s="58" t="s">
        <v>778</v>
      </c>
    </row>
    <row r="856" spans="1:12">
      <c r="E856" s="58" t="s">
        <v>778</v>
      </c>
    </row>
    <row r="857" spans="1:12">
      <c r="E857" s="58" t="s">
        <v>778</v>
      </c>
    </row>
    <row r="858" spans="1:12">
      <c r="E858" s="58" t="s">
        <v>778</v>
      </c>
    </row>
    <row r="859" spans="1:12">
      <c r="E859" s="58" t="s">
        <v>778</v>
      </c>
    </row>
    <row r="860" spans="1:12">
      <c r="E860" s="58" t="s">
        <v>778</v>
      </c>
    </row>
    <row r="861" spans="1:12">
      <c r="E861" s="58" t="s">
        <v>778</v>
      </c>
    </row>
    <row r="862" spans="1:12">
      <c r="E862" s="58" t="s">
        <v>778</v>
      </c>
    </row>
    <row r="863" spans="1:12">
      <c r="E863" s="58" t="s">
        <v>778</v>
      </c>
    </row>
    <row r="864" spans="1:12">
      <c r="E864" s="58" t="s">
        <v>778</v>
      </c>
    </row>
    <row r="865" spans="1:12" s="71" customFormat="1">
      <c r="A865" s="82">
        <v>12500</v>
      </c>
      <c r="B865" s="71" t="s">
        <v>168</v>
      </c>
      <c r="C865" s="191">
        <v>12</v>
      </c>
      <c r="D865" s="197"/>
      <c r="E865" s="197" t="s">
        <v>799</v>
      </c>
      <c r="F865" s="197" t="s">
        <v>799</v>
      </c>
      <c r="G865" s="197" t="s">
        <v>799</v>
      </c>
      <c r="H865" s="191"/>
      <c r="I865" s="191" t="s">
        <v>800</v>
      </c>
      <c r="J865" s="191" t="s">
        <v>801</v>
      </c>
      <c r="K865" s="190" t="s">
        <v>808</v>
      </c>
      <c r="L865" s="194" t="s">
        <v>809</v>
      </c>
    </row>
    <row r="866" spans="1:12">
      <c r="E866" s="58" t="s">
        <v>799</v>
      </c>
    </row>
    <row r="867" spans="1:12">
      <c r="E867" s="58" t="s">
        <v>799</v>
      </c>
    </row>
    <row r="868" spans="1:12">
      <c r="E868" s="58" t="s">
        <v>799</v>
      </c>
    </row>
    <row r="869" spans="1:12">
      <c r="E869" s="58" t="s">
        <v>799</v>
      </c>
    </row>
    <row r="870" spans="1:12">
      <c r="E870" s="58" t="s">
        <v>799</v>
      </c>
    </row>
    <row r="871" spans="1:12">
      <c r="E871" s="58" t="s">
        <v>799</v>
      </c>
    </row>
    <row r="872" spans="1:12">
      <c r="E872" s="58" t="s">
        <v>799</v>
      </c>
    </row>
    <row r="873" spans="1:12">
      <c r="E873" s="58" t="s">
        <v>799</v>
      </c>
    </row>
    <row r="874" spans="1:12">
      <c r="E874" s="58" t="s">
        <v>799</v>
      </c>
    </row>
    <row r="875" spans="1:12">
      <c r="E875" s="58" t="s">
        <v>799</v>
      </c>
    </row>
    <row r="876" spans="1:12">
      <c r="E876" s="58" t="s">
        <v>799</v>
      </c>
    </row>
    <row r="877" spans="1:12">
      <c r="E877" s="58" t="s">
        <v>799</v>
      </c>
    </row>
    <row r="878" spans="1:12" s="71" customFormat="1" ht="26.25">
      <c r="A878" s="82">
        <v>8000</v>
      </c>
      <c r="B878" s="71" t="s">
        <v>175</v>
      </c>
      <c r="C878" s="191">
        <v>10</v>
      </c>
      <c r="D878" s="197"/>
      <c r="E878" s="197" t="s">
        <v>757</v>
      </c>
      <c r="F878" s="197" t="s">
        <v>757</v>
      </c>
      <c r="G878" s="197" t="s">
        <v>757</v>
      </c>
      <c r="H878" s="191"/>
      <c r="I878" s="191" t="s">
        <v>835</v>
      </c>
      <c r="J878" s="191" t="s">
        <v>759</v>
      </c>
      <c r="K878" s="190" t="s">
        <v>839</v>
      </c>
      <c r="L878" s="194" t="s">
        <v>836</v>
      </c>
    </row>
    <row r="879" spans="1:12">
      <c r="E879" s="58" t="s">
        <v>757</v>
      </c>
    </row>
    <row r="880" spans="1:12">
      <c r="E880" s="58" t="s">
        <v>757</v>
      </c>
    </row>
    <row r="881" spans="1:12">
      <c r="E881" s="58" t="s">
        <v>757</v>
      </c>
    </row>
    <row r="882" spans="1:12">
      <c r="E882" s="58" t="s">
        <v>757</v>
      </c>
    </row>
    <row r="883" spans="1:12">
      <c r="E883" s="58" t="s">
        <v>757</v>
      </c>
    </row>
    <row r="884" spans="1:12">
      <c r="E884" s="58" t="s">
        <v>757</v>
      </c>
    </row>
    <row r="885" spans="1:12">
      <c r="E885" s="58" t="s">
        <v>757</v>
      </c>
    </row>
    <row r="886" spans="1:12">
      <c r="E886" s="58" t="s">
        <v>757</v>
      </c>
    </row>
    <row r="887" spans="1:12">
      <c r="E887" s="58" t="s">
        <v>757</v>
      </c>
    </row>
    <row r="888" spans="1:12">
      <c r="E888" s="58" t="s">
        <v>757</v>
      </c>
    </row>
    <row r="889" spans="1:12" s="71" customFormat="1">
      <c r="A889" s="82">
        <v>12500</v>
      </c>
      <c r="B889" s="71" t="s">
        <v>168</v>
      </c>
      <c r="C889" s="191">
        <v>12</v>
      </c>
      <c r="D889" s="197"/>
      <c r="E889" s="197" t="s">
        <v>844</v>
      </c>
      <c r="F889" s="197" t="s">
        <v>844</v>
      </c>
      <c r="G889" s="197" t="s">
        <v>844</v>
      </c>
      <c r="H889" s="191"/>
      <c r="I889" s="191" t="s">
        <v>850</v>
      </c>
      <c r="J889" s="191" t="s">
        <v>846</v>
      </c>
      <c r="K889" s="191" t="s">
        <v>848</v>
      </c>
      <c r="L889" s="241" t="s">
        <v>849</v>
      </c>
    </row>
    <row r="890" spans="1:12">
      <c r="E890" s="58" t="s">
        <v>844</v>
      </c>
    </row>
    <row r="891" spans="1:12">
      <c r="E891" s="58" t="s">
        <v>844</v>
      </c>
    </row>
    <row r="892" spans="1:12">
      <c r="E892" s="58" t="s">
        <v>844</v>
      </c>
    </row>
    <row r="893" spans="1:12">
      <c r="E893" s="58" t="s">
        <v>844</v>
      </c>
    </row>
    <row r="894" spans="1:12">
      <c r="E894" s="58" t="s">
        <v>844</v>
      </c>
    </row>
    <row r="895" spans="1:12">
      <c r="E895" s="58" t="s">
        <v>844</v>
      </c>
    </row>
    <row r="896" spans="1:12">
      <c r="E896" s="58" t="s">
        <v>844</v>
      </c>
    </row>
    <row r="897" spans="1:12">
      <c r="E897" s="58" t="s">
        <v>844</v>
      </c>
    </row>
    <row r="898" spans="1:12">
      <c r="E898" s="58" t="s">
        <v>844</v>
      </c>
    </row>
    <row r="899" spans="1:12">
      <c r="E899" s="58" t="s">
        <v>844</v>
      </c>
    </row>
    <row r="900" spans="1:12">
      <c r="E900" s="58" t="s">
        <v>844</v>
      </c>
    </row>
    <row r="901" spans="1:12">
      <c r="E901" s="58" t="s">
        <v>844</v>
      </c>
    </row>
    <row r="902" spans="1:12" s="71" customFormat="1">
      <c r="A902" s="82">
        <v>2000</v>
      </c>
      <c r="B902" s="71" t="s">
        <v>610</v>
      </c>
      <c r="C902" s="191">
        <v>2</v>
      </c>
      <c r="D902" s="197"/>
      <c r="E902" s="197" t="s">
        <v>854</v>
      </c>
      <c r="F902" s="197" t="s">
        <v>854</v>
      </c>
      <c r="G902" s="197" t="s">
        <v>854</v>
      </c>
      <c r="H902" s="191"/>
      <c r="I902" s="191" t="s">
        <v>129</v>
      </c>
      <c r="J902" s="191" t="s">
        <v>132</v>
      </c>
      <c r="K902" s="190" t="s">
        <v>283</v>
      </c>
      <c r="L902" s="194" t="s">
        <v>180</v>
      </c>
    </row>
    <row r="903" spans="1:12">
      <c r="E903" s="58" t="s">
        <v>854</v>
      </c>
    </row>
    <row r="904" spans="1:12">
      <c r="E904" s="58" t="s">
        <v>854</v>
      </c>
    </row>
    <row r="905" spans="1:12" s="71" customFormat="1">
      <c r="A905" s="82">
        <v>8000</v>
      </c>
      <c r="B905" s="71" t="s">
        <v>175</v>
      </c>
      <c r="C905" s="191">
        <v>10</v>
      </c>
      <c r="D905" s="197"/>
      <c r="E905" s="197" t="s">
        <v>860</v>
      </c>
      <c r="F905" s="197" t="s">
        <v>860</v>
      </c>
      <c r="G905" s="197" t="s">
        <v>860</v>
      </c>
      <c r="H905" s="191"/>
      <c r="I905" s="152" t="s">
        <v>481</v>
      </c>
      <c r="J905" s="152" t="s">
        <v>861</v>
      </c>
      <c r="K905" s="190" t="s">
        <v>864</v>
      </c>
      <c r="L905" s="194" t="s">
        <v>865</v>
      </c>
    </row>
    <row r="906" spans="1:12">
      <c r="E906" s="58" t="s">
        <v>860</v>
      </c>
    </row>
    <row r="907" spans="1:12">
      <c r="E907" s="58" t="s">
        <v>860</v>
      </c>
    </row>
    <row r="908" spans="1:12">
      <c r="E908" s="58" t="s">
        <v>860</v>
      </c>
    </row>
    <row r="909" spans="1:12">
      <c r="E909" s="58" t="s">
        <v>860</v>
      </c>
    </row>
    <row r="910" spans="1:12">
      <c r="E910" s="58" t="s">
        <v>860</v>
      </c>
    </row>
    <row r="911" spans="1:12">
      <c r="E911" s="58" t="s">
        <v>860</v>
      </c>
    </row>
    <row r="912" spans="1:12">
      <c r="E912" s="58" t="s">
        <v>860</v>
      </c>
    </row>
    <row r="913" spans="5:5">
      <c r="E913" s="58" t="s">
        <v>860</v>
      </c>
    </row>
    <row r="914" spans="5:5">
      <c r="E914" s="58" t="s">
        <v>860</v>
      </c>
    </row>
    <row r="915" spans="5:5">
      <c r="E915" s="58" t="s">
        <v>860</v>
      </c>
    </row>
  </sheetData>
  <autoFilter ref="A1:HT749">
    <sortState ref="A2:HT749">
      <sortCondition ref="E1:E749"/>
    </sortState>
  </autoFilter>
  <sortState ref="A2:M732">
    <sortCondition ref="E1"/>
  </sortState>
  <hyperlinks>
    <hyperlink ref="L45" r:id="rId1"/>
    <hyperlink ref="L89" r:id="rId2" display="mailto:andy.grant@cardinalhealth.com"/>
    <hyperlink ref="L113" r:id="rId3"/>
    <hyperlink ref="L201" r:id="rId4"/>
    <hyperlink ref="L288" r:id="rId5"/>
    <hyperlink ref="L299" r:id="rId6"/>
    <hyperlink ref="L428" r:id="rId7"/>
    <hyperlink ref="L452" r:id="rId8"/>
    <hyperlink ref="L453" r:id="rId9"/>
    <hyperlink ref="L554" r:id="rId10" display="mailto:nowell.t@pg.com"/>
    <hyperlink ref="L555" r:id="rId11" display="mailto:nowell.t@pg.com"/>
    <hyperlink ref="L609" r:id="rId12"/>
    <hyperlink ref="L231" r:id="rId13"/>
    <hyperlink ref="L402" r:id="rId14"/>
    <hyperlink ref="L717" r:id="rId15"/>
    <hyperlink ref="L718" r:id="rId16"/>
    <hyperlink ref="L719" r:id="rId17"/>
    <hyperlink ref="L56" r:id="rId18"/>
    <hyperlink ref="L474" r:id="rId19"/>
    <hyperlink ref="L78" r:id="rId20"/>
    <hyperlink ref="L171" r:id="rId21" display="mailto:barry.johnson@crossmark.com"/>
    <hyperlink ref="L760" r:id="rId22" display="mailto:barry.johnson@crossmark.com"/>
    <hyperlink ref="H346" r:id="rId23" display="mailto:sstracy@hormel.com"/>
    <hyperlink ref="H38" r:id="rId24" display="mailto:Dino.pellicano@anheuser-busch.com"/>
    <hyperlink ref="H40" r:id="rId25" display="mailto:Gilbert.Vidales@anheuser-busch.com"/>
    <hyperlink ref="H42" r:id="rId26" display="mailto:Chris.Kuenle@anheuser-busch.com"/>
    <hyperlink ref="H43" r:id="rId27" display="mailto:Keith.Masaki@anheuser-busch.com"/>
    <hyperlink ref="H44" r:id="rId28" display="mailto:erice@marksteinbev.com"/>
    <hyperlink ref="L771" r:id="rId29"/>
    <hyperlink ref="L795" r:id="rId30"/>
    <hyperlink ref="L784" r:id="rId31"/>
    <hyperlink ref="L806" r:id="rId32"/>
    <hyperlink ref="L817" r:id="rId33"/>
    <hyperlink ref="L852" r:id="rId34"/>
    <hyperlink ref="L839" r:id="rId35"/>
    <hyperlink ref="L865" r:id="rId36"/>
    <hyperlink ref="L878" r:id="rId37"/>
    <hyperlink ref="L616" r:id="rId38"/>
    <hyperlink ref="L889" r:id="rId39"/>
    <hyperlink ref="L902" r:id="rId40"/>
    <hyperlink ref="L905" r:id="rId41"/>
  </hyperlinks>
  <printOptions horizontalCentered="1" gridLines="1"/>
  <pageMargins left="0.2" right="0.2" top="0.75" bottom="0.22" header="0.17" footer="0.3"/>
  <pageSetup orientation="portrait" r:id="rId42"/>
  <headerFooter>
    <oddHeader xml:space="preserve">&amp;C&amp;"Arial Narrow,Bold"&amp;12FASHION SHOW SEATING 2012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"/>
  <dimension ref="A1:M35"/>
  <sheetViews>
    <sheetView view="pageLayout" zoomScaleNormal="110" workbookViewId="0">
      <selection activeCell="H16" sqref="H16"/>
    </sheetView>
  </sheetViews>
  <sheetFormatPr defaultRowHeight="12"/>
  <cols>
    <col min="1" max="1" width="21" style="16" customWidth="1"/>
    <col min="2" max="2" width="3.7109375" style="16" customWidth="1"/>
    <col min="3" max="4" width="3.42578125" style="16" bestFit="1" customWidth="1"/>
    <col min="5" max="5" width="15.5703125" style="16" customWidth="1"/>
    <col min="6" max="6" width="13.140625" style="16" customWidth="1"/>
    <col min="7" max="7" width="10.28515625" style="16" customWidth="1"/>
    <col min="8" max="8" width="8.140625" style="16" customWidth="1"/>
    <col min="9" max="16384" width="9.140625" style="16"/>
  </cols>
  <sheetData>
    <row r="1" spans="1:13" s="26" customFormat="1" ht="27.75" thickBot="1">
      <c r="A1" s="12" t="s">
        <v>0</v>
      </c>
      <c r="B1" s="27" t="s">
        <v>97</v>
      </c>
      <c r="C1" s="27" t="s">
        <v>96</v>
      </c>
      <c r="D1" s="27" t="s">
        <v>98</v>
      </c>
      <c r="E1" s="12" t="s">
        <v>99</v>
      </c>
      <c r="F1" s="11" t="s">
        <v>100</v>
      </c>
      <c r="G1" s="11" t="s">
        <v>101</v>
      </c>
      <c r="H1" s="11" t="s">
        <v>15</v>
      </c>
    </row>
    <row r="2" spans="1:13" ht="13.5">
      <c r="A2" s="9" t="s">
        <v>191</v>
      </c>
      <c r="B2" s="3" t="s">
        <v>140</v>
      </c>
      <c r="C2" s="1"/>
      <c r="D2" s="3"/>
      <c r="E2" s="13"/>
      <c r="F2" s="13"/>
      <c r="G2" s="13"/>
      <c r="H2" s="13"/>
    </row>
    <row r="3" spans="1:13" ht="13.5">
      <c r="A3" s="3" t="s">
        <v>186</v>
      </c>
      <c r="B3" s="3" t="s">
        <v>140</v>
      </c>
      <c r="C3" s="1"/>
      <c r="D3" s="3"/>
      <c r="E3" s="13"/>
      <c r="F3" s="13"/>
      <c r="G3" s="13"/>
      <c r="H3" s="13"/>
    </row>
    <row r="4" spans="1:13" ht="13.5">
      <c r="A4" s="2" t="s">
        <v>276</v>
      </c>
      <c r="B4" s="2" t="s">
        <v>140</v>
      </c>
      <c r="C4" s="2"/>
      <c r="D4" s="2"/>
      <c r="E4" s="13"/>
      <c r="F4" s="13"/>
      <c r="G4" s="13"/>
      <c r="H4" s="13"/>
    </row>
    <row r="5" spans="1:13" ht="13.5">
      <c r="A5" s="29" t="s">
        <v>486</v>
      </c>
      <c r="B5" s="3" t="s">
        <v>140</v>
      </c>
      <c r="C5" s="3"/>
      <c r="D5" s="3"/>
      <c r="E5" s="13"/>
      <c r="F5" s="13"/>
      <c r="G5" s="13"/>
      <c r="H5" s="13"/>
    </row>
    <row r="6" spans="1:13" ht="13.5">
      <c r="A6" s="3" t="s">
        <v>125</v>
      </c>
      <c r="B6" s="3" t="s">
        <v>140</v>
      </c>
      <c r="C6" s="10"/>
      <c r="D6" s="3"/>
      <c r="E6" s="13"/>
      <c r="F6" s="13"/>
      <c r="G6" s="13"/>
      <c r="H6" s="13"/>
    </row>
    <row r="7" spans="1:13" ht="14.25" customHeight="1">
      <c r="A7" s="3" t="s">
        <v>128</v>
      </c>
      <c r="B7" s="3" t="s">
        <v>140</v>
      </c>
      <c r="C7" s="1"/>
      <c r="D7" s="3"/>
      <c r="E7" s="13"/>
      <c r="F7" s="13"/>
      <c r="G7" s="13"/>
      <c r="H7" s="13"/>
    </row>
    <row r="8" spans="1:13" s="14" customFormat="1" ht="13.5">
      <c r="A8" s="3" t="s">
        <v>190</v>
      </c>
      <c r="B8" s="3" t="s">
        <v>140</v>
      </c>
      <c r="C8" s="15"/>
      <c r="D8" s="3"/>
      <c r="E8" s="13"/>
      <c r="F8" s="13"/>
      <c r="G8" s="13"/>
      <c r="H8" s="13"/>
      <c r="I8" s="2"/>
      <c r="J8" s="4"/>
      <c r="K8" s="4"/>
      <c r="L8" s="4"/>
      <c r="M8" s="2"/>
    </row>
    <row r="9" spans="1:13" ht="13.5">
      <c r="A9" s="5" t="s">
        <v>269</v>
      </c>
      <c r="B9" s="3" t="s">
        <v>140</v>
      </c>
      <c r="D9" s="3"/>
      <c r="E9" s="13"/>
      <c r="F9" s="13"/>
      <c r="G9" s="13"/>
      <c r="H9" s="13"/>
    </row>
    <row r="10" spans="1:13" s="14" customFormat="1" ht="13.5">
      <c r="A10" s="3" t="s">
        <v>575</v>
      </c>
      <c r="B10" s="3" t="s">
        <v>140</v>
      </c>
      <c r="C10" s="3"/>
      <c r="D10" s="3"/>
      <c r="E10" s="13"/>
      <c r="F10" s="13"/>
      <c r="G10" s="13"/>
      <c r="H10" s="13"/>
      <c r="I10" s="3"/>
      <c r="J10" s="6"/>
      <c r="K10" s="7"/>
      <c r="L10" s="7"/>
      <c r="M10" s="8"/>
    </row>
    <row r="11" spans="1:13" ht="13.5">
      <c r="A11" s="3" t="s">
        <v>730</v>
      </c>
      <c r="B11" s="3"/>
      <c r="D11" s="3"/>
      <c r="E11" s="13"/>
      <c r="F11" s="13"/>
      <c r="G11" s="13"/>
      <c r="H11" s="13"/>
    </row>
    <row r="12" spans="1:13" ht="13.5">
      <c r="A12" s="3"/>
      <c r="B12" s="3"/>
      <c r="D12" s="3"/>
      <c r="E12" s="13"/>
      <c r="F12" s="13"/>
      <c r="G12" s="13"/>
      <c r="H12" s="13"/>
    </row>
    <row r="13" spans="1:13" ht="13.5">
      <c r="A13" s="3"/>
      <c r="B13" s="3"/>
      <c r="C13" s="3"/>
      <c r="D13" s="3"/>
      <c r="E13" s="13"/>
      <c r="F13" s="13"/>
      <c r="G13" s="13"/>
      <c r="H13" s="13"/>
    </row>
    <row r="14" spans="1:13" ht="13.5">
      <c r="A14" s="2"/>
      <c r="B14" s="2"/>
      <c r="C14" s="2"/>
      <c r="D14" s="2"/>
      <c r="E14" s="13"/>
      <c r="F14" s="13"/>
      <c r="G14" s="13"/>
      <c r="H14" s="13"/>
    </row>
    <row r="15" spans="1:13" ht="13.5">
      <c r="A15" s="3"/>
      <c r="B15" s="3"/>
      <c r="C15" s="15"/>
      <c r="D15" s="3"/>
      <c r="E15" s="13"/>
      <c r="F15" s="13"/>
      <c r="G15" s="13"/>
      <c r="H15" s="13"/>
    </row>
    <row r="16" spans="1:13" ht="13.5">
      <c r="A16" s="3"/>
      <c r="B16" s="3"/>
      <c r="C16" s="15"/>
      <c r="D16" s="3"/>
      <c r="E16" s="13"/>
      <c r="F16" s="13"/>
      <c r="G16" s="13"/>
      <c r="H16" s="13"/>
    </row>
    <row r="17" spans="1:8" ht="13.5">
      <c r="A17" s="2"/>
      <c r="B17" s="2"/>
      <c r="C17" s="2"/>
      <c r="D17" s="2"/>
      <c r="E17" s="13"/>
      <c r="F17" s="13"/>
      <c r="G17" s="13"/>
      <c r="H17" s="13"/>
    </row>
    <row r="18" spans="1:8" ht="13.5">
      <c r="A18" s="3"/>
      <c r="B18" s="3"/>
      <c r="C18" s="2"/>
      <c r="D18" s="3"/>
      <c r="E18" s="13"/>
      <c r="F18" s="13"/>
      <c r="G18" s="13"/>
      <c r="H18" s="13"/>
    </row>
    <row r="19" spans="1:8" ht="13.5">
      <c r="A19" s="2"/>
      <c r="B19" s="2"/>
      <c r="C19" s="2"/>
      <c r="D19" s="2"/>
      <c r="E19" s="13"/>
      <c r="F19" s="13"/>
      <c r="G19" s="13"/>
      <c r="H19" s="13"/>
    </row>
    <row r="20" spans="1:8" ht="13.5">
      <c r="A20" s="3"/>
      <c r="B20" s="3"/>
      <c r="C20" s="3"/>
      <c r="D20" s="3"/>
      <c r="E20" s="13"/>
      <c r="F20" s="13"/>
      <c r="G20" s="13"/>
      <c r="H20" s="13"/>
    </row>
    <row r="21" spans="1:8" ht="13.5">
      <c r="A21" s="3"/>
      <c r="B21" s="3"/>
      <c r="C21" s="3"/>
      <c r="D21" s="3"/>
      <c r="E21" s="13"/>
      <c r="F21" s="13"/>
      <c r="G21" s="13"/>
      <c r="H21" s="13"/>
    </row>
    <row r="22" spans="1:8" ht="13.5">
      <c r="A22" s="2"/>
      <c r="B22" s="3"/>
      <c r="C22" s="2"/>
      <c r="D22" s="3"/>
      <c r="E22" s="13"/>
      <c r="F22" s="13"/>
      <c r="G22" s="13"/>
      <c r="H22" s="13"/>
    </row>
    <row r="23" spans="1:8" ht="13.5">
      <c r="A23" s="2"/>
      <c r="B23" s="3"/>
      <c r="C23" s="2"/>
      <c r="D23" s="3"/>
      <c r="E23" s="13"/>
      <c r="F23" s="13"/>
      <c r="G23" s="13"/>
      <c r="H23" s="13"/>
    </row>
    <row r="24" spans="1:8" ht="13.5">
      <c r="A24" s="3"/>
      <c r="B24" s="3"/>
      <c r="C24" s="15"/>
      <c r="D24" s="3"/>
      <c r="E24" s="13"/>
      <c r="F24" s="13"/>
      <c r="G24" s="13"/>
      <c r="H24" s="13"/>
    </row>
    <row r="25" spans="1:8" ht="13.5">
      <c r="A25" s="3"/>
      <c r="B25" s="3"/>
      <c r="D25" s="3"/>
      <c r="E25" s="13"/>
      <c r="F25" s="13"/>
      <c r="G25" s="13"/>
      <c r="H25" s="13"/>
    </row>
    <row r="26" spans="1:8" ht="13.5">
      <c r="A26" s="3"/>
      <c r="B26" s="3"/>
      <c r="C26" s="15"/>
      <c r="D26" s="3"/>
      <c r="E26" s="13"/>
      <c r="F26" s="13"/>
      <c r="G26" s="13"/>
      <c r="H26" s="13"/>
    </row>
    <row r="27" spans="1:8" ht="13.5">
      <c r="A27" s="3"/>
      <c r="B27" s="3"/>
      <c r="C27" s="3"/>
      <c r="D27" s="3"/>
      <c r="E27" s="13"/>
      <c r="F27" s="13"/>
      <c r="G27" s="13"/>
      <c r="H27" s="13"/>
    </row>
    <row r="28" spans="1:8" ht="13.5">
      <c r="A28" s="3"/>
      <c r="B28" s="3"/>
      <c r="C28" s="1"/>
      <c r="D28" s="3"/>
      <c r="E28" s="13"/>
      <c r="F28" s="13"/>
      <c r="G28" s="13"/>
      <c r="H28" s="13"/>
    </row>
    <row r="29" spans="1:8" ht="13.5">
      <c r="A29" s="3"/>
      <c r="B29" s="3"/>
      <c r="C29" s="3"/>
      <c r="D29" s="3"/>
      <c r="E29" s="13"/>
      <c r="F29" s="13"/>
      <c r="G29" s="13"/>
      <c r="H29" s="13"/>
    </row>
    <row r="30" spans="1:8" ht="13.5">
      <c r="A30" s="3"/>
      <c r="B30" s="3"/>
      <c r="D30" s="3"/>
      <c r="E30" s="13"/>
      <c r="F30" s="13"/>
      <c r="G30" s="13"/>
      <c r="H30" s="13"/>
    </row>
    <row r="31" spans="1:8" ht="13.5">
      <c r="A31" s="3"/>
      <c r="B31" s="3"/>
      <c r="D31" s="3"/>
      <c r="E31" s="13"/>
      <c r="F31" s="13"/>
      <c r="G31" s="13"/>
      <c r="H31" s="13"/>
    </row>
    <row r="32" spans="1:8" ht="13.5">
      <c r="A32" s="3"/>
      <c r="B32" s="3"/>
      <c r="C32" s="3"/>
      <c r="D32" s="3"/>
      <c r="E32" s="13"/>
      <c r="F32" s="13"/>
      <c r="G32" s="13"/>
      <c r="H32" s="13"/>
    </row>
    <row r="33" spans="1:13" ht="13.5">
      <c r="A33" s="3"/>
      <c r="B33" s="3"/>
      <c r="C33" s="3"/>
      <c r="D33" s="3"/>
      <c r="E33" s="13"/>
      <c r="F33" s="13"/>
      <c r="G33" s="13"/>
      <c r="H33" s="13"/>
    </row>
    <row r="34" spans="1:13" s="10" customFormat="1" ht="13.5">
      <c r="A34" s="3"/>
      <c r="B34" s="3"/>
      <c r="C34" s="3"/>
      <c r="D34" s="3"/>
      <c r="E34" s="13"/>
      <c r="F34" s="13"/>
      <c r="G34" s="13"/>
      <c r="H34" s="13"/>
      <c r="I34" s="3"/>
      <c r="J34" s="6"/>
      <c r="K34" s="7"/>
      <c r="L34" s="7"/>
      <c r="M34" s="8"/>
    </row>
    <row r="35" spans="1:13" ht="13.5">
      <c r="A35" s="9"/>
      <c r="B35" s="3"/>
      <c r="C35" s="2"/>
      <c r="D35" s="3"/>
      <c r="E35" s="13"/>
      <c r="F35" s="13"/>
      <c r="G35" s="13"/>
      <c r="H35" s="13"/>
    </row>
  </sheetData>
  <autoFilter ref="A1:H1">
    <sortState ref="A2:H9">
      <sortCondition ref="A1"/>
    </sortState>
  </autoFilter>
  <printOptions gridLines="1"/>
  <pageMargins left="0.7" right="0.7" top="0.75" bottom="0.75" header="0.3" footer="0.3"/>
  <pageSetup orientation="portrait" r:id="rId1"/>
  <headerFooter>
    <oddHeader xml:space="preserve">&amp;CUnderwriters
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/>
  <dimension ref="A1:O35"/>
  <sheetViews>
    <sheetView view="pageLayout" zoomScaleNormal="110" workbookViewId="0"/>
  </sheetViews>
  <sheetFormatPr defaultRowHeight="11.25"/>
  <cols>
    <col min="1" max="1" width="17.42578125" style="399" customWidth="1"/>
    <col min="2" max="2" width="3.28515625" style="399" customWidth="1"/>
    <col min="3" max="5" width="3.42578125" style="399" bestFit="1" customWidth="1"/>
    <col min="6" max="6" width="10.42578125" style="399" customWidth="1"/>
    <col min="7" max="7" width="6.42578125" style="399" customWidth="1"/>
    <col min="8" max="8" width="6.7109375" style="399" customWidth="1"/>
    <col min="9" max="9" width="6.42578125" style="399" customWidth="1"/>
    <col min="10" max="10" width="6.7109375" style="399" customWidth="1"/>
    <col min="11" max="11" width="7.85546875" style="399" customWidth="1"/>
    <col min="12" max="12" width="6.7109375" style="399" customWidth="1"/>
    <col min="13" max="16384" width="9.140625" style="399"/>
  </cols>
  <sheetData>
    <row r="1" spans="1:15" s="395" customFormat="1" ht="87.75" thickBot="1">
      <c r="A1" s="391" t="s">
        <v>0</v>
      </c>
      <c r="B1" s="392" t="s">
        <v>97</v>
      </c>
      <c r="C1" s="393" t="s">
        <v>102</v>
      </c>
      <c r="D1" s="393" t="s">
        <v>103</v>
      </c>
      <c r="E1" s="393" t="s">
        <v>104</v>
      </c>
      <c r="F1" s="391" t="s">
        <v>99</v>
      </c>
      <c r="G1" s="394" t="s">
        <v>100</v>
      </c>
      <c r="H1" s="394" t="s">
        <v>107</v>
      </c>
      <c r="I1" s="394" t="s">
        <v>108</v>
      </c>
      <c r="J1" s="394" t="s">
        <v>7</v>
      </c>
      <c r="K1" s="394" t="s">
        <v>105</v>
      </c>
      <c r="L1" s="394" t="s">
        <v>106</v>
      </c>
    </row>
    <row r="2" spans="1:15" ht="12.75">
      <c r="A2" s="396" t="s">
        <v>490</v>
      </c>
      <c r="B2" s="396" t="s">
        <v>140</v>
      </c>
      <c r="C2" s="396"/>
      <c r="D2" s="397"/>
      <c r="E2" s="396"/>
      <c r="F2" s="398"/>
      <c r="G2" s="398"/>
      <c r="H2" s="398"/>
      <c r="I2" s="398"/>
      <c r="J2" s="398"/>
      <c r="K2" s="398"/>
      <c r="L2" s="398"/>
    </row>
    <row r="3" spans="1:15" ht="12.75">
      <c r="A3" s="396" t="s">
        <v>253</v>
      </c>
      <c r="B3" s="396" t="s">
        <v>140</v>
      </c>
      <c r="C3" s="396"/>
      <c r="D3" s="396"/>
      <c r="E3" s="396"/>
      <c r="F3" s="398"/>
      <c r="G3" s="398"/>
      <c r="H3" s="398"/>
      <c r="I3" s="398"/>
      <c r="J3" s="398"/>
      <c r="K3" s="398"/>
      <c r="L3" s="398"/>
    </row>
    <row r="4" spans="1:15" ht="12.75">
      <c r="A4" s="400" t="s">
        <v>239</v>
      </c>
      <c r="B4" s="396" t="s">
        <v>140</v>
      </c>
      <c r="C4" s="396"/>
      <c r="E4" s="396"/>
      <c r="F4" s="398"/>
      <c r="G4" s="398"/>
      <c r="H4" s="398"/>
      <c r="I4" s="398"/>
      <c r="J4" s="398"/>
      <c r="K4" s="398"/>
      <c r="L4" s="398"/>
    </row>
    <row r="5" spans="1:15" ht="12.75">
      <c r="A5" s="396" t="s">
        <v>209</v>
      </c>
      <c r="B5" s="396" t="s">
        <v>140</v>
      </c>
      <c r="C5" s="396"/>
      <c r="D5" s="401"/>
      <c r="E5" s="396"/>
      <c r="F5" s="398"/>
      <c r="G5" s="398"/>
      <c r="H5" s="398"/>
      <c r="I5" s="398"/>
      <c r="J5" s="398"/>
      <c r="K5" s="398"/>
      <c r="L5" s="398"/>
    </row>
    <row r="6" spans="1:15" ht="12.75">
      <c r="A6" s="402" t="s">
        <v>208</v>
      </c>
      <c r="B6" s="396" t="s">
        <v>140</v>
      </c>
      <c r="C6" s="402"/>
      <c r="D6" s="402"/>
      <c r="E6" s="402"/>
      <c r="F6" s="398"/>
      <c r="G6" s="398"/>
      <c r="H6" s="398"/>
      <c r="I6" s="398"/>
      <c r="J6" s="398"/>
      <c r="K6" s="398"/>
      <c r="L6" s="398"/>
    </row>
    <row r="7" spans="1:15" ht="14.25" customHeight="1">
      <c r="A7" s="396" t="s">
        <v>211</v>
      </c>
      <c r="B7" s="396" t="s">
        <v>140</v>
      </c>
      <c r="C7" s="396"/>
      <c r="D7" s="401"/>
      <c r="E7" s="396"/>
      <c r="F7" s="398"/>
      <c r="G7" s="398"/>
      <c r="H7" s="398"/>
      <c r="I7" s="398"/>
      <c r="J7" s="398"/>
      <c r="K7" s="398"/>
      <c r="L7" s="398"/>
    </row>
    <row r="8" spans="1:15" s="404" customFormat="1" ht="12.75">
      <c r="A8" s="402" t="s">
        <v>424</v>
      </c>
      <c r="B8" s="396" t="s">
        <v>140</v>
      </c>
      <c r="C8" s="402"/>
      <c r="D8" s="402"/>
      <c r="E8" s="402"/>
      <c r="F8" s="398"/>
      <c r="G8" s="398"/>
      <c r="H8" s="398"/>
      <c r="I8" s="398"/>
      <c r="J8" s="398"/>
      <c r="K8" s="398"/>
      <c r="L8" s="398"/>
      <c r="M8" s="403"/>
      <c r="N8" s="403"/>
      <c r="O8" s="402"/>
    </row>
    <row r="9" spans="1:15" ht="12.75">
      <c r="A9" s="396" t="s">
        <v>181</v>
      </c>
      <c r="B9" s="396" t="s">
        <v>140</v>
      </c>
      <c r="C9" s="396"/>
      <c r="D9" s="401"/>
      <c r="E9" s="396"/>
      <c r="F9" s="398"/>
      <c r="G9" s="398"/>
      <c r="H9" s="398"/>
      <c r="I9" s="398"/>
      <c r="J9" s="398"/>
      <c r="K9" s="398"/>
      <c r="L9" s="398"/>
    </row>
    <row r="10" spans="1:15" s="404" customFormat="1" ht="12.75">
      <c r="A10" s="402" t="s">
        <v>456</v>
      </c>
      <c r="B10" s="396" t="s">
        <v>140</v>
      </c>
      <c r="C10" s="402"/>
      <c r="D10" s="402"/>
      <c r="E10" s="402"/>
      <c r="F10" s="398"/>
      <c r="G10" s="398"/>
      <c r="H10" s="398"/>
      <c r="I10" s="398"/>
      <c r="J10" s="398"/>
      <c r="K10" s="398"/>
      <c r="L10" s="398"/>
      <c r="M10" s="405"/>
      <c r="N10" s="405"/>
      <c r="O10" s="406"/>
    </row>
    <row r="11" spans="1:15" ht="12.75">
      <c r="A11" s="407" t="s">
        <v>356</v>
      </c>
      <c r="B11" s="396" t="s">
        <v>140</v>
      </c>
      <c r="C11" s="396"/>
      <c r="E11" s="396"/>
      <c r="F11" s="398"/>
      <c r="G11" s="398"/>
      <c r="H11" s="398"/>
      <c r="I11" s="398"/>
      <c r="J11" s="398"/>
      <c r="K11" s="398"/>
      <c r="L11" s="398"/>
    </row>
    <row r="12" spans="1:15" ht="12.75">
      <c r="A12" s="396" t="s">
        <v>375</v>
      </c>
      <c r="B12" s="396" t="s">
        <v>140</v>
      </c>
      <c r="C12" s="396"/>
      <c r="E12" s="396"/>
      <c r="F12" s="398"/>
      <c r="G12" s="398"/>
      <c r="H12" s="398"/>
      <c r="I12" s="398"/>
      <c r="J12" s="398"/>
      <c r="K12" s="398"/>
      <c r="L12" s="398"/>
    </row>
    <row r="13" spans="1:15" ht="12.75">
      <c r="A13" s="396" t="s">
        <v>409</v>
      </c>
      <c r="B13" s="396" t="s">
        <v>140</v>
      </c>
      <c r="C13" s="396"/>
      <c r="D13" s="396"/>
      <c r="E13" s="396"/>
      <c r="F13" s="398"/>
      <c r="G13" s="398"/>
      <c r="H13" s="398"/>
      <c r="I13" s="398"/>
      <c r="J13" s="398"/>
      <c r="K13" s="398"/>
      <c r="L13" s="398"/>
    </row>
    <row r="14" spans="1:15" ht="12.75">
      <c r="A14" s="408" t="s">
        <v>429</v>
      </c>
      <c r="B14" s="396" t="s">
        <v>140</v>
      </c>
      <c r="C14" s="396"/>
      <c r="D14" s="397"/>
      <c r="E14" s="396"/>
      <c r="F14" s="398"/>
      <c r="G14" s="398"/>
      <c r="H14" s="398"/>
      <c r="I14" s="398"/>
      <c r="J14" s="398"/>
      <c r="K14" s="398"/>
      <c r="L14" s="398"/>
    </row>
    <row r="15" spans="1:15" ht="12.75">
      <c r="A15" s="409" t="s">
        <v>351</v>
      </c>
      <c r="B15" s="396" t="s">
        <v>140</v>
      </c>
      <c r="C15" s="396"/>
      <c r="D15" s="396"/>
      <c r="E15" s="396"/>
      <c r="F15" s="398"/>
      <c r="G15" s="398"/>
      <c r="H15" s="398"/>
      <c r="I15" s="398"/>
      <c r="J15" s="398"/>
      <c r="K15" s="398"/>
      <c r="L15" s="398"/>
    </row>
    <row r="16" spans="1:15" ht="12.75">
      <c r="A16" s="396" t="s">
        <v>159</v>
      </c>
      <c r="B16" s="396" t="s">
        <v>140</v>
      </c>
      <c r="C16" s="396"/>
      <c r="D16" s="410"/>
      <c r="E16" s="396"/>
      <c r="F16" s="398"/>
      <c r="G16" s="398"/>
      <c r="H16" s="398"/>
      <c r="I16" s="398"/>
      <c r="J16" s="398"/>
      <c r="K16" s="398"/>
      <c r="L16" s="398"/>
    </row>
    <row r="17" spans="1:12" ht="12.75">
      <c r="A17" s="396" t="s">
        <v>220</v>
      </c>
      <c r="B17" s="396"/>
      <c r="C17" s="396"/>
      <c r="D17" s="397"/>
      <c r="E17" s="396"/>
      <c r="F17" s="398"/>
      <c r="G17" s="398"/>
      <c r="H17" s="398"/>
      <c r="I17" s="398"/>
      <c r="J17" s="398"/>
      <c r="K17" s="398"/>
      <c r="L17" s="398"/>
    </row>
    <row r="18" spans="1:12" ht="12.75">
      <c r="A18" s="396" t="s">
        <v>576</v>
      </c>
      <c r="B18" s="396" t="s">
        <v>140</v>
      </c>
      <c r="C18" s="396"/>
      <c r="D18" s="402"/>
      <c r="E18" s="396"/>
      <c r="F18" s="398"/>
      <c r="G18" s="398"/>
      <c r="H18" s="398"/>
      <c r="I18" s="398"/>
      <c r="J18" s="398"/>
      <c r="K18" s="398"/>
      <c r="L18" s="398"/>
    </row>
    <row r="19" spans="1:12" ht="12.75">
      <c r="A19" s="402" t="s">
        <v>620</v>
      </c>
      <c r="B19" s="402"/>
      <c r="C19" s="402"/>
      <c r="D19" s="402"/>
      <c r="E19" s="402"/>
      <c r="F19" s="398"/>
      <c r="G19" s="398"/>
      <c r="H19" s="398"/>
      <c r="I19" s="398"/>
      <c r="J19" s="398"/>
      <c r="K19" s="398"/>
      <c r="L19" s="398"/>
    </row>
    <row r="20" spans="1:12" ht="12.75">
      <c r="A20" s="396" t="s">
        <v>784</v>
      </c>
      <c r="B20" s="396"/>
      <c r="C20" s="396"/>
      <c r="D20" s="396"/>
      <c r="E20" s="396"/>
      <c r="F20" s="398"/>
      <c r="G20" s="398"/>
      <c r="H20" s="398"/>
      <c r="I20" s="398"/>
      <c r="J20" s="398"/>
      <c r="K20" s="398"/>
      <c r="L20" s="398"/>
    </row>
    <row r="21" spans="1:12" ht="12.75">
      <c r="A21" s="396" t="s">
        <v>799</v>
      </c>
      <c r="B21" s="396"/>
      <c r="C21" s="396"/>
      <c r="D21" s="396"/>
      <c r="E21" s="396"/>
      <c r="F21" s="398"/>
      <c r="G21" s="398"/>
      <c r="H21" s="398"/>
      <c r="I21" s="398"/>
      <c r="J21" s="398"/>
      <c r="K21" s="398"/>
      <c r="L21" s="398"/>
    </row>
    <row r="22" spans="1:12" ht="12.75">
      <c r="A22" s="402" t="s">
        <v>844</v>
      </c>
      <c r="B22" s="402"/>
      <c r="C22" s="396"/>
      <c r="D22" s="402"/>
      <c r="E22" s="396"/>
      <c r="F22" s="398"/>
      <c r="G22" s="398"/>
      <c r="H22" s="398"/>
      <c r="I22" s="398"/>
      <c r="J22" s="398"/>
      <c r="K22" s="398"/>
      <c r="L22" s="398"/>
    </row>
    <row r="23" spans="1:12" ht="12.75">
      <c r="A23" s="402" t="s">
        <v>902</v>
      </c>
      <c r="B23" s="402"/>
      <c r="C23" s="396"/>
      <c r="D23" s="402"/>
      <c r="E23" s="396"/>
      <c r="F23" s="398"/>
      <c r="G23" s="398"/>
      <c r="H23" s="398"/>
      <c r="I23" s="398"/>
      <c r="J23" s="398"/>
      <c r="K23" s="398"/>
      <c r="L23" s="398"/>
    </row>
    <row r="24" spans="1:12" ht="12.75">
      <c r="A24" s="396"/>
      <c r="B24" s="396"/>
      <c r="C24" s="396"/>
      <c r="D24" s="397"/>
      <c r="E24" s="396"/>
      <c r="F24" s="398"/>
      <c r="G24" s="398"/>
      <c r="H24" s="398"/>
      <c r="I24" s="398"/>
      <c r="J24" s="398"/>
      <c r="K24" s="398"/>
      <c r="L24" s="398"/>
    </row>
    <row r="25" spans="1:12" ht="12.75">
      <c r="A25" s="396"/>
      <c r="B25" s="396"/>
      <c r="C25" s="396"/>
      <c r="E25" s="396"/>
      <c r="F25" s="398"/>
      <c r="G25" s="398"/>
      <c r="H25" s="398"/>
      <c r="I25" s="398"/>
      <c r="J25" s="398"/>
      <c r="K25" s="398"/>
      <c r="L25" s="398"/>
    </row>
    <row r="26" spans="1:12" ht="12.75">
      <c r="A26" s="396"/>
      <c r="B26" s="396"/>
      <c r="C26" s="396"/>
      <c r="D26" s="397"/>
      <c r="E26" s="396"/>
      <c r="F26" s="398"/>
      <c r="G26" s="398"/>
      <c r="H26" s="398"/>
      <c r="I26" s="398"/>
      <c r="J26" s="398"/>
      <c r="K26" s="398"/>
      <c r="L26" s="398"/>
    </row>
    <row r="27" spans="1:12" ht="12.75">
      <c r="A27" s="396"/>
      <c r="B27" s="396"/>
      <c r="C27" s="396"/>
      <c r="D27" s="396"/>
      <c r="E27" s="396"/>
      <c r="F27" s="398"/>
      <c r="G27" s="398"/>
      <c r="H27" s="398"/>
      <c r="I27" s="398"/>
      <c r="J27" s="398"/>
      <c r="K27" s="398"/>
      <c r="L27" s="398"/>
    </row>
    <row r="28" spans="1:12" ht="12.75">
      <c r="A28" s="396"/>
      <c r="B28" s="396"/>
      <c r="C28" s="396"/>
      <c r="D28" s="401"/>
      <c r="E28" s="396"/>
      <c r="F28" s="398"/>
      <c r="G28" s="398"/>
      <c r="H28" s="398"/>
      <c r="I28" s="398"/>
      <c r="J28" s="398"/>
      <c r="K28" s="398"/>
      <c r="L28" s="398"/>
    </row>
    <row r="29" spans="1:12" ht="12.75">
      <c r="A29" s="396"/>
      <c r="B29" s="396"/>
      <c r="C29" s="396"/>
      <c r="D29" s="396"/>
      <c r="E29" s="396"/>
      <c r="F29" s="398"/>
      <c r="G29" s="398"/>
      <c r="H29" s="398"/>
      <c r="I29" s="398"/>
      <c r="J29" s="398"/>
      <c r="K29" s="398"/>
      <c r="L29" s="398"/>
    </row>
    <row r="30" spans="1:12" ht="12.75">
      <c r="A30" s="396"/>
      <c r="B30" s="396"/>
      <c r="C30" s="396"/>
      <c r="E30" s="396"/>
      <c r="F30" s="398"/>
      <c r="G30" s="398"/>
      <c r="H30" s="398"/>
      <c r="I30" s="398"/>
      <c r="J30" s="398"/>
      <c r="K30" s="398"/>
      <c r="L30" s="398"/>
    </row>
    <row r="31" spans="1:12" ht="12.75">
      <c r="A31" s="396"/>
      <c r="B31" s="396"/>
      <c r="C31" s="396"/>
      <c r="E31" s="396"/>
      <c r="F31" s="398"/>
      <c r="G31" s="398"/>
      <c r="H31" s="398"/>
      <c r="I31" s="398"/>
      <c r="J31" s="398"/>
      <c r="K31" s="398"/>
      <c r="L31" s="398"/>
    </row>
    <row r="32" spans="1:12" ht="12.75">
      <c r="A32" s="396"/>
      <c r="B32" s="396"/>
      <c r="C32" s="396"/>
      <c r="D32" s="396"/>
      <c r="E32" s="396"/>
      <c r="F32" s="398"/>
      <c r="G32" s="398"/>
      <c r="H32" s="398"/>
      <c r="I32" s="398"/>
      <c r="J32" s="398"/>
      <c r="K32" s="398"/>
      <c r="L32" s="398"/>
    </row>
    <row r="33" spans="1:15" ht="12.75">
      <c r="A33" s="396"/>
      <c r="B33" s="396"/>
      <c r="C33" s="396"/>
      <c r="D33" s="396"/>
      <c r="E33" s="396"/>
      <c r="F33" s="398"/>
      <c r="G33" s="398"/>
      <c r="H33" s="398"/>
      <c r="I33" s="398"/>
      <c r="J33" s="398"/>
      <c r="K33" s="398"/>
      <c r="L33" s="398"/>
    </row>
    <row r="34" spans="1:15" s="410" customFormat="1" ht="12.75">
      <c r="A34" s="396"/>
      <c r="B34" s="396"/>
      <c r="C34" s="396"/>
      <c r="D34" s="396"/>
      <c r="E34" s="396"/>
      <c r="F34" s="398"/>
      <c r="G34" s="398"/>
      <c r="H34" s="398"/>
      <c r="I34" s="398"/>
      <c r="J34" s="398"/>
      <c r="K34" s="398"/>
      <c r="L34" s="398"/>
      <c r="M34" s="405"/>
      <c r="N34" s="405"/>
      <c r="O34" s="406"/>
    </row>
    <row r="35" spans="1:15" ht="12.75">
      <c r="A35" s="411"/>
      <c r="B35" s="411"/>
      <c r="C35" s="396"/>
      <c r="D35" s="402"/>
      <c r="E35" s="396"/>
      <c r="F35" s="398"/>
      <c r="G35" s="398"/>
      <c r="H35" s="398"/>
      <c r="I35" s="398"/>
      <c r="J35" s="398"/>
      <c r="K35" s="398"/>
      <c r="L35" s="398"/>
    </row>
  </sheetData>
  <autoFilter ref="A1:L1">
    <filterColumn colId="1"/>
    <sortState ref="A2:K17">
      <sortCondition ref="A1"/>
    </sortState>
  </autoFilter>
  <printOptions gridLines="1"/>
  <pageMargins left="0.7" right="0.7" top="0.75" bottom="0.75" header="0.3" footer="0.3"/>
  <pageSetup orientation="portrait" r:id="rId1"/>
  <headerFooter>
    <oddHeader>&amp;CPlatinum Sponsors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G45"/>
  <sheetViews>
    <sheetView topLeftCell="A10" zoomScaleNormal="100" workbookViewId="0">
      <selection activeCell="B31" sqref="B31"/>
    </sheetView>
  </sheetViews>
  <sheetFormatPr defaultRowHeight="15"/>
  <cols>
    <col min="1" max="1" width="28.140625" bestFit="1" customWidth="1"/>
    <col min="2" max="2" width="15.140625" bestFit="1" customWidth="1"/>
    <col min="3" max="4" width="19.7109375" bestFit="1" customWidth="1"/>
    <col min="5" max="5" width="10.140625" bestFit="1" customWidth="1"/>
    <col min="6" max="6" width="14.85546875" bestFit="1" customWidth="1"/>
  </cols>
  <sheetData>
    <row r="1" spans="1:7" s="150" customFormat="1" ht="25.5">
      <c r="A1" s="90" t="s">
        <v>0</v>
      </c>
      <c r="B1" s="91" t="s">
        <v>88</v>
      </c>
      <c r="C1" s="91" t="s">
        <v>89</v>
      </c>
      <c r="D1" s="92" t="s">
        <v>11</v>
      </c>
      <c r="E1" s="92" t="s">
        <v>146</v>
      </c>
      <c r="F1" s="96" t="s">
        <v>12</v>
      </c>
    </row>
    <row r="2" spans="1:7">
      <c r="A2" s="41" t="s">
        <v>191</v>
      </c>
      <c r="B2" s="41" t="s">
        <v>192</v>
      </c>
      <c r="C2" s="41" t="s">
        <v>193</v>
      </c>
      <c r="D2" s="76" t="s">
        <v>194</v>
      </c>
      <c r="E2" s="76" t="s">
        <v>157</v>
      </c>
      <c r="F2" s="162">
        <v>25000</v>
      </c>
      <c r="G2" s="75"/>
    </row>
    <row r="3" spans="1:7">
      <c r="A3" s="41" t="s">
        <v>186</v>
      </c>
      <c r="B3" s="41" t="s">
        <v>187</v>
      </c>
      <c r="C3" s="41" t="s">
        <v>188</v>
      </c>
      <c r="D3" s="76" t="s">
        <v>167</v>
      </c>
      <c r="E3" s="76" t="s">
        <v>157</v>
      </c>
      <c r="F3" s="162">
        <v>25000</v>
      </c>
      <c r="G3" s="75"/>
    </row>
    <row r="4" spans="1:7">
      <c r="A4" s="41" t="s">
        <v>421</v>
      </c>
      <c r="B4" s="41"/>
      <c r="C4" s="41"/>
      <c r="D4" s="76" t="s">
        <v>205</v>
      </c>
      <c r="E4" s="76" t="s">
        <v>266</v>
      </c>
      <c r="F4" s="162">
        <v>500</v>
      </c>
      <c r="G4" s="75"/>
    </row>
    <row r="5" spans="1:7">
      <c r="A5" s="41" t="s">
        <v>414</v>
      </c>
      <c r="B5" s="41" t="s">
        <v>415</v>
      </c>
      <c r="C5" s="41" t="s">
        <v>416</v>
      </c>
      <c r="D5" s="76" t="s">
        <v>174</v>
      </c>
      <c r="E5" s="76" t="s">
        <v>418</v>
      </c>
      <c r="F5" s="162">
        <v>8000</v>
      </c>
      <c r="G5" s="75"/>
    </row>
    <row r="6" spans="1:7">
      <c r="A6" s="41" t="s">
        <v>201</v>
      </c>
      <c r="B6" s="41" t="s">
        <v>203</v>
      </c>
      <c r="C6" s="41" t="s">
        <v>204</v>
      </c>
      <c r="D6" s="76" t="s">
        <v>205</v>
      </c>
      <c r="E6" s="76" t="s">
        <v>175</v>
      </c>
      <c r="F6" s="162">
        <v>8000</v>
      </c>
      <c r="G6" s="75"/>
    </row>
    <row r="7" spans="1:7">
      <c r="A7" s="41" t="s">
        <v>252</v>
      </c>
      <c r="B7" s="41" t="s">
        <v>129</v>
      </c>
      <c r="C7" s="41" t="s">
        <v>132</v>
      </c>
      <c r="D7" s="76" t="s">
        <v>167</v>
      </c>
      <c r="E7" s="76" t="s">
        <v>168</v>
      </c>
      <c r="F7" s="162">
        <v>12500</v>
      </c>
      <c r="G7" s="75"/>
    </row>
    <row r="8" spans="1:7">
      <c r="A8" s="41" t="s">
        <v>232</v>
      </c>
      <c r="B8" s="41" t="s">
        <v>284</v>
      </c>
      <c r="C8" s="41" t="s">
        <v>285</v>
      </c>
      <c r="D8" s="76" t="s">
        <v>174</v>
      </c>
      <c r="E8" s="76" t="s">
        <v>175</v>
      </c>
      <c r="F8" s="162">
        <v>8000</v>
      </c>
      <c r="G8" s="75"/>
    </row>
    <row r="9" spans="1:7">
      <c r="A9" s="41" t="s">
        <v>367</v>
      </c>
      <c r="B9" s="41" t="s">
        <v>257</v>
      </c>
      <c r="C9" s="41" t="s">
        <v>368</v>
      </c>
      <c r="D9" s="76" t="s">
        <v>174</v>
      </c>
      <c r="E9" s="76" t="s">
        <v>175</v>
      </c>
      <c r="F9" s="162">
        <v>8000</v>
      </c>
      <c r="G9" s="75"/>
    </row>
    <row r="10" spans="1:7">
      <c r="A10" s="107" t="s">
        <v>254</v>
      </c>
      <c r="B10" s="41" t="s">
        <v>257</v>
      </c>
      <c r="C10" s="41" t="s">
        <v>258</v>
      </c>
      <c r="D10" s="76" t="s">
        <v>174</v>
      </c>
      <c r="E10" s="76" t="s">
        <v>175</v>
      </c>
      <c r="F10" s="162">
        <v>8000</v>
      </c>
      <c r="G10" s="75"/>
    </row>
    <row r="11" spans="1:7">
      <c r="A11" s="102" t="s">
        <v>242</v>
      </c>
      <c r="B11" s="102" t="s">
        <v>221</v>
      </c>
      <c r="C11" s="102" t="s">
        <v>240</v>
      </c>
      <c r="D11" s="76" t="s">
        <v>167</v>
      </c>
      <c r="E11" s="76" t="s">
        <v>168</v>
      </c>
      <c r="F11" s="162">
        <v>12500</v>
      </c>
      <c r="G11" s="75"/>
    </row>
    <row r="12" spans="1:7">
      <c r="A12" s="102" t="s">
        <v>396</v>
      </c>
      <c r="B12" s="41" t="s">
        <v>397</v>
      </c>
      <c r="C12" s="41" t="s">
        <v>398</v>
      </c>
      <c r="D12" s="76"/>
      <c r="E12" s="76" t="s">
        <v>422</v>
      </c>
      <c r="F12" s="162">
        <v>2000</v>
      </c>
      <c r="G12" s="75"/>
    </row>
    <row r="13" spans="1:7">
      <c r="A13" s="100" t="s">
        <v>209</v>
      </c>
      <c r="B13" s="41" t="s">
        <v>123</v>
      </c>
      <c r="C13" s="41" t="s">
        <v>124</v>
      </c>
      <c r="D13" s="76" t="s">
        <v>167</v>
      </c>
      <c r="E13" s="76" t="s">
        <v>168</v>
      </c>
      <c r="F13" s="162">
        <v>12500</v>
      </c>
      <c r="G13" s="75"/>
    </row>
    <row r="14" spans="1:7">
      <c r="A14" s="41" t="s">
        <v>208</v>
      </c>
      <c r="B14" s="41" t="s">
        <v>249</v>
      </c>
      <c r="C14" s="41" t="s">
        <v>250</v>
      </c>
      <c r="D14" s="76" t="s">
        <v>244</v>
      </c>
      <c r="E14" s="76" t="s">
        <v>168</v>
      </c>
      <c r="F14" s="162">
        <v>12500</v>
      </c>
      <c r="G14" s="75"/>
    </row>
    <row r="15" spans="1:7">
      <c r="A15" s="41" t="s">
        <v>169</v>
      </c>
      <c r="B15" s="41" t="s">
        <v>170</v>
      </c>
      <c r="C15" s="41" t="s">
        <v>171</v>
      </c>
      <c r="D15" s="76" t="s">
        <v>174</v>
      </c>
      <c r="E15" s="76" t="s">
        <v>175</v>
      </c>
      <c r="F15" s="162">
        <v>8000</v>
      </c>
      <c r="G15" s="75"/>
    </row>
    <row r="16" spans="1:7">
      <c r="A16" s="41" t="s">
        <v>211</v>
      </c>
      <c r="B16" s="41" t="s">
        <v>212</v>
      </c>
      <c r="C16" s="41" t="s">
        <v>213</v>
      </c>
      <c r="D16" s="76" t="s">
        <v>214</v>
      </c>
      <c r="E16" s="76" t="s">
        <v>168</v>
      </c>
      <c r="F16" s="162">
        <v>12500</v>
      </c>
      <c r="G16" s="75"/>
    </row>
    <row r="17" spans="1:7">
      <c r="A17" s="102" t="s">
        <v>227</v>
      </c>
      <c r="B17" s="102" t="s">
        <v>228</v>
      </c>
      <c r="C17" s="102" t="s">
        <v>229</v>
      </c>
      <c r="D17" s="76" t="s">
        <v>174</v>
      </c>
      <c r="E17" s="76" t="s">
        <v>230</v>
      </c>
      <c r="F17" s="162">
        <v>4000</v>
      </c>
      <c r="G17" s="75"/>
    </row>
    <row r="18" spans="1:7">
      <c r="A18" s="41" t="s">
        <v>365</v>
      </c>
      <c r="B18" s="41" t="s">
        <v>247</v>
      </c>
      <c r="C18" s="41" t="s">
        <v>366</v>
      </c>
      <c r="D18" s="76" t="s">
        <v>244</v>
      </c>
      <c r="E18" s="76" t="s">
        <v>381</v>
      </c>
      <c r="F18" s="162"/>
      <c r="G18" s="75"/>
    </row>
    <row r="19" spans="1:7">
      <c r="A19" s="41" t="s">
        <v>234</v>
      </c>
      <c r="B19" s="41" t="s">
        <v>235</v>
      </c>
      <c r="C19" s="41" t="s">
        <v>236</v>
      </c>
      <c r="D19" s="76" t="s">
        <v>174</v>
      </c>
      <c r="E19" s="76" t="s">
        <v>175</v>
      </c>
      <c r="F19" s="162">
        <v>8000</v>
      </c>
      <c r="G19" s="75"/>
    </row>
    <row r="20" spans="1:7">
      <c r="A20" s="41" t="s">
        <v>276</v>
      </c>
      <c r="B20" s="41" t="s">
        <v>277</v>
      </c>
      <c r="C20" s="41" t="s">
        <v>278</v>
      </c>
      <c r="D20" s="76" t="s">
        <v>174</v>
      </c>
      <c r="E20" s="76" t="s">
        <v>157</v>
      </c>
      <c r="F20" s="162">
        <v>25000</v>
      </c>
      <c r="G20" s="75"/>
    </row>
    <row r="21" spans="1:7">
      <c r="A21" s="107" t="s">
        <v>255</v>
      </c>
      <c r="B21" s="41" t="s">
        <v>260</v>
      </c>
      <c r="C21" s="41" t="s">
        <v>259</v>
      </c>
      <c r="D21" s="76" t="s">
        <v>174</v>
      </c>
      <c r="E21" s="76" t="s">
        <v>175</v>
      </c>
      <c r="F21" s="162">
        <v>8000</v>
      </c>
      <c r="G21" s="75"/>
    </row>
    <row r="22" spans="1:7">
      <c r="A22" s="41" t="s">
        <v>335</v>
      </c>
      <c r="B22" s="41" t="s">
        <v>336</v>
      </c>
      <c r="C22" s="41" t="s">
        <v>337</v>
      </c>
      <c r="D22" s="76" t="s">
        <v>174</v>
      </c>
      <c r="E22" s="76" t="s">
        <v>175</v>
      </c>
      <c r="F22" s="162">
        <v>8000</v>
      </c>
      <c r="G22" s="75"/>
    </row>
    <row r="23" spans="1:7">
      <c r="A23" s="41" t="s">
        <v>127</v>
      </c>
      <c r="B23" s="41" t="s">
        <v>129</v>
      </c>
      <c r="C23" s="41" t="s">
        <v>132</v>
      </c>
      <c r="D23" s="76" t="s">
        <v>207</v>
      </c>
      <c r="E23" s="76" t="s">
        <v>168</v>
      </c>
      <c r="F23" s="162">
        <v>12500</v>
      </c>
      <c r="G23" s="75"/>
    </row>
    <row r="24" spans="1:7">
      <c r="A24" s="41" t="s">
        <v>246</v>
      </c>
      <c r="B24" s="41" t="s">
        <v>247</v>
      </c>
      <c r="C24" s="41" t="s">
        <v>248</v>
      </c>
      <c r="D24" s="76" t="s">
        <v>174</v>
      </c>
      <c r="E24" s="76" t="s">
        <v>175</v>
      </c>
      <c r="F24" s="162">
        <v>8000</v>
      </c>
      <c r="G24" s="75"/>
    </row>
    <row r="25" spans="1:7">
      <c r="A25" s="41" t="s">
        <v>256</v>
      </c>
      <c r="B25" s="41" t="s">
        <v>228</v>
      </c>
      <c r="C25" s="41" t="s">
        <v>261</v>
      </c>
      <c r="D25" s="76" t="s">
        <v>174</v>
      </c>
      <c r="E25" s="76" t="s">
        <v>175</v>
      </c>
      <c r="F25" s="162">
        <v>8000</v>
      </c>
      <c r="G25" s="75"/>
    </row>
    <row r="26" spans="1:7">
      <c r="A26" s="41" t="s">
        <v>356</v>
      </c>
      <c r="B26" s="41" t="s">
        <v>123</v>
      </c>
      <c r="C26" s="41" t="s">
        <v>357</v>
      </c>
      <c r="D26" s="76" t="s">
        <v>174</v>
      </c>
      <c r="E26" s="76" t="s">
        <v>168</v>
      </c>
      <c r="F26" s="162">
        <v>12500</v>
      </c>
      <c r="G26" s="75"/>
    </row>
    <row r="27" spans="1:7">
      <c r="A27" s="41" t="s">
        <v>125</v>
      </c>
      <c r="B27" s="41" t="s">
        <v>362</v>
      </c>
      <c r="C27" s="41" t="s">
        <v>363</v>
      </c>
      <c r="D27" s="76" t="s">
        <v>167</v>
      </c>
      <c r="E27" s="76" t="s">
        <v>157</v>
      </c>
      <c r="F27" s="162">
        <v>45000</v>
      </c>
      <c r="G27" s="75"/>
    </row>
    <row r="28" spans="1:7">
      <c r="A28" s="41" t="s">
        <v>375</v>
      </c>
      <c r="B28" s="41" t="s">
        <v>248</v>
      </c>
      <c r="C28" s="41" t="s">
        <v>377</v>
      </c>
      <c r="D28" s="76" t="s">
        <v>382</v>
      </c>
      <c r="E28" s="76" t="s">
        <v>168</v>
      </c>
      <c r="F28" s="162">
        <v>12500</v>
      </c>
      <c r="G28" s="75"/>
    </row>
    <row r="29" spans="1:7">
      <c r="A29" s="41" t="s">
        <v>196</v>
      </c>
      <c r="B29" s="41" t="s">
        <v>197</v>
      </c>
      <c r="C29" s="41" t="s">
        <v>198</v>
      </c>
      <c r="D29" s="76" t="s">
        <v>199</v>
      </c>
      <c r="E29" s="76" t="s">
        <v>175</v>
      </c>
      <c r="F29" s="162">
        <v>8000</v>
      </c>
      <c r="G29" s="75"/>
    </row>
    <row r="30" spans="1:7">
      <c r="A30" s="41" t="s">
        <v>263</v>
      </c>
      <c r="B30" s="41" t="s">
        <v>264</v>
      </c>
      <c r="C30" s="41" t="s">
        <v>265</v>
      </c>
      <c r="D30" s="76" t="s">
        <v>167</v>
      </c>
      <c r="E30" s="76" t="s">
        <v>266</v>
      </c>
      <c r="F30" s="162">
        <v>1000</v>
      </c>
      <c r="G30" s="75"/>
    </row>
    <row r="31" spans="1:7">
      <c r="A31" s="41" t="s">
        <v>263</v>
      </c>
      <c r="B31" s="41"/>
      <c r="C31" s="41"/>
      <c r="D31" s="76" t="s">
        <v>167</v>
      </c>
      <c r="E31" s="76" t="s">
        <v>422</v>
      </c>
      <c r="F31" s="162">
        <v>2000</v>
      </c>
      <c r="G31" s="75"/>
    </row>
    <row r="32" spans="1:7">
      <c r="A32" s="41" t="s">
        <v>409</v>
      </c>
      <c r="B32" s="41" t="s">
        <v>410</v>
      </c>
      <c r="C32" s="41" t="s">
        <v>419</v>
      </c>
      <c r="D32" s="76" t="s">
        <v>420</v>
      </c>
      <c r="E32" s="76" t="s">
        <v>168</v>
      </c>
      <c r="F32" s="162">
        <v>12500</v>
      </c>
      <c r="G32" s="75"/>
    </row>
    <row r="33" spans="1:7">
      <c r="A33" s="102" t="s">
        <v>351</v>
      </c>
      <c r="B33" s="102" t="s">
        <v>352</v>
      </c>
      <c r="C33" s="102" t="s">
        <v>353</v>
      </c>
      <c r="D33" s="76" t="s">
        <v>354</v>
      </c>
      <c r="E33" s="76" t="s">
        <v>168</v>
      </c>
      <c r="F33" s="162">
        <v>12500</v>
      </c>
      <c r="G33" s="75"/>
    </row>
    <row r="34" spans="1:7">
      <c r="A34" s="41" t="s">
        <v>128</v>
      </c>
      <c r="B34" s="41" t="s">
        <v>130</v>
      </c>
      <c r="C34" s="41" t="s">
        <v>131</v>
      </c>
      <c r="D34" s="76" t="s">
        <v>139</v>
      </c>
      <c r="E34" s="76" t="s">
        <v>157</v>
      </c>
      <c r="F34" s="162">
        <v>25000</v>
      </c>
      <c r="G34" s="75"/>
    </row>
    <row r="35" spans="1:7">
      <c r="A35" s="41" t="s">
        <v>262</v>
      </c>
      <c r="B35" s="41" t="s">
        <v>344</v>
      </c>
      <c r="C35" s="41" t="s">
        <v>345</v>
      </c>
      <c r="D35" s="76" t="s">
        <v>174</v>
      </c>
      <c r="E35" s="76" t="s">
        <v>175</v>
      </c>
      <c r="F35" s="162">
        <v>8000</v>
      </c>
      <c r="G35" s="75"/>
    </row>
    <row r="36" spans="1:7">
      <c r="A36" s="41" t="s">
        <v>190</v>
      </c>
      <c r="B36" s="102" t="s">
        <v>216</v>
      </c>
      <c r="C36" s="102" t="s">
        <v>217</v>
      </c>
      <c r="D36" s="76" t="s">
        <v>167</v>
      </c>
      <c r="E36" s="76" t="s">
        <v>157</v>
      </c>
      <c r="F36" s="162">
        <v>25000</v>
      </c>
      <c r="G36" s="75"/>
    </row>
    <row r="37" spans="1:7">
      <c r="A37" s="41" t="s">
        <v>159</v>
      </c>
      <c r="B37" s="41" t="s">
        <v>160</v>
      </c>
      <c r="C37" s="41" t="s">
        <v>161</v>
      </c>
      <c r="D37" s="76" t="s">
        <v>167</v>
      </c>
      <c r="E37" s="76" t="s">
        <v>168</v>
      </c>
      <c r="F37" s="162">
        <v>12500</v>
      </c>
      <c r="G37" s="75"/>
    </row>
    <row r="38" spans="1:7">
      <c r="A38" s="41" t="s">
        <v>371</v>
      </c>
      <c r="B38" s="41" t="s">
        <v>372</v>
      </c>
      <c r="C38" s="41" t="s">
        <v>373</v>
      </c>
      <c r="D38" s="76" t="s">
        <v>174</v>
      </c>
      <c r="E38" s="76" t="s">
        <v>175</v>
      </c>
      <c r="F38" s="162">
        <v>8000</v>
      </c>
      <c r="G38" s="75"/>
    </row>
    <row r="39" spans="1:7">
      <c r="A39" s="41" t="s">
        <v>370</v>
      </c>
      <c r="B39" s="102"/>
      <c r="C39" s="102"/>
      <c r="D39" s="76" t="s">
        <v>244</v>
      </c>
      <c r="E39" s="76" t="s">
        <v>381</v>
      </c>
      <c r="F39" s="162"/>
      <c r="G39" s="75"/>
    </row>
    <row r="40" spans="1:7">
      <c r="A40" s="41" t="s">
        <v>317</v>
      </c>
      <c r="B40" s="102" t="s">
        <v>224</v>
      </c>
      <c r="C40" s="102" t="s">
        <v>225</v>
      </c>
      <c r="D40" s="76" t="s">
        <v>174</v>
      </c>
      <c r="E40" s="76" t="s">
        <v>175</v>
      </c>
      <c r="F40" s="162">
        <v>8000</v>
      </c>
      <c r="G40" s="75"/>
    </row>
    <row r="41" spans="1:7">
      <c r="A41" s="41" t="s">
        <v>220</v>
      </c>
      <c r="B41" s="41" t="s">
        <v>221</v>
      </c>
      <c r="C41" s="41" t="s">
        <v>222</v>
      </c>
      <c r="D41" s="76" t="s">
        <v>174</v>
      </c>
      <c r="E41" s="76" t="s">
        <v>168</v>
      </c>
      <c r="F41" s="162">
        <v>12500</v>
      </c>
      <c r="G41" s="75"/>
    </row>
    <row r="42" spans="1:7">
      <c r="A42" s="41" t="s">
        <v>269</v>
      </c>
      <c r="B42" s="41" t="s">
        <v>271</v>
      </c>
      <c r="C42" s="41" t="s">
        <v>272</v>
      </c>
      <c r="D42" s="76" t="s">
        <v>273</v>
      </c>
      <c r="E42" s="76" t="s">
        <v>157</v>
      </c>
      <c r="F42" s="162">
        <v>42000</v>
      </c>
      <c r="G42" s="75"/>
    </row>
    <row r="43" spans="1:7">
      <c r="A43" s="102" t="s">
        <v>238</v>
      </c>
      <c r="B43" s="102" t="s">
        <v>325</v>
      </c>
      <c r="C43" s="102" t="s">
        <v>326</v>
      </c>
      <c r="D43" s="76" t="s">
        <v>174</v>
      </c>
      <c r="E43" s="76" t="s">
        <v>175</v>
      </c>
      <c r="F43" s="162">
        <v>8000</v>
      </c>
      <c r="G43" s="75"/>
    </row>
    <row r="44" spans="1:7">
      <c r="F44" s="162"/>
    </row>
    <row r="45" spans="1:7">
      <c r="F45" s="162">
        <f>SUM(F2:F44)</f>
        <v>499500</v>
      </c>
    </row>
  </sheetData>
  <autoFilter ref="A1:F1">
    <sortState ref="A2:F26">
      <sortCondition descending="1" ref="F1"/>
    </sortState>
  </autoFilter>
  <pageMargins left="0.7" right="0.7" top="0.75" bottom="0.75" header="0.3" footer="0.3"/>
  <pageSetup scale="84" orientation="portrait" r:id="rId1"/>
  <headerFooter>
    <oddHeader>&amp;C2013 Registration to Date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F51"/>
  <sheetViews>
    <sheetView zoomScaleNormal="100" workbookViewId="0">
      <selection activeCell="D15" sqref="D15"/>
    </sheetView>
  </sheetViews>
  <sheetFormatPr defaultRowHeight="15"/>
  <cols>
    <col min="1" max="1" width="28.140625" bestFit="1" customWidth="1"/>
    <col min="2" max="2" width="9.28515625" bestFit="1" customWidth="1"/>
    <col min="3" max="3" width="11.28515625" bestFit="1" customWidth="1"/>
    <col min="4" max="4" width="19.7109375" bestFit="1" customWidth="1"/>
    <col min="5" max="5" width="10.140625" bestFit="1" customWidth="1"/>
    <col min="6" max="6" width="14.140625" customWidth="1"/>
  </cols>
  <sheetData>
    <row r="1" spans="1:6" ht="24.75">
      <c r="A1" s="90" t="s">
        <v>0</v>
      </c>
      <c r="B1" s="91" t="s">
        <v>1</v>
      </c>
      <c r="C1" s="91" t="s">
        <v>8</v>
      </c>
      <c r="D1" s="92" t="s">
        <v>11</v>
      </c>
      <c r="E1" s="92" t="s">
        <v>146</v>
      </c>
      <c r="F1" s="96" t="s">
        <v>12</v>
      </c>
    </row>
    <row r="2" spans="1:6">
      <c r="A2" s="41" t="s">
        <v>191</v>
      </c>
      <c r="B2" s="41" t="s">
        <v>192</v>
      </c>
      <c r="C2" s="41" t="s">
        <v>193</v>
      </c>
      <c r="D2" s="76" t="s">
        <v>194</v>
      </c>
      <c r="E2" s="76" t="s">
        <v>157</v>
      </c>
      <c r="F2" s="162">
        <v>25000</v>
      </c>
    </row>
    <row r="3" spans="1:6">
      <c r="A3" s="41" t="s">
        <v>186</v>
      </c>
      <c r="B3" s="41" t="s">
        <v>187</v>
      </c>
      <c r="C3" s="41" t="s">
        <v>188</v>
      </c>
      <c r="D3" s="76" t="s">
        <v>167</v>
      </c>
      <c r="E3" s="76" t="s">
        <v>157</v>
      </c>
      <c r="F3" s="162">
        <v>25000</v>
      </c>
    </row>
    <row r="4" spans="1:6">
      <c r="A4" s="102" t="s">
        <v>451</v>
      </c>
      <c r="B4" s="102" t="s">
        <v>450</v>
      </c>
      <c r="C4" s="102" t="s">
        <v>452</v>
      </c>
      <c r="D4" s="76" t="s">
        <v>174</v>
      </c>
      <c r="E4" s="76" t="s">
        <v>175</v>
      </c>
      <c r="F4" s="162">
        <v>8000</v>
      </c>
    </row>
    <row r="5" spans="1:6">
      <c r="A5" s="41" t="s">
        <v>421</v>
      </c>
      <c r="B5" s="41"/>
      <c r="C5" s="41"/>
      <c r="D5" s="76" t="s">
        <v>205</v>
      </c>
      <c r="E5" s="76" t="s">
        <v>266</v>
      </c>
      <c r="F5" s="162">
        <v>500</v>
      </c>
    </row>
    <row r="6" spans="1:6">
      <c r="A6" s="41" t="s">
        <v>414</v>
      </c>
      <c r="B6" s="41" t="s">
        <v>415</v>
      </c>
      <c r="C6" s="41" t="s">
        <v>416</v>
      </c>
      <c r="D6" s="76" t="s">
        <v>496</v>
      </c>
      <c r="E6" s="76" t="s">
        <v>418</v>
      </c>
      <c r="F6" s="162">
        <v>8000</v>
      </c>
    </row>
    <row r="7" spans="1:6">
      <c r="A7" s="41" t="s">
        <v>201</v>
      </c>
      <c r="B7" s="41" t="s">
        <v>203</v>
      </c>
      <c r="C7" s="41" t="s">
        <v>204</v>
      </c>
      <c r="D7" s="76" t="s">
        <v>205</v>
      </c>
      <c r="E7" s="76" t="s">
        <v>175</v>
      </c>
      <c r="F7" s="162">
        <v>8000</v>
      </c>
    </row>
    <row r="8" spans="1:6">
      <c r="A8" s="102" t="s">
        <v>444</v>
      </c>
      <c r="B8" s="102" t="s">
        <v>499</v>
      </c>
      <c r="C8" s="102" t="s">
        <v>500</v>
      </c>
      <c r="D8" s="76" t="s">
        <v>483</v>
      </c>
      <c r="E8" s="76" t="s">
        <v>175</v>
      </c>
      <c r="F8" s="162">
        <v>8000</v>
      </c>
    </row>
    <row r="9" spans="1:6">
      <c r="A9" s="41" t="s">
        <v>252</v>
      </c>
      <c r="B9" s="41" t="s">
        <v>129</v>
      </c>
      <c r="C9" s="41" t="s">
        <v>132</v>
      </c>
      <c r="D9" s="76" t="s">
        <v>167</v>
      </c>
      <c r="E9" s="76" t="s">
        <v>168</v>
      </c>
      <c r="F9" s="162">
        <v>12500</v>
      </c>
    </row>
    <row r="10" spans="1:6">
      <c r="A10" s="41" t="s">
        <v>232</v>
      </c>
      <c r="B10" s="41" t="s">
        <v>284</v>
      </c>
      <c r="C10" s="41" t="s">
        <v>285</v>
      </c>
      <c r="D10" s="76" t="s">
        <v>174</v>
      </c>
      <c r="E10" s="76" t="s">
        <v>175</v>
      </c>
      <c r="F10" s="162">
        <v>8000</v>
      </c>
    </row>
    <row r="11" spans="1:6">
      <c r="A11" s="41" t="s">
        <v>367</v>
      </c>
      <c r="B11" s="41" t="s">
        <v>257</v>
      </c>
      <c r="C11" s="41" t="s">
        <v>368</v>
      </c>
      <c r="D11" s="76" t="s">
        <v>174</v>
      </c>
      <c r="E11" s="76" t="s">
        <v>175</v>
      </c>
      <c r="F11" s="162">
        <v>8000</v>
      </c>
    </row>
    <row r="12" spans="1:6">
      <c r="A12" s="107" t="s">
        <v>476</v>
      </c>
      <c r="B12" s="41" t="s">
        <v>439</v>
      </c>
      <c r="C12" s="41" t="s">
        <v>440</v>
      </c>
      <c r="D12" s="76"/>
      <c r="E12" s="76" t="s">
        <v>175</v>
      </c>
      <c r="F12" s="162">
        <v>8000</v>
      </c>
    </row>
    <row r="13" spans="1:6">
      <c r="A13" s="102" t="s">
        <v>242</v>
      </c>
      <c r="B13" s="102" t="s">
        <v>221</v>
      </c>
      <c r="C13" s="102" t="s">
        <v>240</v>
      </c>
      <c r="D13" s="76" t="s">
        <v>167</v>
      </c>
      <c r="E13" s="76" t="s">
        <v>168</v>
      </c>
      <c r="F13" s="162">
        <v>12500</v>
      </c>
    </row>
    <row r="14" spans="1:6">
      <c r="A14" s="102" t="s">
        <v>396</v>
      </c>
      <c r="B14" s="41" t="s">
        <v>397</v>
      </c>
      <c r="C14" s="41" t="s">
        <v>398</v>
      </c>
      <c r="D14" s="76"/>
      <c r="E14" s="76" t="s">
        <v>422</v>
      </c>
      <c r="F14" s="162">
        <v>2000</v>
      </c>
    </row>
    <row r="15" spans="1:6">
      <c r="A15" s="100" t="s">
        <v>209</v>
      </c>
      <c r="B15" s="41" t="s">
        <v>123</v>
      </c>
      <c r="C15" s="41" t="s">
        <v>124</v>
      </c>
      <c r="D15" s="76" t="s">
        <v>167</v>
      </c>
      <c r="E15" s="76" t="s">
        <v>168</v>
      </c>
      <c r="F15" s="162">
        <v>12500</v>
      </c>
    </row>
    <row r="16" spans="1:6">
      <c r="A16" s="41" t="s">
        <v>208</v>
      </c>
      <c r="B16" s="41" t="s">
        <v>249</v>
      </c>
      <c r="C16" s="41" t="s">
        <v>250</v>
      </c>
      <c r="D16" s="76" t="s">
        <v>244</v>
      </c>
      <c r="E16" s="76" t="s">
        <v>168</v>
      </c>
      <c r="F16" s="162">
        <v>12500</v>
      </c>
    </row>
    <row r="17" spans="1:6">
      <c r="A17" s="41" t="s">
        <v>169</v>
      </c>
      <c r="B17" s="41" t="s">
        <v>170</v>
      </c>
      <c r="C17" s="41" t="s">
        <v>171</v>
      </c>
      <c r="D17" s="76" t="s">
        <v>174</v>
      </c>
      <c r="E17" s="76" t="s">
        <v>175</v>
      </c>
      <c r="F17" s="162">
        <v>8000</v>
      </c>
    </row>
    <row r="18" spans="1:6">
      <c r="A18" s="41" t="s">
        <v>211</v>
      </c>
      <c r="B18" s="41" t="s">
        <v>212</v>
      </c>
      <c r="C18" s="41" t="s">
        <v>213</v>
      </c>
      <c r="D18" s="76" t="s">
        <v>214</v>
      </c>
      <c r="E18" s="76" t="s">
        <v>168</v>
      </c>
      <c r="F18" s="162">
        <v>12500</v>
      </c>
    </row>
    <row r="19" spans="1:6">
      <c r="A19" s="102" t="s">
        <v>227</v>
      </c>
      <c r="B19" s="102" t="s">
        <v>228</v>
      </c>
      <c r="C19" s="102" t="s">
        <v>229</v>
      </c>
      <c r="D19" s="76" t="s">
        <v>174</v>
      </c>
      <c r="E19" s="76" t="s">
        <v>230</v>
      </c>
      <c r="F19" s="162">
        <v>4000</v>
      </c>
    </row>
    <row r="20" spans="1:6">
      <c r="A20" s="41" t="s">
        <v>365</v>
      </c>
      <c r="B20" s="41" t="s">
        <v>247</v>
      </c>
      <c r="C20" s="41" t="s">
        <v>366</v>
      </c>
      <c r="D20" s="76" t="s">
        <v>244</v>
      </c>
      <c r="E20" s="76" t="s">
        <v>381</v>
      </c>
      <c r="F20" s="162"/>
    </row>
    <row r="21" spans="1:6">
      <c r="A21" s="41" t="s">
        <v>424</v>
      </c>
      <c r="B21" s="41" t="s">
        <v>481</v>
      </c>
      <c r="C21" s="41" t="s">
        <v>482</v>
      </c>
      <c r="D21" s="76" t="s">
        <v>480</v>
      </c>
      <c r="E21" s="76" t="s">
        <v>168</v>
      </c>
      <c r="F21" s="162">
        <v>12500</v>
      </c>
    </row>
    <row r="22" spans="1:6">
      <c r="A22" s="41" t="s">
        <v>234</v>
      </c>
      <c r="B22" s="41" t="s">
        <v>235</v>
      </c>
      <c r="C22" s="41" t="s">
        <v>236</v>
      </c>
      <c r="D22" s="76" t="s">
        <v>174</v>
      </c>
      <c r="E22" s="76" t="s">
        <v>175</v>
      </c>
      <c r="F22" s="162">
        <v>8000</v>
      </c>
    </row>
    <row r="23" spans="1:6">
      <c r="A23" s="41" t="s">
        <v>276</v>
      </c>
      <c r="B23" s="41" t="s">
        <v>277</v>
      </c>
      <c r="C23" s="41" t="s">
        <v>278</v>
      </c>
      <c r="D23" s="76" t="s">
        <v>174</v>
      </c>
      <c r="E23" s="76" t="s">
        <v>157</v>
      </c>
      <c r="F23" s="162">
        <v>25000</v>
      </c>
    </row>
    <row r="24" spans="1:6">
      <c r="A24" s="107" t="s">
        <v>255</v>
      </c>
      <c r="B24" s="41" t="s">
        <v>260</v>
      </c>
      <c r="C24" s="41" t="s">
        <v>259</v>
      </c>
      <c r="D24" s="76" t="s">
        <v>174</v>
      </c>
      <c r="E24" s="76" t="s">
        <v>175</v>
      </c>
      <c r="F24" s="162">
        <v>8000</v>
      </c>
    </row>
    <row r="25" spans="1:6">
      <c r="A25" s="41" t="s">
        <v>335</v>
      </c>
      <c r="B25" s="41" t="s">
        <v>336</v>
      </c>
      <c r="C25" s="41" t="s">
        <v>337</v>
      </c>
      <c r="D25" s="76" t="s">
        <v>174</v>
      </c>
      <c r="E25" s="76" t="s">
        <v>175</v>
      </c>
      <c r="F25" s="162">
        <v>8000</v>
      </c>
    </row>
    <row r="26" spans="1:6">
      <c r="A26" s="41" t="s">
        <v>127</v>
      </c>
      <c r="B26" s="41" t="s">
        <v>129</v>
      </c>
      <c r="C26" s="41" t="s">
        <v>132</v>
      </c>
      <c r="D26" s="76" t="s">
        <v>207</v>
      </c>
      <c r="E26" s="76" t="s">
        <v>168</v>
      </c>
      <c r="F26" s="162">
        <v>12500</v>
      </c>
    </row>
    <row r="27" spans="1:6">
      <c r="A27" s="102" t="s">
        <v>464</v>
      </c>
      <c r="B27" s="41" t="s">
        <v>478</v>
      </c>
      <c r="C27" s="41" t="s">
        <v>479</v>
      </c>
      <c r="D27" s="76" t="s">
        <v>167</v>
      </c>
      <c r="E27" s="76" t="s">
        <v>175</v>
      </c>
      <c r="F27" s="162">
        <v>8000</v>
      </c>
    </row>
    <row r="28" spans="1:6">
      <c r="A28" s="41" t="s">
        <v>246</v>
      </c>
      <c r="B28" s="41" t="s">
        <v>247</v>
      </c>
      <c r="C28" s="41" t="s">
        <v>248</v>
      </c>
      <c r="D28" s="76" t="s">
        <v>174</v>
      </c>
      <c r="E28" s="76" t="s">
        <v>175</v>
      </c>
      <c r="F28" s="162">
        <v>8000</v>
      </c>
    </row>
    <row r="29" spans="1:6">
      <c r="A29" s="41" t="s">
        <v>256</v>
      </c>
      <c r="B29" s="41" t="s">
        <v>228</v>
      </c>
      <c r="C29" s="41" t="s">
        <v>261</v>
      </c>
      <c r="D29" s="76" t="s">
        <v>174</v>
      </c>
      <c r="E29" s="76" t="s">
        <v>175</v>
      </c>
      <c r="F29" s="162">
        <v>8000</v>
      </c>
    </row>
    <row r="30" spans="1:6">
      <c r="A30" s="102" t="s">
        <v>456</v>
      </c>
      <c r="B30" s="102" t="s">
        <v>458</v>
      </c>
      <c r="C30" s="102" t="s">
        <v>459</v>
      </c>
      <c r="D30" s="76" t="s">
        <v>174</v>
      </c>
      <c r="E30" s="76" t="s">
        <v>175</v>
      </c>
      <c r="F30" s="162">
        <v>8000</v>
      </c>
    </row>
    <row r="31" spans="1:6">
      <c r="A31" s="41" t="s">
        <v>388</v>
      </c>
      <c r="B31" s="41" t="s">
        <v>389</v>
      </c>
      <c r="C31" s="41" t="s">
        <v>390</v>
      </c>
      <c r="D31" s="76" t="s">
        <v>167</v>
      </c>
      <c r="E31" s="76" t="s">
        <v>175</v>
      </c>
      <c r="F31" s="162">
        <v>8000</v>
      </c>
    </row>
    <row r="32" spans="1:6">
      <c r="A32" s="41" t="s">
        <v>356</v>
      </c>
      <c r="B32" s="41" t="s">
        <v>123</v>
      </c>
      <c r="C32" s="41" t="s">
        <v>357</v>
      </c>
      <c r="D32" s="76" t="s">
        <v>496</v>
      </c>
      <c r="E32" s="76" t="s">
        <v>168</v>
      </c>
      <c r="F32" s="162">
        <v>12500</v>
      </c>
    </row>
    <row r="33" spans="1:6">
      <c r="A33" s="41" t="s">
        <v>125</v>
      </c>
      <c r="B33" s="41" t="s">
        <v>362</v>
      </c>
      <c r="C33" s="41" t="s">
        <v>363</v>
      </c>
      <c r="D33" s="76" t="s">
        <v>167</v>
      </c>
      <c r="E33" s="76" t="s">
        <v>157</v>
      </c>
      <c r="F33" s="162">
        <v>48000</v>
      </c>
    </row>
    <row r="34" spans="1:6">
      <c r="A34" s="41" t="s">
        <v>375</v>
      </c>
      <c r="B34" s="41" t="s">
        <v>248</v>
      </c>
      <c r="C34" s="41" t="s">
        <v>377</v>
      </c>
      <c r="D34" s="76" t="s">
        <v>382</v>
      </c>
      <c r="E34" s="76" t="s">
        <v>168</v>
      </c>
      <c r="F34" s="162">
        <v>12500</v>
      </c>
    </row>
    <row r="35" spans="1:6">
      <c r="A35" s="41" t="s">
        <v>196</v>
      </c>
      <c r="B35" s="41" t="s">
        <v>197</v>
      </c>
      <c r="C35" s="41" t="s">
        <v>198</v>
      </c>
      <c r="D35" s="76" t="s">
        <v>199</v>
      </c>
      <c r="E35" s="76" t="s">
        <v>175</v>
      </c>
      <c r="F35" s="162">
        <v>8000</v>
      </c>
    </row>
    <row r="36" spans="1:6">
      <c r="A36" s="41" t="s">
        <v>263</v>
      </c>
      <c r="B36" s="41" t="s">
        <v>264</v>
      </c>
      <c r="C36" s="41" t="s">
        <v>265</v>
      </c>
      <c r="D36" s="76" t="s">
        <v>167</v>
      </c>
      <c r="E36" s="76" t="s">
        <v>477</v>
      </c>
      <c r="F36" s="162">
        <v>3000</v>
      </c>
    </row>
    <row r="37" spans="1:6">
      <c r="A37" s="102" t="s">
        <v>471</v>
      </c>
      <c r="B37" s="41" t="s">
        <v>472</v>
      </c>
      <c r="C37" s="41" t="s">
        <v>473</v>
      </c>
      <c r="D37" s="76"/>
      <c r="E37" s="76" t="s">
        <v>175</v>
      </c>
      <c r="F37" s="162">
        <v>8000</v>
      </c>
    </row>
    <row r="38" spans="1:6">
      <c r="A38" s="102" t="s">
        <v>429</v>
      </c>
      <c r="B38" s="41" t="s">
        <v>430</v>
      </c>
      <c r="C38" s="41" t="s">
        <v>431</v>
      </c>
      <c r="D38" s="76"/>
      <c r="E38" s="76" t="s">
        <v>168</v>
      </c>
      <c r="F38" s="162">
        <v>12500</v>
      </c>
    </row>
    <row r="39" spans="1:6">
      <c r="A39" s="41" t="s">
        <v>409</v>
      </c>
      <c r="B39" s="41" t="s">
        <v>410</v>
      </c>
      <c r="C39" s="41" t="s">
        <v>419</v>
      </c>
      <c r="D39" s="76" t="s">
        <v>420</v>
      </c>
      <c r="E39" s="76" t="s">
        <v>168</v>
      </c>
      <c r="F39" s="162">
        <v>12500</v>
      </c>
    </row>
    <row r="40" spans="1:6">
      <c r="A40" s="102" t="s">
        <v>351</v>
      </c>
      <c r="B40" s="102" t="s">
        <v>352</v>
      </c>
      <c r="C40" s="102" t="s">
        <v>353</v>
      </c>
      <c r="D40" s="76" t="s">
        <v>354</v>
      </c>
      <c r="E40" s="76" t="s">
        <v>168</v>
      </c>
      <c r="F40" s="162">
        <v>12500</v>
      </c>
    </row>
    <row r="41" spans="1:6">
      <c r="A41" s="41" t="s">
        <v>128</v>
      </c>
      <c r="B41" s="41" t="s">
        <v>130</v>
      </c>
      <c r="C41" s="41" t="s">
        <v>131</v>
      </c>
      <c r="D41" s="76" t="s">
        <v>139</v>
      </c>
      <c r="E41" s="76" t="s">
        <v>157</v>
      </c>
      <c r="F41" s="162">
        <v>25000</v>
      </c>
    </row>
    <row r="42" spans="1:6">
      <c r="A42" s="41" t="s">
        <v>262</v>
      </c>
      <c r="B42" s="41" t="s">
        <v>344</v>
      </c>
      <c r="C42" s="41" t="s">
        <v>345</v>
      </c>
      <c r="D42" s="76" t="s">
        <v>496</v>
      </c>
      <c r="E42" s="76" t="s">
        <v>175</v>
      </c>
      <c r="F42" s="162">
        <v>8000</v>
      </c>
    </row>
    <row r="43" spans="1:6">
      <c r="A43" s="41" t="s">
        <v>190</v>
      </c>
      <c r="B43" s="102" t="s">
        <v>497</v>
      </c>
      <c r="C43" s="102" t="s">
        <v>498</v>
      </c>
      <c r="D43" s="76" t="s">
        <v>167</v>
      </c>
      <c r="E43" s="76" t="s">
        <v>157</v>
      </c>
      <c r="F43" s="162">
        <v>25000</v>
      </c>
    </row>
    <row r="44" spans="1:6">
      <c r="A44" s="41" t="s">
        <v>159</v>
      </c>
      <c r="B44" s="41" t="s">
        <v>160</v>
      </c>
      <c r="C44" s="41" t="s">
        <v>161</v>
      </c>
      <c r="D44" s="76" t="s">
        <v>167</v>
      </c>
      <c r="E44" s="76" t="s">
        <v>168</v>
      </c>
      <c r="F44" s="162">
        <v>12500</v>
      </c>
    </row>
    <row r="45" spans="1:6">
      <c r="A45" s="41" t="s">
        <v>371</v>
      </c>
      <c r="B45" s="41" t="s">
        <v>372</v>
      </c>
      <c r="C45" s="41" t="s">
        <v>373</v>
      </c>
      <c r="D45" s="76" t="s">
        <v>174</v>
      </c>
      <c r="E45" s="76" t="s">
        <v>175</v>
      </c>
      <c r="F45" s="162">
        <v>8000</v>
      </c>
    </row>
    <row r="46" spans="1:6">
      <c r="A46" s="41" t="s">
        <v>370</v>
      </c>
      <c r="B46" s="102"/>
      <c r="C46" s="102"/>
      <c r="D46" s="76" t="s">
        <v>244</v>
      </c>
      <c r="E46" s="76" t="s">
        <v>381</v>
      </c>
      <c r="F46" s="162"/>
    </row>
    <row r="47" spans="1:6">
      <c r="A47" s="41" t="s">
        <v>317</v>
      </c>
      <c r="B47" s="102" t="s">
        <v>224</v>
      </c>
      <c r="C47" s="102" t="s">
        <v>225</v>
      </c>
      <c r="D47" s="76" t="s">
        <v>496</v>
      </c>
      <c r="E47" s="76" t="s">
        <v>175</v>
      </c>
      <c r="F47" s="162">
        <v>8000</v>
      </c>
    </row>
    <row r="48" spans="1:6">
      <c r="A48" s="41" t="s">
        <v>220</v>
      </c>
      <c r="B48" s="41" t="s">
        <v>221</v>
      </c>
      <c r="C48" s="41" t="s">
        <v>222</v>
      </c>
      <c r="D48" s="76" t="s">
        <v>174</v>
      </c>
      <c r="E48" s="76" t="s">
        <v>168</v>
      </c>
      <c r="F48" s="162">
        <v>12500</v>
      </c>
    </row>
    <row r="49" spans="1:6">
      <c r="A49" s="41" t="s">
        <v>269</v>
      </c>
      <c r="B49" s="41" t="s">
        <v>271</v>
      </c>
      <c r="C49" s="41" t="s">
        <v>272</v>
      </c>
      <c r="D49" s="76" t="s">
        <v>273</v>
      </c>
      <c r="E49" s="76" t="s">
        <v>157</v>
      </c>
      <c r="F49" s="162">
        <v>42000</v>
      </c>
    </row>
    <row r="50" spans="1:6">
      <c r="A50" s="102" t="s">
        <v>238</v>
      </c>
      <c r="B50" s="102" t="s">
        <v>325</v>
      </c>
      <c r="C50" s="102" t="s">
        <v>326</v>
      </c>
      <c r="D50" s="76" t="s">
        <v>174</v>
      </c>
      <c r="E50" s="76" t="s">
        <v>175</v>
      </c>
      <c r="F50" s="162">
        <v>8000</v>
      </c>
    </row>
    <row r="51" spans="1:6">
      <c r="E51" s="168" t="s">
        <v>484</v>
      </c>
      <c r="F51" s="162">
        <f>SUM(F2:F50)</f>
        <v>575500</v>
      </c>
    </row>
  </sheetData>
  <autoFilter ref="A1:F1"/>
  <pageMargins left="0.7" right="0.7" top="0.75" bottom="0.75" header="0.3" footer="0.3"/>
  <pageSetup scale="92" orientation="portrait" r:id="rId1"/>
  <headerFooter>
    <oddHeader>&amp;C2013 Festival Ball Registration to Date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198"/>
  <sheetViews>
    <sheetView view="pageLayout" topLeftCell="A20" zoomScaleNormal="100" workbookViewId="0">
      <selection sqref="A1:G55"/>
    </sheetView>
  </sheetViews>
  <sheetFormatPr defaultRowHeight="15"/>
  <cols>
    <col min="1" max="1" width="28.140625" bestFit="1" customWidth="1"/>
    <col min="2" max="2" width="7.85546875" bestFit="1" customWidth="1"/>
    <col min="3" max="3" width="13.42578125" bestFit="1" customWidth="1"/>
    <col min="4" max="4" width="19.7109375" bestFit="1" customWidth="1"/>
    <col min="5" max="5" width="13.7109375" bestFit="1" customWidth="1"/>
    <col min="6" max="6" width="12.28515625" customWidth="1"/>
    <col min="7" max="7" width="14" style="25" bestFit="1" customWidth="1"/>
  </cols>
  <sheetData>
    <row r="1" spans="1:7" ht="24.75">
      <c r="A1" s="90" t="s">
        <v>0</v>
      </c>
      <c r="B1" s="91" t="s">
        <v>1</v>
      </c>
      <c r="C1" s="91" t="s">
        <v>8</v>
      </c>
      <c r="D1" s="92" t="s">
        <v>11</v>
      </c>
      <c r="E1" s="92" t="s">
        <v>146</v>
      </c>
      <c r="F1" s="175" t="s">
        <v>12</v>
      </c>
      <c r="G1" s="96" t="s">
        <v>545</v>
      </c>
    </row>
    <row r="2" spans="1:7">
      <c r="A2" s="41" t="s">
        <v>191</v>
      </c>
      <c r="B2" s="41" t="s">
        <v>192</v>
      </c>
      <c r="C2" s="41" t="s">
        <v>193</v>
      </c>
      <c r="D2" s="76" t="s">
        <v>194</v>
      </c>
      <c r="E2" s="76" t="s">
        <v>157</v>
      </c>
      <c r="F2" s="176">
        <v>25000</v>
      </c>
      <c r="G2" s="177"/>
    </row>
    <row r="3" spans="1:7">
      <c r="A3" s="41" t="s">
        <v>186</v>
      </c>
      <c r="B3" s="41" t="s">
        <v>271</v>
      </c>
      <c r="C3" s="41" t="s">
        <v>272</v>
      </c>
      <c r="D3" s="76" t="s">
        <v>167</v>
      </c>
      <c r="E3" s="76" t="s">
        <v>157</v>
      </c>
      <c r="F3" s="176">
        <v>25000</v>
      </c>
      <c r="G3" s="177"/>
    </row>
    <row r="4" spans="1:7">
      <c r="A4" s="102" t="s">
        <v>451</v>
      </c>
      <c r="B4" s="102" t="s">
        <v>450</v>
      </c>
      <c r="C4" s="102" t="s">
        <v>452</v>
      </c>
      <c r="D4" s="76" t="s">
        <v>174</v>
      </c>
      <c r="E4" s="76" t="s">
        <v>175</v>
      </c>
      <c r="F4" s="176">
        <v>8000</v>
      </c>
      <c r="G4" s="177"/>
    </row>
    <row r="5" spans="1:7">
      <c r="A5" s="41" t="s">
        <v>421</v>
      </c>
      <c r="B5" s="41"/>
      <c r="C5" s="41"/>
      <c r="D5" s="76" t="s">
        <v>205</v>
      </c>
      <c r="E5" s="76" t="s">
        <v>266</v>
      </c>
      <c r="F5" s="176">
        <v>500</v>
      </c>
      <c r="G5" s="25" t="s">
        <v>546</v>
      </c>
    </row>
    <row r="6" spans="1:7">
      <c r="A6" s="41" t="s">
        <v>414</v>
      </c>
      <c r="B6" s="41" t="s">
        <v>415</v>
      </c>
      <c r="C6" s="41" t="s">
        <v>416</v>
      </c>
      <c r="D6" s="76" t="s">
        <v>496</v>
      </c>
      <c r="E6" s="76" t="s">
        <v>418</v>
      </c>
      <c r="F6" s="176">
        <v>8000</v>
      </c>
      <c r="G6" s="177"/>
    </row>
    <row r="7" spans="1:7">
      <c r="A7" s="41" t="s">
        <v>201</v>
      </c>
      <c r="B7" s="41" t="s">
        <v>203</v>
      </c>
      <c r="C7" s="41" t="s">
        <v>204</v>
      </c>
      <c r="D7" s="76" t="s">
        <v>205</v>
      </c>
      <c r="E7" s="76" t="s">
        <v>175</v>
      </c>
      <c r="F7" s="176">
        <v>8000</v>
      </c>
      <c r="G7" s="177"/>
    </row>
    <row r="8" spans="1:7">
      <c r="A8" s="102" t="s">
        <v>444</v>
      </c>
      <c r="B8" s="102" t="s">
        <v>499</v>
      </c>
      <c r="C8" s="102" t="s">
        <v>500</v>
      </c>
      <c r="D8" s="76" t="s">
        <v>483</v>
      </c>
      <c r="E8" s="76" t="s">
        <v>175</v>
      </c>
      <c r="F8" s="176">
        <v>8000</v>
      </c>
      <c r="G8" s="177"/>
    </row>
    <row r="9" spans="1:7">
      <c r="A9" s="102" t="s">
        <v>531</v>
      </c>
      <c r="B9" s="102" t="s">
        <v>491</v>
      </c>
      <c r="C9" s="102" t="s">
        <v>492</v>
      </c>
      <c r="D9" s="76" t="s">
        <v>510</v>
      </c>
      <c r="E9" s="76" t="s">
        <v>168</v>
      </c>
      <c r="F9" s="176">
        <v>12500</v>
      </c>
      <c r="G9" s="177"/>
    </row>
    <row r="10" spans="1:7">
      <c r="A10" s="41" t="s">
        <v>252</v>
      </c>
      <c r="B10" s="41" t="s">
        <v>129</v>
      </c>
      <c r="C10" s="41" t="s">
        <v>132</v>
      </c>
      <c r="D10" s="76" t="s">
        <v>167</v>
      </c>
      <c r="E10" s="76" t="s">
        <v>168</v>
      </c>
      <c r="F10" s="176">
        <v>12500</v>
      </c>
      <c r="G10" s="177"/>
    </row>
    <row r="11" spans="1:7">
      <c r="A11" s="41" t="s">
        <v>232</v>
      </c>
      <c r="B11" s="41" t="s">
        <v>284</v>
      </c>
      <c r="C11" s="41" t="s">
        <v>285</v>
      </c>
      <c r="D11" s="76" t="s">
        <v>174</v>
      </c>
      <c r="E11" s="76" t="s">
        <v>175</v>
      </c>
      <c r="F11" s="176">
        <v>8000</v>
      </c>
      <c r="G11" s="177"/>
    </row>
    <row r="12" spans="1:7">
      <c r="A12" s="41" t="s">
        <v>367</v>
      </c>
      <c r="B12" s="41" t="s">
        <v>257</v>
      </c>
      <c r="C12" s="41" t="s">
        <v>368</v>
      </c>
      <c r="D12" s="76" t="s">
        <v>174</v>
      </c>
      <c r="E12" s="76" t="s">
        <v>175</v>
      </c>
      <c r="F12" s="176">
        <v>8000</v>
      </c>
      <c r="G12" s="177"/>
    </row>
    <row r="13" spans="1:7">
      <c r="A13" s="107" t="s">
        <v>476</v>
      </c>
      <c r="B13" s="41" t="s">
        <v>439</v>
      </c>
      <c r="C13" s="41" t="s">
        <v>440</v>
      </c>
      <c r="D13" s="76"/>
      <c r="E13" s="76" t="s">
        <v>175</v>
      </c>
      <c r="F13" s="176">
        <v>8000</v>
      </c>
      <c r="G13" s="177"/>
    </row>
    <row r="14" spans="1:7">
      <c r="A14" s="102" t="s">
        <v>242</v>
      </c>
      <c r="B14" s="102" t="s">
        <v>221</v>
      </c>
      <c r="C14" s="102" t="s">
        <v>240</v>
      </c>
      <c r="D14" s="76" t="s">
        <v>167</v>
      </c>
      <c r="E14" s="76" t="s">
        <v>168</v>
      </c>
      <c r="F14" s="176">
        <v>12500</v>
      </c>
      <c r="G14" s="177"/>
    </row>
    <row r="15" spans="1:7">
      <c r="A15" s="102" t="s">
        <v>396</v>
      </c>
      <c r="B15" s="41" t="s">
        <v>397</v>
      </c>
      <c r="C15" s="41" t="s">
        <v>398</v>
      </c>
      <c r="D15" s="76"/>
      <c r="E15" s="76" t="s">
        <v>422</v>
      </c>
      <c r="F15" s="176">
        <v>2000</v>
      </c>
      <c r="G15" s="25" t="s">
        <v>546</v>
      </c>
    </row>
    <row r="16" spans="1:7">
      <c r="A16" s="100" t="s">
        <v>209</v>
      </c>
      <c r="B16" s="41" t="s">
        <v>123</v>
      </c>
      <c r="C16" s="41" t="s">
        <v>124</v>
      </c>
      <c r="D16" s="76" t="s">
        <v>167</v>
      </c>
      <c r="E16" s="76" t="s">
        <v>168</v>
      </c>
      <c r="F16" s="176">
        <v>12500</v>
      </c>
      <c r="G16" s="177"/>
    </row>
    <row r="17" spans="1:7">
      <c r="A17" s="41" t="s">
        <v>208</v>
      </c>
      <c r="B17" s="41" t="s">
        <v>249</v>
      </c>
      <c r="C17" s="41" t="s">
        <v>250</v>
      </c>
      <c r="D17" s="76" t="s">
        <v>244</v>
      </c>
      <c r="E17" s="76" t="s">
        <v>168</v>
      </c>
      <c r="F17" s="176">
        <v>12500</v>
      </c>
      <c r="G17" s="177"/>
    </row>
    <row r="18" spans="1:7">
      <c r="A18" s="41" t="s">
        <v>169</v>
      </c>
      <c r="B18" s="41" t="s">
        <v>170</v>
      </c>
      <c r="C18" s="41" t="s">
        <v>171</v>
      </c>
      <c r="D18" s="76" t="s">
        <v>174</v>
      </c>
      <c r="E18" s="76" t="s">
        <v>175</v>
      </c>
      <c r="F18" s="176">
        <v>8000</v>
      </c>
      <c r="G18" s="177"/>
    </row>
    <row r="19" spans="1:7">
      <c r="A19" s="41" t="s">
        <v>211</v>
      </c>
      <c r="B19" s="41" t="s">
        <v>212</v>
      </c>
      <c r="C19" s="41" t="s">
        <v>213</v>
      </c>
      <c r="D19" s="76" t="s">
        <v>214</v>
      </c>
      <c r="E19" s="76" t="s">
        <v>168</v>
      </c>
      <c r="F19" s="176">
        <v>12500</v>
      </c>
      <c r="G19" s="177"/>
    </row>
    <row r="20" spans="1:7">
      <c r="A20" s="102" t="s">
        <v>227</v>
      </c>
      <c r="B20" s="102" t="s">
        <v>228</v>
      </c>
      <c r="C20" s="102" t="s">
        <v>229</v>
      </c>
      <c r="D20" s="76" t="s">
        <v>174</v>
      </c>
      <c r="E20" s="76" t="s">
        <v>230</v>
      </c>
      <c r="F20" s="176">
        <v>4000</v>
      </c>
      <c r="G20" s="177"/>
    </row>
    <row r="21" spans="1:7">
      <c r="A21" s="41" t="s">
        <v>365</v>
      </c>
      <c r="B21" s="41" t="s">
        <v>247</v>
      </c>
      <c r="C21" s="41" t="s">
        <v>366</v>
      </c>
      <c r="D21" s="76" t="s">
        <v>244</v>
      </c>
      <c r="E21" s="76" t="s">
        <v>381</v>
      </c>
      <c r="F21" s="176"/>
      <c r="G21" s="25" t="s">
        <v>546</v>
      </c>
    </row>
    <row r="22" spans="1:7">
      <c r="A22" s="41" t="s">
        <v>424</v>
      </c>
      <c r="B22" s="41" t="s">
        <v>481</v>
      </c>
      <c r="C22" s="41" t="s">
        <v>482</v>
      </c>
      <c r="D22" s="76" t="s">
        <v>480</v>
      </c>
      <c r="E22" s="76" t="s">
        <v>168</v>
      </c>
      <c r="F22" s="176">
        <v>12500</v>
      </c>
      <c r="G22" s="177"/>
    </row>
    <row r="23" spans="1:7">
      <c r="A23" s="41" t="s">
        <v>234</v>
      </c>
      <c r="B23" s="41" t="s">
        <v>235</v>
      </c>
      <c r="C23" s="41" t="s">
        <v>236</v>
      </c>
      <c r="D23" s="76" t="s">
        <v>174</v>
      </c>
      <c r="E23" s="76" t="s">
        <v>175</v>
      </c>
      <c r="F23" s="176">
        <v>8000</v>
      </c>
      <c r="G23" s="177"/>
    </row>
    <row r="24" spans="1:7">
      <c r="A24" s="41" t="s">
        <v>276</v>
      </c>
      <c r="B24" s="41" t="s">
        <v>277</v>
      </c>
      <c r="C24" s="41" t="s">
        <v>278</v>
      </c>
      <c r="D24" s="76" t="s">
        <v>174</v>
      </c>
      <c r="E24" s="76" t="s">
        <v>157</v>
      </c>
      <c r="F24" s="176">
        <v>25000</v>
      </c>
      <c r="G24" s="177"/>
    </row>
    <row r="25" spans="1:7">
      <c r="A25" s="107" t="s">
        <v>255</v>
      </c>
      <c r="B25" s="41" t="s">
        <v>260</v>
      </c>
      <c r="C25" s="41" t="s">
        <v>259</v>
      </c>
      <c r="D25" s="76" t="s">
        <v>174</v>
      </c>
      <c r="E25" s="76" t="s">
        <v>175</v>
      </c>
      <c r="F25" s="176">
        <v>8000</v>
      </c>
      <c r="G25" s="177"/>
    </row>
    <row r="26" spans="1:7">
      <c r="A26" s="107" t="s">
        <v>527</v>
      </c>
      <c r="B26" s="41" t="s">
        <v>187</v>
      </c>
      <c r="C26" s="41" t="s">
        <v>188</v>
      </c>
      <c r="D26" s="76" t="s">
        <v>528</v>
      </c>
      <c r="E26" s="76" t="s">
        <v>175</v>
      </c>
      <c r="F26" s="176">
        <v>8000</v>
      </c>
      <c r="G26" s="177"/>
    </row>
    <row r="27" spans="1:7">
      <c r="A27" s="41" t="s">
        <v>335</v>
      </c>
      <c r="B27" s="41" t="s">
        <v>336</v>
      </c>
      <c r="C27" s="41" t="s">
        <v>337</v>
      </c>
      <c r="D27" s="76" t="s">
        <v>174</v>
      </c>
      <c r="E27" s="76" t="s">
        <v>175</v>
      </c>
      <c r="F27" s="176">
        <v>8000</v>
      </c>
      <c r="G27" s="25" t="s">
        <v>546</v>
      </c>
    </row>
    <row r="28" spans="1:7">
      <c r="A28" s="41" t="s">
        <v>127</v>
      </c>
      <c r="B28" s="41" t="s">
        <v>129</v>
      </c>
      <c r="C28" s="41" t="s">
        <v>132</v>
      </c>
      <c r="D28" s="76" t="s">
        <v>207</v>
      </c>
      <c r="E28" s="76" t="s">
        <v>168</v>
      </c>
      <c r="F28" s="176">
        <v>12500</v>
      </c>
      <c r="G28" s="177"/>
    </row>
    <row r="29" spans="1:7">
      <c r="A29" s="102" t="s">
        <v>464</v>
      </c>
      <c r="B29" s="41" t="s">
        <v>478</v>
      </c>
      <c r="C29" s="41" t="s">
        <v>479</v>
      </c>
      <c r="D29" s="76" t="s">
        <v>167</v>
      </c>
      <c r="E29" s="76" t="s">
        <v>175</v>
      </c>
      <c r="F29" s="176">
        <v>8000</v>
      </c>
      <c r="G29" s="177"/>
    </row>
    <row r="30" spans="1:7">
      <c r="A30" s="41" t="s">
        <v>246</v>
      </c>
      <c r="B30" s="41" t="s">
        <v>247</v>
      </c>
      <c r="C30" s="41" t="s">
        <v>248</v>
      </c>
      <c r="D30" s="76" t="s">
        <v>174</v>
      </c>
      <c r="E30" s="76" t="s">
        <v>175</v>
      </c>
      <c r="F30" s="176">
        <v>8000</v>
      </c>
      <c r="G30" s="177"/>
    </row>
    <row r="31" spans="1:7">
      <c r="A31" s="41" t="s">
        <v>256</v>
      </c>
      <c r="B31" s="41" t="s">
        <v>228</v>
      </c>
      <c r="C31" s="41" t="s">
        <v>261</v>
      </c>
      <c r="D31" s="76" t="s">
        <v>174</v>
      </c>
      <c r="E31" s="76" t="s">
        <v>175</v>
      </c>
      <c r="F31" s="176">
        <v>8000</v>
      </c>
      <c r="G31" s="177"/>
    </row>
    <row r="32" spans="1:7">
      <c r="A32" s="41" t="s">
        <v>256</v>
      </c>
      <c r="B32" s="41" t="s">
        <v>535</v>
      </c>
      <c r="C32" s="41" t="s">
        <v>536</v>
      </c>
      <c r="D32" s="76" t="s">
        <v>483</v>
      </c>
      <c r="E32" s="76" t="s">
        <v>175</v>
      </c>
      <c r="F32" s="176">
        <v>8000</v>
      </c>
      <c r="G32" s="177"/>
    </row>
    <row r="33" spans="1:7">
      <c r="A33" s="41" t="s">
        <v>529</v>
      </c>
      <c r="B33" s="41" t="s">
        <v>260</v>
      </c>
      <c r="C33" s="41" t="s">
        <v>466</v>
      </c>
      <c r="D33" s="76" t="s">
        <v>530</v>
      </c>
      <c r="E33" s="76" t="s">
        <v>157</v>
      </c>
      <c r="F33" s="176">
        <v>25000</v>
      </c>
      <c r="G33" s="177"/>
    </row>
    <row r="34" spans="1:7">
      <c r="A34" s="102" t="s">
        <v>456</v>
      </c>
      <c r="B34" s="102" t="s">
        <v>458</v>
      </c>
      <c r="C34" s="102" t="s">
        <v>459</v>
      </c>
      <c r="D34" s="76" t="s">
        <v>174</v>
      </c>
      <c r="E34" s="76" t="s">
        <v>168</v>
      </c>
      <c r="F34" s="176">
        <v>12500</v>
      </c>
      <c r="G34" s="25" t="s">
        <v>555</v>
      </c>
    </row>
    <row r="35" spans="1:7">
      <c r="A35" s="41" t="s">
        <v>388</v>
      </c>
      <c r="B35" s="41" t="s">
        <v>389</v>
      </c>
      <c r="C35" s="41" t="s">
        <v>390</v>
      </c>
      <c r="D35" s="76" t="s">
        <v>167</v>
      </c>
      <c r="E35" s="76" t="s">
        <v>175</v>
      </c>
      <c r="F35" s="176">
        <v>8000</v>
      </c>
      <c r="G35" s="25" t="s">
        <v>546</v>
      </c>
    </row>
    <row r="36" spans="1:7">
      <c r="A36" s="41" t="s">
        <v>356</v>
      </c>
      <c r="B36" s="41" t="s">
        <v>123</v>
      </c>
      <c r="C36" s="41" t="s">
        <v>357</v>
      </c>
      <c r="D36" s="76" t="s">
        <v>496</v>
      </c>
      <c r="E36" s="76" t="s">
        <v>168</v>
      </c>
      <c r="F36" s="176">
        <v>12500</v>
      </c>
      <c r="G36" s="177"/>
    </row>
    <row r="37" spans="1:7">
      <c r="A37" s="41" t="s">
        <v>125</v>
      </c>
      <c r="B37" s="41" t="s">
        <v>362</v>
      </c>
      <c r="C37" s="41" t="s">
        <v>363</v>
      </c>
      <c r="D37" s="76" t="s">
        <v>167</v>
      </c>
      <c r="E37" s="76" t="s">
        <v>157</v>
      </c>
      <c r="F37" s="176">
        <v>48000</v>
      </c>
      <c r="G37" s="25" t="s">
        <v>549</v>
      </c>
    </row>
    <row r="38" spans="1:7">
      <c r="A38" s="41" t="s">
        <v>375</v>
      </c>
      <c r="B38" s="41" t="s">
        <v>248</v>
      </c>
      <c r="C38" s="41" t="s">
        <v>377</v>
      </c>
      <c r="D38" s="76" t="s">
        <v>382</v>
      </c>
      <c r="E38" s="76" t="s">
        <v>168</v>
      </c>
      <c r="F38" s="176">
        <v>12500</v>
      </c>
      <c r="G38" s="177"/>
    </row>
    <row r="39" spans="1:7">
      <c r="A39" s="41" t="s">
        <v>196</v>
      </c>
      <c r="B39" s="41" t="s">
        <v>197</v>
      </c>
      <c r="C39" s="41" t="s">
        <v>198</v>
      </c>
      <c r="D39" s="76" t="s">
        <v>199</v>
      </c>
      <c r="E39" s="76" t="s">
        <v>175</v>
      </c>
      <c r="F39" s="176">
        <v>8000</v>
      </c>
      <c r="G39" s="177"/>
    </row>
    <row r="40" spans="1:7">
      <c r="A40" s="41" t="s">
        <v>263</v>
      </c>
      <c r="B40" s="41" t="s">
        <v>264</v>
      </c>
      <c r="C40" s="41" t="s">
        <v>265</v>
      </c>
      <c r="D40" s="76" t="s">
        <v>167</v>
      </c>
      <c r="E40" s="76" t="s">
        <v>477</v>
      </c>
      <c r="F40" s="176">
        <v>3000</v>
      </c>
      <c r="G40" s="25" t="s">
        <v>546</v>
      </c>
    </row>
    <row r="41" spans="1:7">
      <c r="A41" s="102" t="s">
        <v>471</v>
      </c>
      <c r="B41" s="41" t="s">
        <v>472</v>
      </c>
      <c r="C41" s="41" t="s">
        <v>473</v>
      </c>
      <c r="D41" s="76"/>
      <c r="E41" s="76" t="s">
        <v>175</v>
      </c>
      <c r="F41" s="176">
        <v>8000</v>
      </c>
      <c r="G41" s="177"/>
    </row>
    <row r="42" spans="1:7">
      <c r="A42" s="102" t="s">
        <v>429</v>
      </c>
      <c r="B42" s="41" t="s">
        <v>430</v>
      </c>
      <c r="C42" s="41" t="s">
        <v>431</v>
      </c>
      <c r="D42" s="76"/>
      <c r="E42" s="76" t="s">
        <v>168</v>
      </c>
      <c r="F42" s="176">
        <v>12500</v>
      </c>
      <c r="G42" s="177"/>
    </row>
    <row r="43" spans="1:7">
      <c r="A43" s="41" t="s">
        <v>409</v>
      </c>
      <c r="B43" s="41" t="s">
        <v>410</v>
      </c>
      <c r="C43" s="41" t="s">
        <v>419</v>
      </c>
      <c r="D43" s="76" t="s">
        <v>420</v>
      </c>
      <c r="E43" s="76" t="s">
        <v>168</v>
      </c>
      <c r="F43" s="176">
        <v>12500</v>
      </c>
      <c r="G43" s="177"/>
    </row>
    <row r="44" spans="1:7">
      <c r="A44" s="102" t="s">
        <v>351</v>
      </c>
      <c r="B44" s="102" t="s">
        <v>352</v>
      </c>
      <c r="C44" s="102" t="s">
        <v>353</v>
      </c>
      <c r="D44" s="76" t="s">
        <v>354</v>
      </c>
      <c r="E44" s="76" t="s">
        <v>168</v>
      </c>
      <c r="F44" s="176">
        <v>12500</v>
      </c>
      <c r="G44" s="177"/>
    </row>
    <row r="45" spans="1:7">
      <c r="A45" s="41" t="s">
        <v>128</v>
      </c>
      <c r="B45" s="41" t="s">
        <v>130</v>
      </c>
      <c r="C45" s="41" t="s">
        <v>131</v>
      </c>
      <c r="D45" s="76" t="s">
        <v>139</v>
      </c>
      <c r="E45" s="76" t="s">
        <v>157</v>
      </c>
      <c r="F45" s="176">
        <v>25000</v>
      </c>
      <c r="G45" s="177"/>
    </row>
    <row r="46" spans="1:7">
      <c r="A46" s="41" t="s">
        <v>262</v>
      </c>
      <c r="B46" s="41" t="s">
        <v>344</v>
      </c>
      <c r="C46" s="41" t="s">
        <v>345</v>
      </c>
      <c r="D46" s="76" t="s">
        <v>496</v>
      </c>
      <c r="E46" s="76" t="s">
        <v>175</v>
      </c>
      <c r="F46" s="176">
        <v>8000</v>
      </c>
      <c r="G46" s="177"/>
    </row>
    <row r="47" spans="1:7">
      <c r="A47" s="41" t="s">
        <v>190</v>
      </c>
      <c r="B47" s="102" t="s">
        <v>497</v>
      </c>
      <c r="C47" s="102" t="s">
        <v>498</v>
      </c>
      <c r="D47" s="76" t="s">
        <v>167</v>
      </c>
      <c r="E47" s="76" t="s">
        <v>157</v>
      </c>
      <c r="F47" s="176">
        <v>25000</v>
      </c>
      <c r="G47" s="177"/>
    </row>
    <row r="48" spans="1:7">
      <c r="A48" s="41" t="s">
        <v>159</v>
      </c>
      <c r="B48" s="41" t="s">
        <v>160</v>
      </c>
      <c r="C48" s="41" t="s">
        <v>161</v>
      </c>
      <c r="D48" s="76" t="s">
        <v>167</v>
      </c>
      <c r="E48" s="76" t="s">
        <v>168</v>
      </c>
      <c r="F48" s="176">
        <v>12500</v>
      </c>
      <c r="G48" s="177"/>
    </row>
    <row r="49" spans="1:7">
      <c r="A49" s="41" t="s">
        <v>371</v>
      </c>
      <c r="B49" s="41" t="s">
        <v>372</v>
      </c>
      <c r="C49" s="41" t="s">
        <v>373</v>
      </c>
      <c r="D49" s="76" t="s">
        <v>174</v>
      </c>
      <c r="E49" s="76" t="s">
        <v>175</v>
      </c>
      <c r="F49" s="176">
        <v>8000</v>
      </c>
      <c r="G49" s="25" t="s">
        <v>547</v>
      </c>
    </row>
    <row r="50" spans="1:7">
      <c r="A50" s="41" t="s">
        <v>370</v>
      </c>
      <c r="B50" s="102" t="s">
        <v>503</v>
      </c>
      <c r="C50" s="102" t="s">
        <v>504</v>
      </c>
      <c r="D50" s="76" t="s">
        <v>244</v>
      </c>
      <c r="E50" s="76" t="s">
        <v>175</v>
      </c>
      <c r="F50" s="176">
        <v>8000</v>
      </c>
      <c r="G50" s="25" t="s">
        <v>546</v>
      </c>
    </row>
    <row r="51" spans="1:7">
      <c r="A51" s="41" t="s">
        <v>317</v>
      </c>
      <c r="B51" s="102" t="s">
        <v>224</v>
      </c>
      <c r="C51" s="102" t="s">
        <v>225</v>
      </c>
      <c r="D51" s="76" t="s">
        <v>496</v>
      </c>
      <c r="E51" s="76" t="s">
        <v>175</v>
      </c>
      <c r="F51" s="176">
        <v>8000</v>
      </c>
      <c r="G51" s="177"/>
    </row>
    <row r="52" spans="1:7">
      <c r="A52" s="41" t="s">
        <v>220</v>
      </c>
      <c r="B52" s="41" t="s">
        <v>221</v>
      </c>
      <c r="C52" s="41" t="s">
        <v>222</v>
      </c>
      <c r="D52" s="76" t="s">
        <v>174</v>
      </c>
      <c r="E52" s="76" t="s">
        <v>168</v>
      </c>
      <c r="F52" s="176">
        <v>12500</v>
      </c>
      <c r="G52" s="177"/>
    </row>
    <row r="53" spans="1:7">
      <c r="A53" s="41" t="s">
        <v>269</v>
      </c>
      <c r="B53" s="41" t="s">
        <v>271</v>
      </c>
      <c r="C53" s="41" t="s">
        <v>272</v>
      </c>
      <c r="D53" s="76" t="s">
        <v>273</v>
      </c>
      <c r="E53" s="76" t="s">
        <v>157</v>
      </c>
      <c r="F53" s="176">
        <v>42000</v>
      </c>
      <c r="G53" s="25" t="s">
        <v>548</v>
      </c>
    </row>
    <row r="54" spans="1:7">
      <c r="A54" s="102" t="s">
        <v>238</v>
      </c>
      <c r="B54" s="102" t="s">
        <v>325</v>
      </c>
      <c r="C54" s="102" t="s">
        <v>326</v>
      </c>
      <c r="D54" s="76" t="s">
        <v>174</v>
      </c>
      <c r="E54" s="76" t="s">
        <v>175</v>
      </c>
      <c r="F54" s="176">
        <v>8000</v>
      </c>
      <c r="G54" s="177"/>
    </row>
    <row r="55" spans="1:7">
      <c r="E55" s="76" t="s">
        <v>484</v>
      </c>
      <c r="F55" s="176">
        <f>SUM(F2:F54)</f>
        <v>641500</v>
      </c>
      <c r="G55" s="177"/>
    </row>
    <row r="56" spans="1:7">
      <c r="G56" s="22"/>
    </row>
    <row r="57" spans="1:7">
      <c r="G57" s="22"/>
    </row>
    <row r="58" spans="1:7">
      <c r="G58" s="22"/>
    </row>
    <row r="59" spans="1:7">
      <c r="G59" s="22"/>
    </row>
    <row r="60" spans="1:7">
      <c r="G60" s="178"/>
    </row>
    <row r="61" spans="1:7">
      <c r="G61" s="22"/>
    </row>
    <row r="62" spans="1:7">
      <c r="G62" s="22"/>
    </row>
    <row r="63" spans="1:7">
      <c r="G63" s="22"/>
    </row>
    <row r="64" spans="1:7">
      <c r="G64" s="22"/>
    </row>
    <row r="65" spans="7:7">
      <c r="G65" s="22"/>
    </row>
    <row r="66" spans="7:7">
      <c r="G66" s="22"/>
    </row>
    <row r="67" spans="7:7">
      <c r="G67" s="22"/>
    </row>
    <row r="68" spans="7:7">
      <c r="G68" s="22"/>
    </row>
    <row r="69" spans="7:7">
      <c r="G69" s="22"/>
    </row>
    <row r="70" spans="7:7">
      <c r="G70" s="22"/>
    </row>
    <row r="71" spans="7:7">
      <c r="G71" s="22"/>
    </row>
    <row r="72" spans="7:7">
      <c r="G72" s="22"/>
    </row>
    <row r="73" spans="7:7">
      <c r="G73" s="22"/>
    </row>
    <row r="74" spans="7:7">
      <c r="G74" s="22"/>
    </row>
    <row r="75" spans="7:7">
      <c r="G75" s="22"/>
    </row>
    <row r="76" spans="7:7">
      <c r="G76" s="22"/>
    </row>
    <row r="77" spans="7:7">
      <c r="G77" s="22"/>
    </row>
    <row r="78" spans="7:7">
      <c r="G78" s="22"/>
    </row>
    <row r="79" spans="7:7">
      <c r="G79" s="22"/>
    </row>
    <row r="80" spans="7:7">
      <c r="G80" s="22"/>
    </row>
    <row r="81" spans="7:7">
      <c r="G81" s="22"/>
    </row>
    <row r="82" spans="7:7">
      <c r="G82" s="22"/>
    </row>
    <row r="83" spans="7:7">
      <c r="G83" s="22"/>
    </row>
    <row r="84" spans="7:7">
      <c r="G84" s="22"/>
    </row>
    <row r="85" spans="7:7">
      <c r="G85" s="22"/>
    </row>
    <row r="86" spans="7:7">
      <c r="G86" s="22"/>
    </row>
    <row r="87" spans="7:7">
      <c r="G87" s="22"/>
    </row>
    <row r="88" spans="7:7">
      <c r="G88" s="22"/>
    </row>
    <row r="89" spans="7:7">
      <c r="G89" s="22"/>
    </row>
    <row r="90" spans="7:7">
      <c r="G90" s="22"/>
    </row>
    <row r="91" spans="7:7">
      <c r="G91" s="22"/>
    </row>
    <row r="92" spans="7:7">
      <c r="G92" s="22"/>
    </row>
    <row r="93" spans="7:7">
      <c r="G93" s="22"/>
    </row>
    <row r="94" spans="7:7">
      <c r="G94" s="22"/>
    </row>
    <row r="95" spans="7:7">
      <c r="G95" s="22"/>
    </row>
    <row r="96" spans="7:7">
      <c r="G96" s="22"/>
    </row>
    <row r="97" spans="7:7">
      <c r="G97" s="22"/>
    </row>
    <row r="98" spans="7:7">
      <c r="G98" s="22"/>
    </row>
    <row r="99" spans="7:7">
      <c r="G99" s="22"/>
    </row>
    <row r="100" spans="7:7">
      <c r="G100" s="22"/>
    </row>
    <row r="101" spans="7:7">
      <c r="G101" s="22"/>
    </row>
    <row r="102" spans="7:7">
      <c r="G102" s="22"/>
    </row>
    <row r="103" spans="7:7">
      <c r="G103" s="22"/>
    </row>
    <row r="104" spans="7:7">
      <c r="G104" s="22"/>
    </row>
    <row r="105" spans="7:7">
      <c r="G105" s="22"/>
    </row>
    <row r="106" spans="7:7">
      <c r="G106" s="22"/>
    </row>
    <row r="107" spans="7:7">
      <c r="G107" s="22"/>
    </row>
    <row r="108" spans="7:7">
      <c r="G108" s="22"/>
    </row>
    <row r="109" spans="7:7">
      <c r="G109" s="22"/>
    </row>
    <row r="110" spans="7:7">
      <c r="G110" s="22"/>
    </row>
    <row r="111" spans="7:7">
      <c r="G111" s="22"/>
    </row>
    <row r="112" spans="7:7">
      <c r="G112" s="22"/>
    </row>
    <row r="113" spans="7:7">
      <c r="G113" s="22"/>
    </row>
    <row r="114" spans="7:7">
      <c r="G114" s="22"/>
    </row>
    <row r="115" spans="7:7">
      <c r="G115" s="22"/>
    </row>
    <row r="116" spans="7:7">
      <c r="G116" s="22"/>
    </row>
    <row r="117" spans="7:7">
      <c r="G117" s="22"/>
    </row>
    <row r="118" spans="7:7">
      <c r="G118" s="22"/>
    </row>
    <row r="119" spans="7:7">
      <c r="G119" s="22"/>
    </row>
    <row r="120" spans="7:7">
      <c r="G120" s="22"/>
    </row>
    <row r="121" spans="7:7">
      <c r="G121" s="22"/>
    </row>
    <row r="122" spans="7:7">
      <c r="G122" s="22"/>
    </row>
    <row r="123" spans="7:7">
      <c r="G123" s="22"/>
    </row>
    <row r="124" spans="7:7">
      <c r="G124" s="22"/>
    </row>
    <row r="125" spans="7:7">
      <c r="G125" s="22"/>
    </row>
    <row r="126" spans="7:7">
      <c r="G126" s="22"/>
    </row>
    <row r="127" spans="7:7">
      <c r="G127" s="22"/>
    </row>
    <row r="128" spans="7:7">
      <c r="G128" s="22"/>
    </row>
    <row r="129" spans="7:7">
      <c r="G129" s="22"/>
    </row>
    <row r="130" spans="7:7">
      <c r="G130" s="22"/>
    </row>
    <row r="131" spans="7:7">
      <c r="G131" s="22"/>
    </row>
    <row r="132" spans="7:7">
      <c r="G132" s="22"/>
    </row>
    <row r="133" spans="7:7">
      <c r="G133" s="22"/>
    </row>
    <row r="134" spans="7:7">
      <c r="G134" s="22"/>
    </row>
    <row r="135" spans="7:7">
      <c r="G135" s="22"/>
    </row>
    <row r="136" spans="7:7">
      <c r="G136" s="22"/>
    </row>
    <row r="137" spans="7:7">
      <c r="G137" s="22"/>
    </row>
    <row r="138" spans="7:7">
      <c r="G138" s="22"/>
    </row>
    <row r="139" spans="7:7">
      <c r="G139" s="22"/>
    </row>
    <row r="140" spans="7:7">
      <c r="G140" s="22"/>
    </row>
    <row r="141" spans="7:7">
      <c r="G141" s="22"/>
    </row>
    <row r="142" spans="7:7">
      <c r="G142" s="22"/>
    </row>
    <row r="143" spans="7:7">
      <c r="G143" s="22"/>
    </row>
    <row r="144" spans="7:7">
      <c r="G144" s="22"/>
    </row>
    <row r="145" spans="7:7">
      <c r="G145" s="22"/>
    </row>
    <row r="146" spans="7:7">
      <c r="G146" s="22"/>
    </row>
    <row r="147" spans="7:7">
      <c r="G147" s="22"/>
    </row>
    <row r="148" spans="7:7">
      <c r="G148" s="22"/>
    </row>
    <row r="149" spans="7:7">
      <c r="G149" s="22"/>
    </row>
    <row r="150" spans="7:7">
      <c r="G150" s="22"/>
    </row>
    <row r="151" spans="7:7">
      <c r="G151" s="22"/>
    </row>
    <row r="152" spans="7:7">
      <c r="G152" s="22"/>
    </row>
    <row r="153" spans="7:7">
      <c r="G153" s="22"/>
    </row>
    <row r="154" spans="7:7">
      <c r="G154" s="22"/>
    </row>
    <row r="155" spans="7:7">
      <c r="G155" s="22"/>
    </row>
    <row r="156" spans="7:7">
      <c r="G156" s="22"/>
    </row>
    <row r="157" spans="7:7">
      <c r="G157" s="22"/>
    </row>
    <row r="158" spans="7:7">
      <c r="G158" s="22"/>
    </row>
    <row r="159" spans="7:7">
      <c r="G159" s="22"/>
    </row>
    <row r="160" spans="7:7">
      <c r="G160" s="22"/>
    </row>
    <row r="161" spans="7:7">
      <c r="G161" s="22"/>
    </row>
    <row r="162" spans="7:7">
      <c r="G162" s="22"/>
    </row>
    <row r="163" spans="7:7">
      <c r="G163" s="22"/>
    </row>
    <row r="164" spans="7:7">
      <c r="G164" s="22"/>
    </row>
    <row r="165" spans="7:7">
      <c r="G165" s="22"/>
    </row>
    <row r="166" spans="7:7">
      <c r="G166" s="22"/>
    </row>
    <row r="167" spans="7:7">
      <c r="G167" s="22"/>
    </row>
    <row r="168" spans="7:7">
      <c r="G168" s="22"/>
    </row>
    <row r="169" spans="7:7">
      <c r="G169" s="22"/>
    </row>
    <row r="170" spans="7:7">
      <c r="G170" s="22"/>
    </row>
    <row r="171" spans="7:7">
      <c r="G171" s="22"/>
    </row>
    <row r="172" spans="7:7">
      <c r="G172" s="22"/>
    </row>
    <row r="173" spans="7:7">
      <c r="G173" s="22"/>
    </row>
    <row r="174" spans="7:7">
      <c r="G174" s="22"/>
    </row>
    <row r="175" spans="7:7">
      <c r="G175" s="22"/>
    </row>
    <row r="176" spans="7:7">
      <c r="G176" s="22"/>
    </row>
    <row r="177" spans="7:7">
      <c r="G177" s="22"/>
    </row>
    <row r="178" spans="7:7">
      <c r="G178" s="22"/>
    </row>
    <row r="179" spans="7:7">
      <c r="G179" s="22"/>
    </row>
    <row r="180" spans="7:7">
      <c r="G180" s="22"/>
    </row>
    <row r="181" spans="7:7">
      <c r="G181" s="22"/>
    </row>
    <row r="182" spans="7:7">
      <c r="G182" s="22"/>
    </row>
    <row r="183" spans="7:7">
      <c r="G183" s="22"/>
    </row>
    <row r="184" spans="7:7">
      <c r="G184" s="22"/>
    </row>
    <row r="185" spans="7:7">
      <c r="G185" s="22"/>
    </row>
    <row r="186" spans="7:7">
      <c r="G186" s="22"/>
    </row>
    <row r="187" spans="7:7">
      <c r="G187" s="22"/>
    </row>
    <row r="188" spans="7:7">
      <c r="G188" s="22"/>
    </row>
    <row r="189" spans="7:7">
      <c r="G189" s="22"/>
    </row>
    <row r="190" spans="7:7">
      <c r="G190" s="22"/>
    </row>
    <row r="191" spans="7:7">
      <c r="G191" s="22"/>
    </row>
    <row r="192" spans="7:7">
      <c r="G192" s="22"/>
    </row>
    <row r="193" spans="7:7">
      <c r="G193" s="22"/>
    </row>
    <row r="194" spans="7:7">
      <c r="G194" s="22"/>
    </row>
    <row r="195" spans="7:7">
      <c r="G195" s="22"/>
    </row>
    <row r="196" spans="7:7">
      <c r="G196" s="22"/>
    </row>
    <row r="197" spans="7:7">
      <c r="G197" s="22"/>
    </row>
    <row r="198" spans="7:7">
      <c r="G198" s="22"/>
    </row>
  </sheetData>
  <pageMargins left="0.7" right="0.7" top="0.75" bottom="0.75" header="0.3" footer="0.3"/>
  <pageSetup scale="82" orientation="portrait" r:id="rId1"/>
  <headerFooter>
    <oddHeader xml:space="preserve">&amp;C&amp;15 2013 Registration to Date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9</vt:i4>
      </vt:variant>
    </vt:vector>
  </HeadingPairs>
  <TitlesOfParts>
    <vt:vector size="26" baseType="lpstr">
      <vt:lpstr>Budget Summary</vt:lpstr>
      <vt:lpstr>Expenses</vt:lpstr>
      <vt:lpstr>Master Reg</vt:lpstr>
      <vt:lpstr>Seating</vt:lpstr>
      <vt:lpstr>Underwriters</vt:lpstr>
      <vt:lpstr>Platinum</vt:lpstr>
      <vt:lpstr>Reg to date 4.17.13</vt:lpstr>
      <vt:lpstr>Reg to date 5.17.13</vt:lpstr>
      <vt:lpstr>Reg to Date 6.6.13</vt:lpstr>
      <vt:lpstr>Reg to Date 6.28.13</vt:lpstr>
      <vt:lpstr>Reg to Date 7.11.13</vt:lpstr>
      <vt:lpstr>Reg to Date 7.17.13</vt:lpstr>
      <vt:lpstr>Reg to date 7.26.13</vt:lpstr>
      <vt:lpstr>Reg to date 8.1.13</vt:lpstr>
      <vt:lpstr>Reg to Date 8.23.13</vt:lpstr>
      <vt:lpstr>solicitation 2014 list for Stev</vt:lpstr>
      <vt:lpstr>list of Safeway Sponsors</vt:lpstr>
      <vt:lpstr>'Master Reg'!Print_Area</vt:lpstr>
      <vt:lpstr>'Reg to Date 6.28.13'!Print_Area</vt:lpstr>
      <vt:lpstr>'Reg to date 7.26.13'!Print_Area</vt:lpstr>
      <vt:lpstr>'Reg to Date 8.23.13'!Print_Area</vt:lpstr>
      <vt:lpstr>Seating!Print_Area</vt:lpstr>
      <vt:lpstr>'solicitation 2014 list for Stev'!Print_Area</vt:lpstr>
      <vt:lpstr>'Budget Summary'!Print_Titles</vt:lpstr>
      <vt:lpstr>'Master Reg'!Print_Titles</vt:lpstr>
      <vt:lpstr>'solicitation 2014 list for Stev'!Print_Titles</vt:lpstr>
    </vt:vector>
  </TitlesOfParts>
  <Company>City of Hope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mdevaugh</dc:creator>
  <cp:lastModifiedBy>thunt</cp:lastModifiedBy>
  <cp:lastPrinted>2013-10-08T18:03:55Z</cp:lastPrinted>
  <dcterms:created xsi:type="dcterms:W3CDTF">2011-05-25T18:35:05Z</dcterms:created>
  <dcterms:modified xsi:type="dcterms:W3CDTF">2014-06-12T16:36:04Z</dcterms:modified>
</cp:coreProperties>
</file>