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550" windowWidth="18880" windowHeight="6740"/>
  </bookViews>
  <sheets>
    <sheet name="Ризики" sheetId="1" r:id="rId1"/>
    <sheet name="Люди" sheetId="2" r:id="rId2"/>
  </sheets>
  <calcPr calcId="144525"/>
</workbook>
</file>

<file path=xl/calcChain.xml><?xml version="1.0" encoding="utf-8"?>
<calcChain xmlns="http://schemas.openxmlformats.org/spreadsheetml/2006/main">
  <c r="D16" i="1" l="1"/>
  <c r="F16" i="1" s="1"/>
  <c r="D15" i="1"/>
  <c r="F15" i="1" s="1"/>
  <c r="D14" i="1"/>
  <c r="F14" i="1" s="1"/>
  <c r="F13" i="1"/>
  <c r="D13" i="1"/>
  <c r="D12" i="1"/>
  <c r="F12" i="1" s="1"/>
  <c r="F11" i="1"/>
  <c r="D11" i="1"/>
  <c r="D10" i="1"/>
  <c r="F10" i="1" s="1"/>
  <c r="F9" i="1"/>
  <c r="D9" i="1"/>
  <c r="D8" i="1"/>
  <c r="F8" i="1" s="1"/>
  <c r="F7" i="1"/>
  <c r="D7" i="1"/>
  <c r="D6" i="1"/>
  <c r="F6" i="1" s="1"/>
  <c r="F5" i="1"/>
  <c r="D5" i="1"/>
  <c r="D4" i="1"/>
  <c r="F4" i="1" s="1"/>
  <c r="F3" i="1"/>
  <c r="D3" i="1"/>
  <c r="F2" i="1"/>
</calcChain>
</file>

<file path=xl/sharedStrings.xml><?xml version="1.0" encoding="utf-8"?>
<sst xmlns="http://schemas.openxmlformats.org/spreadsheetml/2006/main" count="112" uniqueCount="95">
  <si>
    <t>#</t>
  </si>
  <si>
    <t>Умова</t>
  </si>
  <si>
    <t>Наслідки</t>
  </si>
  <si>
    <t>Ймовірність
(0-1)</t>
  </si>
  <si>
    <t>Загроза
(1-5)</t>
  </si>
  <si>
    <t>Очікуваний вплив</t>
  </si>
  <si>
    <t>Попередження</t>
  </si>
  <si>
    <t>Реагування</t>
  </si>
  <si>
    <t>Тригер</t>
  </si>
  <si>
    <t>Відповідальний</t>
  </si>
  <si>
    <t>Відсутність світла</t>
  </si>
  <si>
    <t>Неможливо зібратися командою</t>
  </si>
  <si>
    <t>Додаткове обладнання у вигляді повербанків, чи генераторів</t>
  </si>
  <si>
    <t>Використання додаткового обладнання, чи зміна місця роботи з наявністю світла</t>
  </si>
  <si>
    <t>Світло вимикають</t>
  </si>
  <si>
    <t>Олександр Уманець</t>
  </si>
  <si>
    <t>Проблеми зі стандартами кодування</t>
  </si>
  <si>
    <t>Перенесення роботи або зміна відповідальних</t>
  </si>
  <si>
    <t>Робота згідно правилам структури коду і класів всередині нього</t>
  </si>
  <si>
    <t>Провести спілкування для вирішення умов для зручності написання</t>
  </si>
  <si>
    <t>Програмісти не розуміют код одне одного</t>
  </si>
  <si>
    <t>Іван Тумко</t>
  </si>
  <si>
    <t>Неякісній розподіл робочих обов'язків</t>
  </si>
  <si>
    <t>Уповільнення деяких етапів роботи</t>
  </si>
  <si>
    <t>Якісна комунікація між робітниками та регулювання розподілу обов'язків та задач</t>
  </si>
  <si>
    <t>Перерозподіл обов'язків</t>
  </si>
  <si>
    <t>Неякісне виконнаня роботи</t>
  </si>
  <si>
    <t>Марія Цикура</t>
  </si>
  <si>
    <t>Клієнта не задовольнив результат</t>
  </si>
  <si>
    <t>По новой делать придётся какой-то этап. Смещение сроков.</t>
  </si>
  <si>
    <t>Узгодження всіх етапів роботи та результатів із клієнтом, створення детального інтерв'ю</t>
  </si>
  <si>
    <t>Виявлення незадовільних деталів та їх вирішення</t>
  </si>
  <si>
    <t xml:space="preserve"> Клієнт повідомить що йому не подобається результат</t>
  </si>
  <si>
    <t>Рустам Майборода</t>
  </si>
  <si>
    <t>Невідповідальність члена команди</t>
  </si>
  <si>
    <t>Необхідність виконання додаткової роботи іншим учасникам</t>
  </si>
  <si>
    <t>Проведення бесіди з учасником</t>
  </si>
  <si>
    <t>Закриття репозиторію для даного учасника, виключення з команди</t>
  </si>
  <si>
    <t>Людина не бере участь в обговореннях, не комунікує з іншими</t>
  </si>
  <si>
    <t>Микола ткаченко</t>
  </si>
  <si>
    <t>Недостатній досвід робітників</t>
  </si>
  <si>
    <t xml:space="preserve">Розподіл обов'язків, виходячи зі знань робітників та досвіду </t>
  </si>
  <si>
    <t>Нерозуміння поставленої задачі або деяких етапів</t>
  </si>
  <si>
    <t>Проект виявиться не таким еффективним як минулий метод долання проблеми</t>
  </si>
  <si>
    <t>Незадоволений замовник</t>
  </si>
  <si>
    <t>Детальне обговорення кожного етапу роботи, спроби покращення із задоволенням всіх необхідних потреб</t>
  </si>
  <si>
    <t>Розмова з клієнтом з приводу потреб, які не задоволняє продукт; вирішення необхідних проблем із покращення роботи продукту</t>
  </si>
  <si>
    <t>Навіть вайбер працює краще нашого застосунку</t>
  </si>
  <si>
    <t xml:space="preserve">Відсутність командної комунікації </t>
  </si>
  <si>
    <t>Невиконання, або уповільнення деяких етапів роботи</t>
  </si>
  <si>
    <t>Налагодження спільних обговорень та рішень всією  командою</t>
  </si>
  <si>
    <t>Спробувати поспілкуватися з командою та налагодити відносини</t>
  </si>
  <si>
    <t>Відсутнє угодження всієї роботи та зібрання з вирішення питань</t>
  </si>
  <si>
    <t>Несприятливі умови</t>
  </si>
  <si>
    <t xml:space="preserve"> Може створити перешкоди для ефективної розробки сайту </t>
  </si>
  <si>
    <t>Контроль ситуації та умов роботи, вчасне реагування на зміну ситуації</t>
  </si>
  <si>
    <t>Відновити умови, обладнання в команді</t>
  </si>
  <si>
    <t>За вікном видно смерч, або ядерний вибух</t>
  </si>
  <si>
    <t>Влад Христенко</t>
  </si>
  <si>
    <t>Відсутність доступа до інтернету у членів команди</t>
  </si>
  <si>
    <t>Додаткове обладнання у вигляді мобільного інтернету</t>
  </si>
  <si>
    <t>Використання додаткового обладнання</t>
  </si>
  <si>
    <t>Людина не виходить на зв'язок</t>
  </si>
  <si>
    <t>Протестування деяких учасників</t>
  </si>
  <si>
    <t>Пошук нових робітників, уповільнення деяких етапів роботи</t>
  </si>
  <si>
    <t>Налагоджене спілкування між робітниками, враховування думки кожного</t>
  </si>
  <si>
    <t>Спроба вирішення конфлікту</t>
  </si>
  <si>
    <t>Конфлікти та непорозуміння між учасником та іншими членами команди</t>
  </si>
  <si>
    <t>Проблеми з якістю продукту</t>
  </si>
  <si>
    <t>Призводить до проблеми з його функціональністю та виконанням, що може завдати шкоди репутації проекту та його користувачам.</t>
  </si>
  <si>
    <t>Узлагоджена робота працівників, узгодження кожного етапу та результату із клієнтом</t>
  </si>
  <si>
    <t>Налагодження роботи учасників, виявлення та вирішення проблеми із якістю</t>
  </si>
  <si>
    <t>Неповна функціональність або проблеми з відображенням/завантаженням інформації</t>
  </si>
  <si>
    <t xml:space="preserve"> Відсутність контролю за виконанням робіт</t>
  </si>
  <si>
    <t>Проблема з якістю продукту, невчасне виконання роботи</t>
  </si>
  <si>
    <t>Обрання якісного менеджера програми, що контролюватиме весь процес роботи</t>
  </si>
  <si>
    <t>Налагодження роботи менеджера, або його зміна</t>
  </si>
  <si>
    <t>Несвоєчасне виконання роботи</t>
  </si>
  <si>
    <t>Відсутність якісного обладнання</t>
  </si>
  <si>
    <t>Перенесення роботи або її частин</t>
  </si>
  <si>
    <t>Узгодження необхідного обладнання або додаткових умов роботи</t>
  </si>
  <si>
    <t>Придбання необхідного якісного обладнання, або облаштовування наявного</t>
  </si>
  <si>
    <t>Неможливе встановлення деяких програм</t>
  </si>
  <si>
    <t>Погіршення здоров'я працівників</t>
  </si>
  <si>
    <t>Перенесення або зміна відповідальних за етап роботи</t>
  </si>
  <si>
    <t>Задовільні умови для роботи, підтримка здоров'я учасників</t>
  </si>
  <si>
    <t>Допомога іншими учасниками та підтримка одужання</t>
  </si>
  <si>
    <t>Лідер групи повідомить про стан здоров'я одного з учасників</t>
  </si>
  <si>
    <t>Артем Макаренко</t>
  </si>
  <si>
    <t>Артем Чепіга</t>
  </si>
  <si>
    <t>Богдан Савченко</t>
  </si>
  <si>
    <t>Влад Палько</t>
  </si>
  <si>
    <t>Іван Носов</t>
  </si>
  <si>
    <t>Кирило Лукомець</t>
  </si>
  <si>
    <t>Микола Ткаченко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</si>
</sst>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0"/>
      <color rgb="FF000000"/>
      <name val="Arial"/>
      <scheme val="minor"/>
    </font>
    <font>
      <sz val="14"/>
      <color rgb="FFFFFFFF"/>
      <name val="Times New Roman"/>
    </font>
    <font>
      <sz val="14"/>
      <color theme="1"/>
      <name val="Times New Roman"/>
    </font>
    <font>
      <sz val="14"/>
      <color rgb="FF000000"/>
      <name val="Times New Roman"/>
    </font>
    <font>
      <sz val="10"/>
      <color theme="1"/>
      <name val="Arial"/>
      <scheme val="minor"/>
    </font>
    <font>
      <i/>
      <sz val="12"/>
      <color rgb="FF000000"/>
      <name val="Arial"/>
    </font>
    <font>
      <sz val="10"/>
      <color theme="1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5" fillId="0" borderId="0" xfId="0" applyFont="1"/>
    <xf numFmtId="0" fontId="6" fillId="0" borderId="0" xfId="0" applyFont="1" applyAlignment="1"/>
    <xf numFmtId="0" fontId="4" fillId="0" borderId="0" xfId="0" applyFont="1" applyAlignment="1"/>
    <xf numFmtId="0" fontId="7" fillId="0" borderId="0" xfId="0" applyFont="1" applyAlignment="1"/>
    <xf numFmtId="0" fontId="2" fillId="4" borderId="1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5"/>
  <sheetViews>
    <sheetView tabSelected="1" workbookViewId="0">
      <selection activeCell="B10" sqref="B10"/>
    </sheetView>
  </sheetViews>
  <sheetFormatPr defaultColWidth="12.6328125" defaultRowHeight="15" customHeight="1" x14ac:dyDescent="0.25"/>
  <cols>
    <col min="1" max="1" width="7.36328125" customWidth="1"/>
    <col min="2" max="2" width="56.6328125" customWidth="1"/>
    <col min="3" max="3" width="65.36328125" customWidth="1"/>
    <col min="4" max="4" width="16.26953125" customWidth="1"/>
    <col min="5" max="5" width="11.36328125" customWidth="1"/>
    <col min="6" max="6" width="13.36328125" customWidth="1"/>
    <col min="7" max="7" width="43.26953125" customWidth="1"/>
    <col min="8" max="8" width="29.08984375" customWidth="1"/>
    <col min="9" max="9" width="15.7265625" customWidth="1"/>
    <col min="10" max="10" width="18.90625" customWidth="1"/>
  </cols>
  <sheetData>
    <row r="1" spans="1:26" ht="4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6" ht="15.75" customHeight="1" x14ac:dyDescent="0.25">
      <c r="A2" s="14">
        <v>1</v>
      </c>
      <c r="B2" s="14" t="s">
        <v>10</v>
      </c>
      <c r="C2" s="14" t="s">
        <v>11</v>
      </c>
      <c r="D2" s="15">
        <v>0.3</v>
      </c>
      <c r="E2" s="14">
        <v>4</v>
      </c>
      <c r="F2" s="16">
        <f t="shared" ref="F2:F16" si="0">D2*E2</f>
        <v>1.2</v>
      </c>
      <c r="G2" s="14" t="s">
        <v>12</v>
      </c>
      <c r="H2" s="14" t="s">
        <v>13</v>
      </c>
      <c r="I2" s="14" t="s">
        <v>14</v>
      </c>
      <c r="J2" s="14" t="s">
        <v>15</v>
      </c>
    </row>
    <row r="3" spans="1:26" ht="15.75" customHeight="1" x14ac:dyDescent="0.25">
      <c r="A3" s="14">
        <v>2</v>
      </c>
      <c r="B3" s="14" t="s">
        <v>16</v>
      </c>
      <c r="C3" s="14" t="s">
        <v>17</v>
      </c>
      <c r="D3" s="15">
        <f>1/2</f>
        <v>0.5</v>
      </c>
      <c r="E3" s="14">
        <v>2</v>
      </c>
      <c r="F3" s="14">
        <f t="shared" si="0"/>
        <v>1</v>
      </c>
      <c r="G3" s="14" t="s">
        <v>18</v>
      </c>
      <c r="H3" s="14" t="s">
        <v>19</v>
      </c>
      <c r="I3" s="14" t="s">
        <v>20</v>
      </c>
      <c r="J3" s="14" t="s">
        <v>21</v>
      </c>
    </row>
    <row r="4" spans="1:26" ht="15.75" customHeight="1" x14ac:dyDescent="0.25">
      <c r="A4" s="14">
        <v>3</v>
      </c>
      <c r="B4" s="14" t="s">
        <v>22</v>
      </c>
      <c r="C4" s="14" t="s">
        <v>23</v>
      </c>
      <c r="D4" s="15">
        <f>6/12</f>
        <v>0.5</v>
      </c>
      <c r="E4" s="14">
        <v>1</v>
      </c>
      <c r="F4" s="14">
        <f t="shared" si="0"/>
        <v>0.5</v>
      </c>
      <c r="G4" s="14" t="s">
        <v>24</v>
      </c>
      <c r="H4" s="14" t="s">
        <v>25</v>
      </c>
      <c r="I4" s="14" t="s">
        <v>26</v>
      </c>
      <c r="J4" s="14" t="s">
        <v>27</v>
      </c>
    </row>
    <row r="5" spans="1:26" ht="37.5" customHeight="1" x14ac:dyDescent="0.25">
      <c r="A5" s="14">
        <v>4</v>
      </c>
      <c r="B5" s="14" t="s">
        <v>28</v>
      </c>
      <c r="C5" s="14" t="s">
        <v>29</v>
      </c>
      <c r="D5" s="15">
        <f>1/5</f>
        <v>0.2</v>
      </c>
      <c r="E5" s="14">
        <v>2</v>
      </c>
      <c r="F5" s="14">
        <f t="shared" si="0"/>
        <v>0.4</v>
      </c>
      <c r="G5" s="14" t="s">
        <v>30</v>
      </c>
      <c r="H5" s="14" t="s">
        <v>31</v>
      </c>
      <c r="I5" s="14" t="s">
        <v>32</v>
      </c>
      <c r="J5" s="14" t="s">
        <v>33</v>
      </c>
    </row>
    <row r="6" spans="1:26" ht="15.75" customHeight="1" x14ac:dyDescent="0.25">
      <c r="A6" s="14">
        <v>5</v>
      </c>
      <c r="B6" s="14" t="s">
        <v>34</v>
      </c>
      <c r="C6" s="14" t="s">
        <v>35</v>
      </c>
      <c r="D6" s="15">
        <f>2/12</f>
        <v>0.16666666666666666</v>
      </c>
      <c r="E6" s="14">
        <v>2</v>
      </c>
      <c r="F6" s="16">
        <f t="shared" si="0"/>
        <v>0.33333333333333331</v>
      </c>
      <c r="G6" s="14" t="s">
        <v>36</v>
      </c>
      <c r="H6" s="14" t="s">
        <v>37</v>
      </c>
      <c r="I6" s="14" t="s">
        <v>38</v>
      </c>
      <c r="J6" s="14" t="s">
        <v>39</v>
      </c>
    </row>
    <row r="7" spans="1:26" ht="15.75" customHeight="1" x14ac:dyDescent="0.25">
      <c r="A7" s="3">
        <v>6</v>
      </c>
      <c r="B7" s="3" t="s">
        <v>40</v>
      </c>
      <c r="C7" s="3" t="s">
        <v>23</v>
      </c>
      <c r="D7" s="4">
        <f>3/12</f>
        <v>0.25</v>
      </c>
      <c r="E7" s="3">
        <v>1</v>
      </c>
      <c r="F7" s="5">
        <f t="shared" si="0"/>
        <v>0.25</v>
      </c>
      <c r="G7" s="3" t="s">
        <v>41</v>
      </c>
      <c r="H7" s="3" t="s">
        <v>41</v>
      </c>
      <c r="I7" s="3" t="s">
        <v>42</v>
      </c>
      <c r="J7" s="3" t="s">
        <v>27</v>
      </c>
    </row>
    <row r="8" spans="1:26" ht="15.75" customHeight="1" x14ac:dyDescent="0.25">
      <c r="A8" s="2">
        <v>7</v>
      </c>
      <c r="B8" s="3" t="s">
        <v>43</v>
      </c>
      <c r="C8" s="3" t="s">
        <v>44</v>
      </c>
      <c r="D8" s="6">
        <f>1/16</f>
        <v>6.25E-2</v>
      </c>
      <c r="E8" s="3">
        <v>3</v>
      </c>
      <c r="F8" s="2">
        <f t="shared" si="0"/>
        <v>0.1875</v>
      </c>
      <c r="G8" s="3" t="s">
        <v>45</v>
      </c>
      <c r="H8" s="3" t="s">
        <v>46</v>
      </c>
      <c r="I8" s="3" t="s">
        <v>47</v>
      </c>
      <c r="J8" s="3" t="s">
        <v>33</v>
      </c>
    </row>
    <row r="9" spans="1:26" ht="15.75" customHeight="1" x14ac:dyDescent="0.25">
      <c r="A9" s="3">
        <v>8</v>
      </c>
      <c r="B9" s="3" t="s">
        <v>48</v>
      </c>
      <c r="C9" s="7" t="s">
        <v>49</v>
      </c>
      <c r="D9" s="6">
        <f>1/24</f>
        <v>4.1666666666666664E-2</v>
      </c>
      <c r="E9" s="3">
        <v>3</v>
      </c>
      <c r="F9" s="2">
        <f t="shared" si="0"/>
        <v>0.125</v>
      </c>
      <c r="G9" s="8" t="s">
        <v>50</v>
      </c>
      <c r="H9" s="3" t="s">
        <v>51</v>
      </c>
      <c r="I9" s="3" t="s">
        <v>52</v>
      </c>
      <c r="J9" s="3" t="s">
        <v>27</v>
      </c>
    </row>
    <row r="10" spans="1:26" ht="72" x14ac:dyDescent="0.25">
      <c r="A10" s="2">
        <v>9</v>
      </c>
      <c r="B10" s="3" t="s">
        <v>53</v>
      </c>
      <c r="C10" s="3" t="s">
        <v>54</v>
      </c>
      <c r="D10" s="4">
        <f>12/200</f>
        <v>0.06</v>
      </c>
      <c r="E10" s="3">
        <v>2</v>
      </c>
      <c r="F10" s="2">
        <f t="shared" si="0"/>
        <v>0.12</v>
      </c>
      <c r="G10" s="3" t="s">
        <v>55</v>
      </c>
      <c r="H10" s="3" t="s">
        <v>56</v>
      </c>
      <c r="I10" s="3" t="s">
        <v>57</v>
      </c>
      <c r="J10" s="3" t="s">
        <v>58</v>
      </c>
    </row>
    <row r="11" spans="1:26" ht="54" x14ac:dyDescent="0.25">
      <c r="A11" s="3">
        <v>10</v>
      </c>
      <c r="B11" s="3" t="s">
        <v>59</v>
      </c>
      <c r="C11" s="3" t="s">
        <v>23</v>
      </c>
      <c r="D11" s="6">
        <f>1/24</f>
        <v>4.1666666666666664E-2</v>
      </c>
      <c r="E11" s="3">
        <v>1</v>
      </c>
      <c r="F11" s="5">
        <f t="shared" si="0"/>
        <v>4.1666666666666664E-2</v>
      </c>
      <c r="G11" s="3" t="s">
        <v>60</v>
      </c>
      <c r="H11" s="3" t="s">
        <v>61</v>
      </c>
      <c r="I11" s="3" t="s">
        <v>62</v>
      </c>
      <c r="J11" s="3" t="s">
        <v>58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5">
      <c r="A12" s="2">
        <v>11</v>
      </c>
      <c r="B12" s="3" t="s">
        <v>63</v>
      </c>
      <c r="C12" s="3" t="s">
        <v>64</v>
      </c>
      <c r="D12" s="6">
        <f>1/120</f>
        <v>8.3333333333333332E-3</v>
      </c>
      <c r="E12" s="3">
        <v>5</v>
      </c>
      <c r="F12" s="5">
        <f t="shared" si="0"/>
        <v>4.1666666666666664E-2</v>
      </c>
      <c r="G12" s="3" t="s">
        <v>65</v>
      </c>
      <c r="H12" s="3" t="s">
        <v>66</v>
      </c>
      <c r="I12" s="3" t="s">
        <v>67</v>
      </c>
      <c r="J12" s="3" t="s">
        <v>27</v>
      </c>
    </row>
    <row r="13" spans="1:26" ht="144" x14ac:dyDescent="0.25">
      <c r="A13" s="3">
        <v>12</v>
      </c>
      <c r="B13" s="3" t="s">
        <v>68</v>
      </c>
      <c r="C13" s="3" t="s">
        <v>69</v>
      </c>
      <c r="D13" s="6">
        <f>1/100</f>
        <v>0.01</v>
      </c>
      <c r="E13" s="3">
        <v>3</v>
      </c>
      <c r="F13" s="2">
        <f t="shared" si="0"/>
        <v>0.03</v>
      </c>
      <c r="G13" s="3" t="s">
        <v>70</v>
      </c>
      <c r="H13" s="3" t="s">
        <v>71</v>
      </c>
      <c r="I13" s="3" t="s">
        <v>72</v>
      </c>
      <c r="J13" s="3" t="s">
        <v>33</v>
      </c>
    </row>
    <row r="14" spans="1:26" ht="54" x14ac:dyDescent="0.25">
      <c r="A14" s="2">
        <v>13</v>
      </c>
      <c r="B14" s="3" t="s">
        <v>73</v>
      </c>
      <c r="C14" s="3" t="s">
        <v>74</v>
      </c>
      <c r="D14" s="6">
        <f>1/240</f>
        <v>4.1666666666666666E-3</v>
      </c>
      <c r="E14" s="3">
        <v>4</v>
      </c>
      <c r="F14" s="5">
        <f t="shared" si="0"/>
        <v>1.6666666666666666E-2</v>
      </c>
      <c r="G14" s="3" t="s">
        <v>75</v>
      </c>
      <c r="H14" s="3" t="s">
        <v>76</v>
      </c>
      <c r="I14" s="3" t="s">
        <v>77</v>
      </c>
      <c r="J14" s="3" t="s">
        <v>15</v>
      </c>
    </row>
    <row r="15" spans="1:26" ht="15.75" customHeight="1" x14ac:dyDescent="0.25">
      <c r="A15" s="3">
        <v>14</v>
      </c>
      <c r="B15" s="3" t="s">
        <v>78</v>
      </c>
      <c r="C15" s="3" t="s">
        <v>79</v>
      </c>
      <c r="D15" s="6">
        <f>1/30/3</f>
        <v>1.1111111111111112E-2</v>
      </c>
      <c r="E15" s="3">
        <v>1</v>
      </c>
      <c r="F15" s="5">
        <f t="shared" si="0"/>
        <v>1.1111111111111112E-2</v>
      </c>
      <c r="G15" s="3" t="s">
        <v>80</v>
      </c>
      <c r="H15" s="3" t="s">
        <v>81</v>
      </c>
      <c r="I15" s="3" t="s">
        <v>82</v>
      </c>
      <c r="J15" s="3" t="s">
        <v>58</v>
      </c>
    </row>
    <row r="16" spans="1:26" ht="15.75" customHeight="1" x14ac:dyDescent="0.25">
      <c r="A16" s="2">
        <v>15</v>
      </c>
      <c r="B16" s="3" t="s">
        <v>83</v>
      </c>
      <c r="C16" s="3" t="s">
        <v>84</v>
      </c>
      <c r="D16" s="6">
        <f>1*(0.6/100)/12</f>
        <v>5.0000000000000001E-4</v>
      </c>
      <c r="E16" s="3">
        <v>5</v>
      </c>
      <c r="F16" s="2">
        <f t="shared" si="0"/>
        <v>2.5000000000000001E-3</v>
      </c>
      <c r="G16" s="3" t="s">
        <v>85</v>
      </c>
      <c r="H16" s="3" t="s">
        <v>86</v>
      </c>
      <c r="I16" s="3" t="s">
        <v>87</v>
      </c>
      <c r="J16" s="3" t="s">
        <v>27</v>
      </c>
    </row>
    <row r="17" spans="1:1" ht="15.75" customHeight="1" x14ac:dyDescent="0.25"/>
    <row r="18" spans="1:1" ht="15.75" customHeight="1" x14ac:dyDescent="0.25"/>
    <row r="19" spans="1:1" ht="15.75" customHeight="1" x14ac:dyDescent="0.25"/>
    <row r="20" spans="1:1" ht="15.75" customHeight="1" x14ac:dyDescent="0.35">
      <c r="A20" s="10"/>
    </row>
    <row r="21" spans="1:1" ht="15.75" customHeight="1" x14ac:dyDescent="0.25"/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Нажмите здесь и введите значение из диапазона.">
          <x14:formula1>
            <xm:f>Люди!$A$1:$A$12</xm:f>
          </x14:formula1>
          <xm:sqref>J2:J16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defaultColWidth="12.6328125" defaultRowHeight="15" customHeight="1" x14ac:dyDescent="0.25"/>
  <cols>
    <col min="1" max="1" width="16.26953125" customWidth="1"/>
    <col min="2" max="6" width="12.6328125" customWidth="1"/>
  </cols>
  <sheetData>
    <row r="1" spans="1:1" ht="15.75" customHeight="1" x14ac:dyDescent="0.25">
      <c r="A1" s="11" t="s">
        <v>88</v>
      </c>
    </row>
    <row r="2" spans="1:1" ht="15.75" customHeight="1" x14ac:dyDescent="0.25">
      <c r="A2" s="11" t="s">
        <v>89</v>
      </c>
    </row>
    <row r="3" spans="1:1" ht="15.75" customHeight="1" x14ac:dyDescent="0.25">
      <c r="A3" s="12" t="s">
        <v>90</v>
      </c>
    </row>
    <row r="4" spans="1:1" ht="15.75" customHeight="1" x14ac:dyDescent="0.25">
      <c r="A4" s="12" t="s">
        <v>91</v>
      </c>
    </row>
    <row r="5" spans="1:1" ht="15.75" customHeight="1" x14ac:dyDescent="0.25">
      <c r="A5" s="13" t="s">
        <v>58</v>
      </c>
    </row>
    <row r="6" spans="1:1" ht="15.75" customHeight="1" x14ac:dyDescent="0.25">
      <c r="A6" s="12" t="s">
        <v>92</v>
      </c>
    </row>
    <row r="7" spans="1:1" ht="15.75" customHeight="1" x14ac:dyDescent="0.25">
      <c r="A7" s="11" t="s">
        <v>21</v>
      </c>
    </row>
    <row r="8" spans="1:1" ht="15.75" customHeight="1" x14ac:dyDescent="0.25">
      <c r="A8" s="12" t="s">
        <v>93</v>
      </c>
    </row>
    <row r="9" spans="1:1" ht="15.75" customHeight="1" x14ac:dyDescent="0.25">
      <c r="A9" s="13" t="s">
        <v>27</v>
      </c>
    </row>
    <row r="10" spans="1:1" ht="15.75" customHeight="1" x14ac:dyDescent="0.25">
      <c r="A10" s="12" t="s">
        <v>94</v>
      </c>
    </row>
    <row r="11" spans="1:1" ht="15.75" customHeight="1" x14ac:dyDescent="0.25">
      <c r="A11" s="12" t="s">
        <v>15</v>
      </c>
    </row>
    <row r="12" spans="1:1" ht="15.75" customHeight="1" x14ac:dyDescent="0.25">
      <c r="A12" s="11" t="s">
        <v>33</v>
      </c>
    </row>
    <row r="13" spans="1:1" ht="15.75" customHeight="1" x14ac:dyDescent="0.25"/>
    <row r="14" spans="1:1" ht="15.75" customHeight="1" x14ac:dyDescent="0.25"/>
    <row r="15" spans="1:1" ht="15.75" customHeight="1" x14ac:dyDescent="0.25"/>
    <row r="16" spans="1: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Ризики</vt:lpstr>
      <vt:lpstr>Люди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2023-03-08T23:04:23Z</dcterms:modified>
</cp:coreProperties>
</file>